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01"/>
  <workbookPr codeName="ЭтаКнига" defaultThemeVersion="166925"/>
  <xr:revisionPtr revIDLastSave="0" documentId="13_ncr:1000001_{F49DEA37-C756-4A47-A7AB-0F9BB47C2AC3}" xr6:coauthVersionLast="38" xr6:coauthVersionMax="38" xr10:uidLastSave="{00000000-0000-0000-0000-000000000000}"/>
  <bookViews>
    <workbookView xWindow="0" yWindow="0" windowWidth="20490" windowHeight="7545" tabRatio="765" activeTab="7" xr2:uid="{00000000-000D-0000-FFFF-FFFF00000000}"/>
  </bookViews>
  <sheets>
    <sheet name="Cпиcок" sheetId="2" r:id="rId1"/>
    <sheet name="Категорії" sheetId="17" state="hidden" r:id="rId2"/>
    <sheet name="Абсолют 15км" sheetId="27" r:id="rId3"/>
    <sheet name="18-28_15" sheetId="14" r:id="rId4"/>
    <sheet name="29-39_15" sheetId="18" r:id="rId5"/>
    <sheet name="40-50_15 " sheetId="19" r:id="rId6"/>
    <sheet name="51-60_15" sheetId="20" r:id="rId7"/>
    <sheet name="Абсолют 30км" sheetId="28" r:id="rId8"/>
    <sheet name="18-28_30" sheetId="22" r:id="rId9"/>
    <sheet name="29-39_30" sheetId="23" r:id="rId10"/>
    <sheet name="40-50_30" sheetId="24" r:id="rId11"/>
    <sheet name="51-60_30" sheetId="25" r:id="rId12"/>
    <sheet name="60_30" sheetId="26" r:id="rId13"/>
  </sheets>
  <calcPr calcId="179020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B3" i="24" l="1"/>
  <c r="B4" i="24"/>
  <c r="B5" i="24"/>
  <c r="B6" i="24"/>
  <c r="B7" i="24"/>
  <c r="B8" i="24"/>
  <c r="B9" i="24"/>
  <c r="B10" i="24"/>
  <c r="B11" i="24"/>
  <c r="B12" i="24"/>
  <c r="B3" i="23"/>
  <c r="B4" i="23"/>
  <c r="B5" i="23"/>
  <c r="B6" i="23"/>
  <c r="B7" i="23"/>
  <c r="B8" i="23"/>
  <c r="B9" i="23"/>
  <c r="B10" i="23"/>
  <c r="B11" i="23"/>
  <c r="B12" i="23"/>
  <c r="B13" i="23"/>
  <c r="B14" i="23"/>
  <c r="B15" i="23"/>
  <c r="B16" i="23"/>
  <c r="B17" i="23"/>
  <c r="B18" i="23"/>
  <c r="B19" i="23"/>
  <c r="B20" i="23"/>
  <c r="B21" i="23"/>
  <c r="B22" i="23"/>
  <c r="B23" i="23"/>
  <c r="B24" i="23"/>
  <c r="B25" i="23"/>
  <c r="B26" i="23"/>
  <c r="B27" i="23"/>
  <c r="B28" i="23"/>
  <c r="B29" i="23"/>
  <c r="B30" i="23"/>
  <c r="B3" i="28"/>
  <c r="B4" i="28"/>
  <c r="B5" i="28"/>
  <c r="B6" i="28"/>
  <c r="B7" i="28"/>
  <c r="B8" i="28"/>
  <c r="B9" i="28"/>
  <c r="B10" i="28"/>
  <c r="B11" i="28"/>
  <c r="B12" i="28"/>
  <c r="B13" i="28"/>
  <c r="B14" i="28"/>
  <c r="B15" i="28"/>
  <c r="B16" i="28"/>
  <c r="B17" i="28"/>
  <c r="B18" i="28"/>
  <c r="B19" i="28"/>
  <c r="B20" i="28"/>
  <c r="B21" i="28"/>
  <c r="B22" i="28"/>
  <c r="B23" i="28"/>
  <c r="B24" i="28"/>
  <c r="B25" i="28"/>
  <c r="B26" i="28"/>
  <c r="B27" i="28"/>
  <c r="B28" i="28"/>
  <c r="B29" i="28"/>
  <c r="B30" i="28"/>
  <c r="B31" i="28"/>
  <c r="B32" i="28"/>
  <c r="B33" i="28"/>
  <c r="B34" i="28"/>
  <c r="B35" i="28"/>
  <c r="B36" i="28"/>
  <c r="B37" i="28"/>
  <c r="B38" i="28"/>
  <c r="B39" i="28"/>
  <c r="B40" i="28"/>
  <c r="B41" i="28"/>
  <c r="B42" i="28"/>
  <c r="B43" i="28"/>
  <c r="B44" i="28"/>
  <c r="B45" i="28"/>
  <c r="B46" i="28"/>
  <c r="B47" i="28"/>
  <c r="B48" i="28"/>
  <c r="B49" i="28"/>
  <c r="B50" i="28"/>
  <c r="B51" i="28"/>
  <c r="C52" i="28"/>
  <c r="F52" i="28"/>
  <c r="B3" i="19"/>
  <c r="B4" i="19"/>
  <c r="B5" i="19"/>
  <c r="B6" i="19"/>
  <c r="B7" i="19"/>
  <c r="B8" i="19"/>
  <c r="B9" i="19"/>
  <c r="B10" i="19"/>
  <c r="B3" i="18"/>
  <c r="B4" i="18"/>
  <c r="B5" i="18"/>
  <c r="B6" i="18"/>
  <c r="B7" i="18"/>
  <c r="B8" i="18"/>
  <c r="B9" i="18"/>
  <c r="B10" i="18"/>
  <c r="B11" i="18"/>
  <c r="B12" i="18"/>
  <c r="B13" i="18"/>
  <c r="B3" i="14"/>
  <c r="B4" i="14"/>
  <c r="B5" i="14"/>
  <c r="B6" i="14"/>
  <c r="B7" i="14"/>
  <c r="B8" i="14"/>
  <c r="B9" i="14"/>
  <c r="B10" i="14"/>
  <c r="B11" i="14"/>
  <c r="B12" i="14"/>
  <c r="L1" i="28"/>
  <c r="L1" i="27"/>
  <c r="D52" i="28"/>
  <c r="E52" i="28"/>
  <c r="B52" i="28"/>
  <c r="C52" i="24"/>
  <c r="C53" i="24"/>
  <c r="E53" i="24"/>
  <c r="C54" i="24"/>
  <c r="C55" i="24"/>
  <c r="E55" i="24"/>
  <c r="C56" i="24"/>
  <c r="C57" i="24"/>
  <c r="E57" i="24"/>
  <c r="C58" i="24"/>
  <c r="C59" i="24"/>
  <c r="E59" i="24"/>
  <c r="C60" i="24"/>
  <c r="C61" i="24"/>
  <c r="E61" i="24"/>
  <c r="C62" i="24"/>
  <c r="C63" i="24"/>
  <c r="B63" i="24"/>
  <c r="C64" i="24"/>
  <c r="C65" i="24"/>
  <c r="E65" i="24"/>
  <c r="C66" i="24"/>
  <c r="C67" i="24"/>
  <c r="B67" i="24"/>
  <c r="C68" i="24"/>
  <c r="C69" i="24"/>
  <c r="E69" i="24"/>
  <c r="C70" i="24"/>
  <c r="C71" i="24"/>
  <c r="F71" i="24"/>
  <c r="C72" i="24"/>
  <c r="C73" i="24"/>
  <c r="B73" i="24"/>
  <c r="C74" i="24"/>
  <c r="C75" i="24"/>
  <c r="E75" i="24"/>
  <c r="C76" i="24"/>
  <c r="C77" i="24"/>
  <c r="D77" i="24"/>
  <c r="C78" i="24"/>
  <c r="C79" i="24"/>
  <c r="F79" i="24"/>
  <c r="C80" i="24"/>
  <c r="C81" i="24"/>
  <c r="B81" i="24"/>
  <c r="C82" i="24"/>
  <c r="C83" i="24"/>
  <c r="C84" i="24"/>
  <c r="C85" i="24"/>
  <c r="C86" i="24"/>
  <c r="C87" i="24"/>
  <c r="C88" i="24"/>
  <c r="C89" i="24"/>
  <c r="C90" i="24"/>
  <c r="C91" i="24"/>
  <c r="C92" i="24"/>
  <c r="C93" i="24"/>
  <c r="C94" i="24"/>
  <c r="C95" i="24"/>
  <c r="C96" i="24"/>
  <c r="C97" i="24"/>
  <c r="C98" i="24"/>
  <c r="C99" i="24"/>
  <c r="C100" i="24"/>
  <c r="C101" i="24"/>
  <c r="C102" i="24"/>
  <c r="C103" i="24"/>
  <c r="C104" i="24"/>
  <c r="C105" i="24"/>
  <c r="C106" i="24"/>
  <c r="C107" i="24"/>
  <c r="C108" i="24"/>
  <c r="F108" i="24"/>
  <c r="C109" i="24"/>
  <c r="C110" i="24"/>
  <c r="C111" i="24"/>
  <c r="C112" i="24"/>
  <c r="F112" i="24"/>
  <c r="C113" i="24"/>
  <c r="C114" i="24"/>
  <c r="C115" i="24"/>
  <c r="C116" i="24"/>
  <c r="F116" i="24"/>
  <c r="C117" i="24"/>
  <c r="C118" i="24"/>
  <c r="C119" i="24"/>
  <c r="C120" i="24"/>
  <c r="F120" i="24"/>
  <c r="C121" i="24"/>
  <c r="C122" i="24"/>
  <c r="C123" i="24"/>
  <c r="C124" i="24"/>
  <c r="F124" i="24"/>
  <c r="C125" i="24"/>
  <c r="C126" i="24"/>
  <c r="C127" i="24"/>
  <c r="C128" i="24"/>
  <c r="F128" i="24"/>
  <c r="C129" i="24"/>
  <c r="C130" i="24"/>
  <c r="C131" i="24"/>
  <c r="C132" i="24"/>
  <c r="D132" i="24"/>
  <c r="C133" i="24"/>
  <c r="C134" i="24"/>
  <c r="C135" i="24"/>
  <c r="C136" i="24"/>
  <c r="D136" i="24"/>
  <c r="C137" i="24"/>
  <c r="C138" i="24"/>
  <c r="C139" i="24"/>
  <c r="C140" i="24"/>
  <c r="D140" i="24"/>
  <c r="C141" i="24"/>
  <c r="C142" i="24"/>
  <c r="C143" i="24"/>
  <c r="C144" i="24"/>
  <c r="D144" i="24"/>
  <c r="C145" i="24"/>
  <c r="C146" i="24"/>
  <c r="C147" i="24"/>
  <c r="C148" i="24"/>
  <c r="D148" i="24"/>
  <c r="C149" i="24"/>
  <c r="C150" i="24"/>
  <c r="C151" i="24"/>
  <c r="C152" i="24"/>
  <c r="D152" i="24"/>
  <c r="C153" i="24"/>
  <c r="C154" i="24"/>
  <c r="C155" i="24"/>
  <c r="C156" i="24"/>
  <c r="D156" i="24"/>
  <c r="C157" i="24"/>
  <c r="C158" i="24"/>
  <c r="C159" i="24"/>
  <c r="C160" i="24"/>
  <c r="D160" i="24"/>
  <c r="C161" i="24"/>
  <c r="C162" i="24"/>
  <c r="C163" i="24"/>
  <c r="C164" i="24"/>
  <c r="D164" i="24"/>
  <c r="C165" i="24"/>
  <c r="C166" i="24"/>
  <c r="C167" i="24"/>
  <c r="C168" i="24"/>
  <c r="D168" i="24"/>
  <c r="C169" i="24"/>
  <c r="C170" i="24"/>
  <c r="C171" i="24"/>
  <c r="C172" i="24"/>
  <c r="D172" i="24"/>
  <c r="C173" i="24"/>
  <c r="C174" i="24"/>
  <c r="C175" i="24"/>
  <c r="C176" i="24"/>
  <c r="D176" i="24"/>
  <c r="C177" i="24"/>
  <c r="C178" i="24"/>
  <c r="C179" i="24"/>
  <c r="C180" i="24"/>
  <c r="D180" i="24"/>
  <c r="C181" i="24"/>
  <c r="C182" i="24"/>
  <c r="C183" i="24"/>
  <c r="C184" i="24"/>
  <c r="D184" i="24"/>
  <c r="C185" i="24"/>
  <c r="C186" i="24"/>
  <c r="C187" i="24"/>
  <c r="C188" i="24"/>
  <c r="D188" i="24"/>
  <c r="C189" i="24"/>
  <c r="C190" i="24"/>
  <c r="C191" i="24"/>
  <c r="C192" i="24"/>
  <c r="D192" i="24"/>
  <c r="C193" i="24"/>
  <c r="C194" i="24"/>
  <c r="C195" i="24"/>
  <c r="C196" i="24"/>
  <c r="D196" i="24"/>
  <c r="C197" i="24"/>
  <c r="C198" i="24"/>
  <c r="C199" i="24"/>
  <c r="C200" i="24"/>
  <c r="D200" i="24"/>
  <c r="C201" i="24"/>
  <c r="C202" i="24"/>
  <c r="C203" i="24"/>
  <c r="C204" i="24"/>
  <c r="D204" i="24"/>
  <c r="C205" i="24"/>
  <c r="C206" i="24"/>
  <c r="C207" i="24"/>
  <c r="C208" i="24"/>
  <c r="D208" i="24"/>
  <c r="C209" i="24"/>
  <c r="C210" i="24"/>
  <c r="C211" i="24"/>
  <c r="C212" i="24"/>
  <c r="D212" i="24"/>
  <c r="C213" i="24"/>
  <c r="C214" i="24"/>
  <c r="C215" i="24"/>
  <c r="C216" i="24"/>
  <c r="D216" i="24"/>
  <c r="C217" i="24"/>
  <c r="C218" i="24"/>
  <c r="C219" i="24"/>
  <c r="C220" i="24"/>
  <c r="D220" i="24"/>
  <c r="C221" i="24"/>
  <c r="C222" i="24"/>
  <c r="C223" i="24"/>
  <c r="C224" i="24"/>
  <c r="D224" i="24"/>
  <c r="C225" i="24"/>
  <c r="C226" i="24"/>
  <c r="C227" i="24"/>
  <c r="C228" i="24"/>
  <c r="D228" i="24"/>
  <c r="C229" i="24"/>
  <c r="C230" i="24"/>
  <c r="C231" i="24"/>
  <c r="C232" i="24"/>
  <c r="D232" i="24"/>
  <c r="C233" i="24"/>
  <c r="C234" i="24"/>
  <c r="C235" i="24"/>
  <c r="C236" i="24"/>
  <c r="B236" i="24"/>
  <c r="C237" i="24"/>
  <c r="C238" i="24"/>
  <c r="C239" i="24"/>
  <c r="C240" i="24"/>
  <c r="B240" i="24"/>
  <c r="C241" i="24"/>
  <c r="C242" i="24"/>
  <c r="C243" i="24"/>
  <c r="C244" i="24"/>
  <c r="B244" i="24"/>
  <c r="C245" i="24"/>
  <c r="C246" i="24"/>
  <c r="C247" i="24"/>
  <c r="C248" i="24"/>
  <c r="B248" i="24"/>
  <c r="C249" i="24"/>
  <c r="C250" i="24"/>
  <c r="C251" i="24"/>
  <c r="C252" i="24"/>
  <c r="B252" i="24"/>
  <c r="C253" i="24"/>
  <c r="C254" i="24"/>
  <c r="C255" i="24"/>
  <c r="C256" i="24"/>
  <c r="B256" i="24"/>
  <c r="C257" i="24"/>
  <c r="C258" i="24"/>
  <c r="C259" i="24"/>
  <c r="C260" i="24"/>
  <c r="B260" i="24"/>
  <c r="C261" i="24"/>
  <c r="C262" i="24"/>
  <c r="C263" i="24"/>
  <c r="C264" i="24"/>
  <c r="B264" i="24"/>
  <c r="C265" i="24"/>
  <c r="C266" i="24"/>
  <c r="C267" i="24"/>
  <c r="C268" i="24"/>
  <c r="B268" i="24"/>
  <c r="C269" i="24"/>
  <c r="C270" i="24"/>
  <c r="C271" i="24"/>
  <c r="C272" i="24"/>
  <c r="B272" i="24"/>
  <c r="C273" i="24"/>
  <c r="C274" i="24"/>
  <c r="C275" i="24"/>
  <c r="C276" i="24"/>
  <c r="B276" i="24"/>
  <c r="C277" i="24"/>
  <c r="C278" i="24"/>
  <c r="C279" i="24"/>
  <c r="C280" i="24"/>
  <c r="B280" i="24"/>
  <c r="C281" i="24"/>
  <c r="C282" i="24"/>
  <c r="C283" i="24"/>
  <c r="C284" i="24"/>
  <c r="B284" i="24"/>
  <c r="C285" i="24"/>
  <c r="C286" i="24"/>
  <c r="C287" i="24"/>
  <c r="C288" i="24"/>
  <c r="B288" i="24"/>
  <c r="C289" i="24"/>
  <c r="C290" i="24"/>
  <c r="C291" i="24"/>
  <c r="C292" i="24"/>
  <c r="B292" i="24"/>
  <c r="C293" i="24"/>
  <c r="C294" i="24"/>
  <c r="C295" i="24"/>
  <c r="C296" i="24"/>
  <c r="B296" i="24"/>
  <c r="C297" i="24"/>
  <c r="C298" i="24"/>
  <c r="C299" i="24"/>
  <c r="C300" i="24"/>
  <c r="B300" i="24"/>
  <c r="C301" i="24"/>
  <c r="C302" i="24"/>
  <c r="C303" i="24"/>
  <c r="C304" i="24"/>
  <c r="B304" i="24"/>
  <c r="C305" i="24"/>
  <c r="C306" i="24"/>
  <c r="C307" i="24"/>
  <c r="F307" i="24"/>
  <c r="C308" i="24"/>
  <c r="C309" i="24"/>
  <c r="E309" i="24"/>
  <c r="C310" i="24"/>
  <c r="C311" i="24"/>
  <c r="D311" i="24"/>
  <c r="C312" i="24"/>
  <c r="C313" i="24"/>
  <c r="D313" i="24"/>
  <c r="C314" i="24"/>
  <c r="C315" i="24"/>
  <c r="D315" i="24"/>
  <c r="C316" i="24"/>
  <c r="C317" i="24"/>
  <c r="D317" i="24"/>
  <c r="C318" i="24"/>
  <c r="C319" i="24"/>
  <c r="D319" i="24"/>
  <c r="C320" i="24"/>
  <c r="C321" i="24"/>
  <c r="D321" i="24"/>
  <c r="C322" i="24"/>
  <c r="C323" i="24"/>
  <c r="D323" i="24"/>
  <c r="C324" i="24"/>
  <c r="C325" i="24"/>
  <c r="D325" i="24"/>
  <c r="C326" i="24"/>
  <c r="C327" i="24"/>
  <c r="D327" i="24"/>
  <c r="C328" i="24"/>
  <c r="C329" i="24"/>
  <c r="D329" i="24"/>
  <c r="C330" i="24"/>
  <c r="C331" i="24"/>
  <c r="D331" i="24"/>
  <c r="C332" i="24"/>
  <c r="C333" i="24"/>
  <c r="D333" i="24"/>
  <c r="C334" i="24"/>
  <c r="C335" i="24"/>
  <c r="D335" i="24"/>
  <c r="C336" i="24"/>
  <c r="C337" i="24"/>
  <c r="D337" i="24"/>
  <c r="C338" i="24"/>
  <c r="C339" i="24"/>
  <c r="D339" i="24"/>
  <c r="C340" i="24"/>
  <c r="C341" i="24"/>
  <c r="D341" i="24"/>
  <c r="C342" i="24"/>
  <c r="C343" i="24"/>
  <c r="D343" i="24"/>
  <c r="C344" i="24"/>
  <c r="C345" i="24"/>
  <c r="D345" i="24"/>
  <c r="C346" i="24"/>
  <c r="C347" i="24"/>
  <c r="D347" i="24"/>
  <c r="C348" i="24"/>
  <c r="B331" i="24"/>
  <c r="D306" i="24"/>
  <c r="F306" i="24"/>
  <c r="B306" i="24"/>
  <c r="F302" i="24"/>
  <c r="D302" i="24"/>
  <c r="E302" i="24"/>
  <c r="B302" i="24"/>
  <c r="F298" i="24"/>
  <c r="D298" i="24"/>
  <c r="E298" i="24"/>
  <c r="B298" i="24"/>
  <c r="F294" i="24"/>
  <c r="D294" i="24"/>
  <c r="E294" i="24"/>
  <c r="B294" i="24"/>
  <c r="F290" i="24"/>
  <c r="D290" i="24"/>
  <c r="E290" i="24"/>
  <c r="B290" i="24"/>
  <c r="F286" i="24"/>
  <c r="D286" i="24"/>
  <c r="E286" i="24"/>
  <c r="B286" i="24"/>
  <c r="F282" i="24"/>
  <c r="D282" i="24"/>
  <c r="E282" i="24"/>
  <c r="B282" i="24"/>
  <c r="E280" i="24"/>
  <c r="F278" i="24"/>
  <c r="D278" i="24"/>
  <c r="E278" i="24"/>
  <c r="B278" i="24"/>
  <c r="D276" i="24"/>
  <c r="F274" i="24"/>
  <c r="D274" i="24"/>
  <c r="E274" i="24"/>
  <c r="B274" i="24"/>
  <c r="F270" i="24"/>
  <c r="D270" i="24"/>
  <c r="E270" i="24"/>
  <c r="B270" i="24"/>
  <c r="F266" i="24"/>
  <c r="D266" i="24"/>
  <c r="E266" i="24"/>
  <c r="B266" i="24"/>
  <c r="D264" i="24"/>
  <c r="E264" i="24"/>
  <c r="F262" i="24"/>
  <c r="D262" i="24"/>
  <c r="E262" i="24"/>
  <c r="B262" i="24"/>
  <c r="F258" i="24"/>
  <c r="D258" i="24"/>
  <c r="E258" i="24"/>
  <c r="B258" i="24"/>
  <c r="F256" i="24"/>
  <c r="D256" i="24"/>
  <c r="F254" i="24"/>
  <c r="D254" i="24"/>
  <c r="E254" i="24"/>
  <c r="B254" i="24"/>
  <c r="E252" i="24"/>
  <c r="F250" i="24"/>
  <c r="D250" i="24"/>
  <c r="E250" i="24"/>
  <c r="B250" i="24"/>
  <c r="D248" i="24"/>
  <c r="F246" i="24"/>
  <c r="D246" i="24"/>
  <c r="E246" i="24"/>
  <c r="B246" i="24"/>
  <c r="E244" i="24"/>
  <c r="F242" i="24"/>
  <c r="D242" i="24"/>
  <c r="E242" i="24"/>
  <c r="B242" i="24"/>
  <c r="F240" i="24"/>
  <c r="F238" i="24"/>
  <c r="D238" i="24"/>
  <c r="E238" i="24"/>
  <c r="B238" i="24"/>
  <c r="F236" i="24"/>
  <c r="D236" i="24"/>
  <c r="F234" i="24"/>
  <c r="D234" i="24"/>
  <c r="E234" i="24"/>
  <c r="B234" i="24"/>
  <c r="E232" i="24"/>
  <c r="B232" i="24"/>
  <c r="F230" i="24"/>
  <c r="D230" i="24"/>
  <c r="E230" i="24"/>
  <c r="B230" i="24"/>
  <c r="E228" i="24"/>
  <c r="B228" i="24"/>
  <c r="F226" i="24"/>
  <c r="D226" i="24"/>
  <c r="E226" i="24"/>
  <c r="B226" i="24"/>
  <c r="E224" i="24"/>
  <c r="B224" i="24"/>
  <c r="F222" i="24"/>
  <c r="D222" i="24"/>
  <c r="E222" i="24"/>
  <c r="B222" i="24"/>
  <c r="E220" i="24"/>
  <c r="B220" i="24"/>
  <c r="F218" i="24"/>
  <c r="D218" i="24"/>
  <c r="E218" i="24"/>
  <c r="B218" i="24"/>
  <c r="E216" i="24"/>
  <c r="B216" i="24"/>
  <c r="F214" i="24"/>
  <c r="D214" i="24"/>
  <c r="E214" i="24"/>
  <c r="B214" i="24"/>
  <c r="E212" i="24"/>
  <c r="B212" i="24"/>
  <c r="F210" i="24"/>
  <c r="D210" i="24"/>
  <c r="E210" i="24"/>
  <c r="B210" i="24"/>
  <c r="E208" i="24"/>
  <c r="B208" i="24"/>
  <c r="F206" i="24"/>
  <c r="D206" i="24"/>
  <c r="E206" i="24"/>
  <c r="B206" i="24"/>
  <c r="E204" i="24"/>
  <c r="B204" i="24"/>
  <c r="F202" i="24"/>
  <c r="D202" i="24"/>
  <c r="E202" i="24"/>
  <c r="B202" i="24"/>
  <c r="E200" i="24"/>
  <c r="B200" i="24"/>
  <c r="F198" i="24"/>
  <c r="D198" i="24"/>
  <c r="E198" i="24"/>
  <c r="B198" i="24"/>
  <c r="E196" i="24"/>
  <c r="B196" i="24"/>
  <c r="F194" i="24"/>
  <c r="D194" i="24"/>
  <c r="E194" i="24"/>
  <c r="B194" i="24"/>
  <c r="E192" i="24"/>
  <c r="B192" i="24"/>
  <c r="F190" i="24"/>
  <c r="D190" i="24"/>
  <c r="E190" i="24"/>
  <c r="B190" i="24"/>
  <c r="E188" i="24"/>
  <c r="B188" i="24"/>
  <c r="F186" i="24"/>
  <c r="D186" i="24"/>
  <c r="E186" i="24"/>
  <c r="B186" i="24"/>
  <c r="E184" i="24"/>
  <c r="B184" i="24"/>
  <c r="F182" i="24"/>
  <c r="D182" i="24"/>
  <c r="E182" i="24"/>
  <c r="B182" i="24"/>
  <c r="E180" i="24"/>
  <c r="B180" i="24"/>
  <c r="F178" i="24"/>
  <c r="D178" i="24"/>
  <c r="E178" i="24"/>
  <c r="B178" i="24"/>
  <c r="E176" i="24"/>
  <c r="B176" i="24"/>
  <c r="F174" i="24"/>
  <c r="D174" i="24"/>
  <c r="E174" i="24"/>
  <c r="B174" i="24"/>
  <c r="E172" i="24"/>
  <c r="B172" i="24"/>
  <c r="F170" i="24"/>
  <c r="D170" i="24"/>
  <c r="E170" i="24"/>
  <c r="B170" i="24"/>
  <c r="E168" i="24"/>
  <c r="B168" i="24"/>
  <c r="F166" i="24"/>
  <c r="D166" i="24"/>
  <c r="E166" i="24"/>
  <c r="B166" i="24"/>
  <c r="E164" i="24"/>
  <c r="B164" i="24"/>
  <c r="F162" i="24"/>
  <c r="D162" i="24"/>
  <c r="E162" i="24"/>
  <c r="B162" i="24"/>
  <c r="E160" i="24"/>
  <c r="B160" i="24"/>
  <c r="F158" i="24"/>
  <c r="D158" i="24"/>
  <c r="E158" i="24"/>
  <c r="B158" i="24"/>
  <c r="E156" i="24"/>
  <c r="B156" i="24"/>
  <c r="F154" i="24"/>
  <c r="D154" i="24"/>
  <c r="E154" i="24"/>
  <c r="B154" i="24"/>
  <c r="E152" i="24"/>
  <c r="B152" i="24"/>
  <c r="F150" i="24"/>
  <c r="D150" i="24"/>
  <c r="E150" i="24"/>
  <c r="B150" i="24"/>
  <c r="E148" i="24"/>
  <c r="B148" i="24"/>
  <c r="F146" i="24"/>
  <c r="D146" i="24"/>
  <c r="E146" i="24"/>
  <c r="B146" i="24"/>
  <c r="E144" i="24"/>
  <c r="B144" i="24"/>
  <c r="F142" i="24"/>
  <c r="D142" i="24"/>
  <c r="E142" i="24"/>
  <c r="B142" i="24"/>
  <c r="E140" i="24"/>
  <c r="B140" i="24"/>
  <c r="F138" i="24"/>
  <c r="D138" i="24"/>
  <c r="E138" i="24"/>
  <c r="B138" i="24"/>
  <c r="E136" i="24"/>
  <c r="B136" i="24"/>
  <c r="F134" i="24"/>
  <c r="D134" i="24"/>
  <c r="E134" i="24"/>
  <c r="B134" i="24"/>
  <c r="E132" i="24"/>
  <c r="B132" i="24"/>
  <c r="F130" i="24"/>
  <c r="D130" i="24"/>
  <c r="E130" i="24"/>
  <c r="B130" i="24"/>
  <c r="D128" i="24"/>
  <c r="E128" i="24"/>
  <c r="B128" i="24"/>
  <c r="F126" i="24"/>
  <c r="D126" i="24"/>
  <c r="E126" i="24"/>
  <c r="B126" i="24"/>
  <c r="D124" i="24"/>
  <c r="E124" i="24"/>
  <c r="B124" i="24"/>
  <c r="F122" i="24"/>
  <c r="D122" i="24"/>
  <c r="E122" i="24"/>
  <c r="B122" i="24"/>
  <c r="D120" i="24"/>
  <c r="E120" i="24"/>
  <c r="B120" i="24"/>
  <c r="F118" i="24"/>
  <c r="D118" i="24"/>
  <c r="E118" i="24"/>
  <c r="B118" i="24"/>
  <c r="D116" i="24"/>
  <c r="E116" i="24"/>
  <c r="B116" i="24"/>
  <c r="F114" i="24"/>
  <c r="D114" i="24"/>
  <c r="E114" i="24"/>
  <c r="B114" i="24"/>
  <c r="D112" i="24"/>
  <c r="E112" i="24"/>
  <c r="B112" i="24"/>
  <c r="F110" i="24"/>
  <c r="D110" i="24"/>
  <c r="E110" i="24"/>
  <c r="B110" i="24"/>
  <c r="D108" i="24"/>
  <c r="E108" i="24"/>
  <c r="B108" i="24"/>
  <c r="F106" i="24"/>
  <c r="D106" i="24"/>
  <c r="E106" i="24"/>
  <c r="B106" i="24"/>
  <c r="F104" i="24"/>
  <c r="D104" i="24"/>
  <c r="E104" i="24"/>
  <c r="B104" i="24"/>
  <c r="F102" i="24"/>
  <c r="D102" i="24"/>
  <c r="E102" i="24"/>
  <c r="B102" i="24"/>
  <c r="F100" i="24"/>
  <c r="D100" i="24"/>
  <c r="E100" i="24"/>
  <c r="B100" i="24"/>
  <c r="F98" i="24"/>
  <c r="D98" i="24"/>
  <c r="E98" i="24"/>
  <c r="B98" i="24"/>
  <c r="F96" i="24"/>
  <c r="D96" i="24"/>
  <c r="E96" i="24"/>
  <c r="B96" i="24"/>
  <c r="F94" i="24"/>
  <c r="D94" i="24"/>
  <c r="E94" i="24"/>
  <c r="B94" i="24"/>
  <c r="F92" i="24"/>
  <c r="D92" i="24"/>
  <c r="E92" i="24"/>
  <c r="B92" i="24"/>
  <c r="F90" i="24"/>
  <c r="D90" i="24"/>
  <c r="E90" i="24"/>
  <c r="B90" i="24"/>
  <c r="F88" i="24"/>
  <c r="D88" i="24"/>
  <c r="E88" i="24"/>
  <c r="B88" i="24"/>
  <c r="F86" i="24"/>
  <c r="D86" i="24"/>
  <c r="E86" i="24"/>
  <c r="B86" i="24"/>
  <c r="F84" i="24"/>
  <c r="D84" i="24"/>
  <c r="E84" i="24"/>
  <c r="B84" i="24"/>
  <c r="F82" i="24"/>
  <c r="F80" i="24"/>
  <c r="B79" i="24"/>
  <c r="F78" i="24"/>
  <c r="F76" i="24"/>
  <c r="D75" i="24"/>
  <c r="F74" i="24"/>
  <c r="F72" i="24"/>
  <c r="B71" i="24"/>
  <c r="F69" i="24"/>
  <c r="E67" i="24"/>
  <c r="E63" i="24"/>
  <c r="F61" i="24"/>
  <c r="D59" i="24"/>
  <c r="D55" i="24"/>
  <c r="F53" i="24"/>
  <c r="C201" i="23"/>
  <c r="C202" i="23"/>
  <c r="C203" i="23"/>
  <c r="C204" i="23"/>
  <c r="F204" i="23"/>
  <c r="C205" i="23"/>
  <c r="C206" i="23"/>
  <c r="C207" i="23"/>
  <c r="C208" i="23"/>
  <c r="F208" i="23"/>
  <c r="C209" i="23"/>
  <c r="C210" i="23"/>
  <c r="C211" i="23"/>
  <c r="C212" i="23"/>
  <c r="F212" i="23"/>
  <c r="C213" i="23"/>
  <c r="C214" i="23"/>
  <c r="C215" i="23"/>
  <c r="C216" i="23"/>
  <c r="F216" i="23"/>
  <c r="C217" i="23"/>
  <c r="C218" i="23"/>
  <c r="C219" i="23"/>
  <c r="C220" i="23"/>
  <c r="F220" i="23"/>
  <c r="C221" i="23"/>
  <c r="C222" i="23"/>
  <c r="C223" i="23"/>
  <c r="F223" i="23"/>
  <c r="C224" i="23"/>
  <c r="E224" i="23"/>
  <c r="C225" i="23"/>
  <c r="F225" i="23"/>
  <c r="C226" i="23"/>
  <c r="C227" i="23"/>
  <c r="F227" i="23"/>
  <c r="C228" i="23"/>
  <c r="B228" i="23"/>
  <c r="C229" i="23"/>
  <c r="F229" i="23"/>
  <c r="C230" i="23"/>
  <c r="C231" i="23"/>
  <c r="F231" i="23"/>
  <c r="C232" i="23"/>
  <c r="C233" i="23"/>
  <c r="E233" i="23"/>
  <c r="C234" i="23"/>
  <c r="C235" i="23"/>
  <c r="F235" i="23"/>
  <c r="C236" i="23"/>
  <c r="C237" i="23"/>
  <c r="E237" i="23"/>
  <c r="C238" i="23"/>
  <c r="C239" i="23"/>
  <c r="F239" i="23"/>
  <c r="C240" i="23"/>
  <c r="C241" i="23"/>
  <c r="E241" i="23"/>
  <c r="C242" i="23"/>
  <c r="C243" i="23"/>
  <c r="F243" i="23"/>
  <c r="C244" i="23"/>
  <c r="C245" i="23"/>
  <c r="E245" i="23"/>
  <c r="C246" i="23"/>
  <c r="C247" i="23"/>
  <c r="E247" i="23"/>
  <c r="C248" i="23"/>
  <c r="C249" i="23"/>
  <c r="E249" i="23"/>
  <c r="C250" i="23"/>
  <c r="C251" i="23"/>
  <c r="C252" i="23"/>
  <c r="C253" i="23"/>
  <c r="E253" i="23"/>
  <c r="C254" i="23"/>
  <c r="C255" i="23"/>
  <c r="C256" i="23"/>
  <c r="C257" i="23"/>
  <c r="E257" i="23"/>
  <c r="C258" i="23"/>
  <c r="C259" i="23"/>
  <c r="B259" i="23"/>
  <c r="C260" i="23"/>
  <c r="C261" i="23"/>
  <c r="E261" i="23"/>
  <c r="C262" i="23"/>
  <c r="C263" i="23"/>
  <c r="B263" i="23"/>
  <c r="C264" i="23"/>
  <c r="C265" i="23"/>
  <c r="E265" i="23"/>
  <c r="C266" i="23"/>
  <c r="C267" i="23"/>
  <c r="C268" i="23"/>
  <c r="C269" i="23"/>
  <c r="E269" i="23"/>
  <c r="C270" i="23"/>
  <c r="C271" i="23"/>
  <c r="F271" i="23"/>
  <c r="C272" i="23"/>
  <c r="C273" i="23"/>
  <c r="E273" i="23"/>
  <c r="C274" i="23"/>
  <c r="C275" i="23"/>
  <c r="C276" i="23"/>
  <c r="C277" i="23"/>
  <c r="E277" i="23"/>
  <c r="C278" i="23"/>
  <c r="C279" i="23"/>
  <c r="D279" i="23"/>
  <c r="C280" i="23"/>
  <c r="C281" i="23"/>
  <c r="E281" i="23"/>
  <c r="C282" i="23"/>
  <c r="C283" i="23"/>
  <c r="C284" i="23"/>
  <c r="C285" i="23"/>
  <c r="E285" i="23"/>
  <c r="C286" i="23"/>
  <c r="C287" i="23"/>
  <c r="C288" i="23"/>
  <c r="C289" i="23"/>
  <c r="E289" i="23"/>
  <c r="C290" i="23"/>
  <c r="C291" i="23"/>
  <c r="F291" i="23"/>
  <c r="C292" i="23"/>
  <c r="C293" i="23"/>
  <c r="E293" i="23"/>
  <c r="C294" i="23"/>
  <c r="C295" i="23"/>
  <c r="C296" i="23"/>
  <c r="C297" i="23"/>
  <c r="E297" i="23"/>
  <c r="C298" i="23"/>
  <c r="C299" i="23"/>
  <c r="D299" i="23"/>
  <c r="C300" i="23"/>
  <c r="C301" i="23"/>
  <c r="E301" i="23"/>
  <c r="C302" i="23"/>
  <c r="C303" i="23"/>
  <c r="C304" i="23"/>
  <c r="C305" i="23"/>
  <c r="E305" i="23"/>
  <c r="C306" i="23"/>
  <c r="C307" i="23"/>
  <c r="D307" i="23"/>
  <c r="C308" i="23"/>
  <c r="C309" i="23"/>
  <c r="E309" i="23"/>
  <c r="C310" i="23"/>
  <c r="C311" i="23"/>
  <c r="E311" i="23"/>
  <c r="C312" i="23"/>
  <c r="C313" i="23"/>
  <c r="E313" i="23"/>
  <c r="C314" i="23"/>
  <c r="C315" i="23"/>
  <c r="B315" i="23"/>
  <c r="C316" i="23"/>
  <c r="C317" i="23"/>
  <c r="E317" i="23"/>
  <c r="C318" i="23"/>
  <c r="C319" i="23"/>
  <c r="C320" i="23"/>
  <c r="C321" i="23"/>
  <c r="E321" i="23"/>
  <c r="C322" i="23"/>
  <c r="C323" i="23"/>
  <c r="B323" i="23"/>
  <c r="C324" i="23"/>
  <c r="C325" i="23"/>
  <c r="E325" i="23"/>
  <c r="C326" i="23"/>
  <c r="C327" i="23"/>
  <c r="B327" i="23"/>
  <c r="C328" i="23"/>
  <c r="C329" i="23"/>
  <c r="E329" i="23"/>
  <c r="C330" i="23"/>
  <c r="C331" i="23"/>
  <c r="C332" i="23"/>
  <c r="C333" i="23"/>
  <c r="E333" i="23"/>
  <c r="C334" i="23"/>
  <c r="C335" i="23"/>
  <c r="C336" i="23"/>
  <c r="C337" i="23"/>
  <c r="E337" i="23"/>
  <c r="C338" i="23"/>
  <c r="C339" i="23"/>
  <c r="C340" i="23"/>
  <c r="C341" i="23"/>
  <c r="E341" i="23"/>
  <c r="C342" i="23"/>
  <c r="C343" i="23"/>
  <c r="F343" i="23"/>
  <c r="C344" i="23"/>
  <c r="C345" i="23"/>
  <c r="E345" i="23"/>
  <c r="C346" i="23"/>
  <c r="C347" i="23"/>
  <c r="C348" i="23"/>
  <c r="C349" i="23"/>
  <c r="E349" i="23"/>
  <c r="C350" i="23"/>
  <c r="C351" i="23"/>
  <c r="C352" i="23"/>
  <c r="C353" i="23"/>
  <c r="E353" i="23"/>
  <c r="C354" i="23"/>
  <c r="C355" i="23"/>
  <c r="C356" i="23"/>
  <c r="C357" i="23"/>
  <c r="E357" i="23"/>
  <c r="C358" i="23"/>
  <c r="C359" i="23"/>
  <c r="C360" i="23"/>
  <c r="C361" i="23"/>
  <c r="E361" i="23"/>
  <c r="C362" i="23"/>
  <c r="C363" i="23"/>
  <c r="C364" i="23"/>
  <c r="C365" i="23"/>
  <c r="E365" i="23"/>
  <c r="C366" i="23"/>
  <c r="C367" i="23"/>
  <c r="C368" i="23"/>
  <c r="C369" i="23"/>
  <c r="E369" i="23"/>
  <c r="C370" i="23"/>
  <c r="C371" i="23"/>
  <c r="C372" i="23"/>
  <c r="C373" i="23"/>
  <c r="E373" i="23"/>
  <c r="C374" i="23"/>
  <c r="C375" i="23"/>
  <c r="C376" i="23"/>
  <c r="C377" i="23"/>
  <c r="E377" i="23"/>
  <c r="C378" i="23"/>
  <c r="C379" i="23"/>
  <c r="C380" i="23"/>
  <c r="C381" i="23"/>
  <c r="E381" i="23"/>
  <c r="C382" i="23"/>
  <c r="C383" i="23"/>
  <c r="E383" i="23"/>
  <c r="C384" i="23"/>
  <c r="C385" i="23"/>
  <c r="D385" i="23"/>
  <c r="C386" i="23"/>
  <c r="C387" i="23"/>
  <c r="C388" i="23"/>
  <c r="C389" i="23"/>
  <c r="D389" i="23"/>
  <c r="C390" i="23"/>
  <c r="C391" i="23"/>
  <c r="C392" i="23"/>
  <c r="C393" i="23"/>
  <c r="D393" i="23"/>
  <c r="C394" i="23"/>
  <c r="C395" i="23"/>
  <c r="C396" i="23"/>
  <c r="C397" i="23"/>
  <c r="D397" i="23"/>
  <c r="C398" i="23"/>
  <c r="C399" i="23"/>
  <c r="C400" i="23"/>
  <c r="C401" i="23"/>
  <c r="D401" i="23"/>
  <c r="C402" i="23"/>
  <c r="C403" i="23"/>
  <c r="C404" i="23"/>
  <c r="C405" i="23"/>
  <c r="D405" i="23"/>
  <c r="C406" i="23"/>
  <c r="C407" i="23"/>
  <c r="F407" i="23"/>
  <c r="C408" i="23"/>
  <c r="C409" i="23"/>
  <c r="D409" i="23"/>
  <c r="C410" i="23"/>
  <c r="C411" i="23"/>
  <c r="C412" i="23"/>
  <c r="C413" i="23"/>
  <c r="D413" i="23"/>
  <c r="C414" i="23"/>
  <c r="C415" i="23"/>
  <c r="C416" i="23"/>
  <c r="C417" i="23"/>
  <c r="D417" i="23"/>
  <c r="C418" i="23"/>
  <c r="C419" i="23"/>
  <c r="C420" i="23"/>
  <c r="C421" i="23"/>
  <c r="D421" i="23"/>
  <c r="C422" i="23"/>
  <c r="C423" i="23"/>
  <c r="C424" i="23"/>
  <c r="C425" i="23"/>
  <c r="D425" i="23"/>
  <c r="C426" i="23"/>
  <c r="C427" i="23"/>
  <c r="C428" i="23"/>
  <c r="C429" i="23"/>
  <c r="D429" i="23"/>
  <c r="C430" i="23"/>
  <c r="C431" i="23"/>
  <c r="C432" i="23"/>
  <c r="C433" i="23"/>
  <c r="D433" i="23"/>
  <c r="C434" i="23"/>
  <c r="C435" i="23"/>
  <c r="C436" i="23"/>
  <c r="C437" i="23"/>
  <c r="D437" i="23"/>
  <c r="C438" i="23"/>
  <c r="C439" i="23"/>
  <c r="C440" i="23"/>
  <c r="C441" i="23"/>
  <c r="D441" i="23"/>
  <c r="C442" i="23"/>
  <c r="C443" i="23"/>
  <c r="D443" i="23"/>
  <c r="C444" i="23"/>
  <c r="C445" i="23"/>
  <c r="D445" i="23"/>
  <c r="C446" i="23"/>
  <c r="C447" i="23"/>
  <c r="C448" i="23"/>
  <c r="C449" i="23"/>
  <c r="D449" i="23"/>
  <c r="C450" i="23"/>
  <c r="C451" i="23"/>
  <c r="C452" i="23"/>
  <c r="C453" i="23"/>
  <c r="D453" i="23"/>
  <c r="C454" i="23"/>
  <c r="C455" i="23"/>
  <c r="C456" i="23"/>
  <c r="B456" i="23"/>
  <c r="C457" i="23"/>
  <c r="C458" i="23"/>
  <c r="C459" i="23"/>
  <c r="C460" i="23"/>
  <c r="B460" i="23"/>
  <c r="C461" i="23"/>
  <c r="C462" i="23"/>
  <c r="C463" i="23"/>
  <c r="C464" i="23"/>
  <c r="B464" i="23"/>
  <c r="C465" i="23"/>
  <c r="C466" i="23"/>
  <c r="C467" i="23"/>
  <c r="C468" i="23"/>
  <c r="B468" i="23"/>
  <c r="C469" i="23"/>
  <c r="C470" i="23"/>
  <c r="C471" i="23"/>
  <c r="C472" i="23"/>
  <c r="B472" i="23"/>
  <c r="C473" i="23"/>
  <c r="C474" i="23"/>
  <c r="C475" i="23"/>
  <c r="C476" i="23"/>
  <c r="B476" i="23"/>
  <c r="C477" i="23"/>
  <c r="C478" i="23"/>
  <c r="C479" i="23"/>
  <c r="C480" i="23"/>
  <c r="B480" i="23"/>
  <c r="C481" i="23"/>
  <c r="C482" i="23"/>
  <c r="C483" i="23"/>
  <c r="C484" i="23"/>
  <c r="B484" i="23"/>
  <c r="C485" i="23"/>
  <c r="C486" i="23"/>
  <c r="C487" i="23"/>
  <c r="C488" i="23"/>
  <c r="D488" i="23"/>
  <c r="C489" i="23"/>
  <c r="C490" i="23"/>
  <c r="C491" i="23"/>
  <c r="C492" i="23"/>
  <c r="D492" i="23"/>
  <c r="C493" i="23"/>
  <c r="C494" i="23"/>
  <c r="C495" i="23"/>
  <c r="C496" i="23"/>
  <c r="D496" i="23"/>
  <c r="C497" i="23"/>
  <c r="F494" i="23"/>
  <c r="D494" i="23"/>
  <c r="E494" i="23"/>
  <c r="B494" i="23"/>
  <c r="F492" i="23"/>
  <c r="F490" i="23"/>
  <c r="D490" i="23"/>
  <c r="E490" i="23"/>
  <c r="B490" i="23"/>
  <c r="F488" i="23"/>
  <c r="F486" i="23"/>
  <c r="D486" i="23"/>
  <c r="E486" i="23"/>
  <c r="B486" i="23"/>
  <c r="E484" i="23"/>
  <c r="F482" i="23"/>
  <c r="D482" i="23"/>
  <c r="E482" i="23"/>
  <c r="B482" i="23"/>
  <c r="D480" i="23"/>
  <c r="F478" i="23"/>
  <c r="D478" i="23"/>
  <c r="E478" i="23"/>
  <c r="B478" i="23"/>
  <c r="E476" i="23"/>
  <c r="F474" i="23"/>
  <c r="D474" i="23"/>
  <c r="E474" i="23"/>
  <c r="B474" i="23"/>
  <c r="D472" i="23"/>
  <c r="F470" i="23"/>
  <c r="D470" i="23"/>
  <c r="E470" i="23"/>
  <c r="B470" i="23"/>
  <c r="E468" i="23"/>
  <c r="F466" i="23"/>
  <c r="D466" i="23"/>
  <c r="E466" i="23"/>
  <c r="B466" i="23"/>
  <c r="D464" i="23"/>
  <c r="F462" i="23"/>
  <c r="D462" i="23"/>
  <c r="E462" i="23"/>
  <c r="B462" i="23"/>
  <c r="E460" i="23"/>
  <c r="F458" i="23"/>
  <c r="D458" i="23"/>
  <c r="E458" i="23"/>
  <c r="B458" i="23"/>
  <c r="D456" i="23"/>
  <c r="D439" i="23"/>
  <c r="F423" i="23"/>
  <c r="B395" i="23"/>
  <c r="F389" i="23"/>
  <c r="D371" i="23"/>
  <c r="F355" i="23"/>
  <c r="D341" i="23"/>
  <c r="D325" i="23"/>
  <c r="E319" i="23"/>
  <c r="D309" i="23"/>
  <c r="E307" i="23"/>
  <c r="E299" i="23"/>
  <c r="D293" i="23"/>
  <c r="F283" i="23"/>
  <c r="D277" i="23"/>
  <c r="D261" i="23"/>
  <c r="E255" i="23"/>
  <c r="D245" i="23"/>
  <c r="E243" i="23"/>
  <c r="B239" i="23"/>
  <c r="F230" i="23"/>
  <c r="D230" i="23"/>
  <c r="E230" i="23"/>
  <c r="B230" i="23"/>
  <c r="E228" i="23"/>
  <c r="F226" i="23"/>
  <c r="D226" i="23"/>
  <c r="E226" i="23"/>
  <c r="B226" i="23"/>
  <c r="F224" i="23"/>
  <c r="F222" i="23"/>
  <c r="D222" i="23"/>
  <c r="E222" i="23"/>
  <c r="B222" i="23"/>
  <c r="F221" i="23"/>
  <c r="D220" i="23"/>
  <c r="F218" i="23"/>
  <c r="D218" i="23"/>
  <c r="E218" i="23"/>
  <c r="B218" i="23"/>
  <c r="D216" i="23"/>
  <c r="E216" i="23"/>
  <c r="F214" i="23"/>
  <c r="D214" i="23"/>
  <c r="E214" i="23"/>
  <c r="B214" i="23"/>
  <c r="E212" i="23"/>
  <c r="B212" i="23"/>
  <c r="F210" i="23"/>
  <c r="D210" i="23"/>
  <c r="E210" i="23"/>
  <c r="B210" i="23"/>
  <c r="B208" i="23"/>
  <c r="F206" i="23"/>
  <c r="D206" i="23"/>
  <c r="E206" i="23"/>
  <c r="B206" i="23"/>
  <c r="D204" i="23"/>
  <c r="F202" i="23"/>
  <c r="D202" i="23"/>
  <c r="E202" i="23"/>
  <c r="B202" i="23"/>
  <c r="C201" i="22"/>
  <c r="E201" i="22"/>
  <c r="C202" i="22"/>
  <c r="F202" i="22"/>
  <c r="C203" i="22"/>
  <c r="E203" i="22"/>
  <c r="C204" i="22"/>
  <c r="E204" i="22"/>
  <c r="C205" i="22"/>
  <c r="E205" i="22"/>
  <c r="C206" i="22"/>
  <c r="C207" i="22"/>
  <c r="C208" i="22"/>
  <c r="F208" i="22"/>
  <c r="C209" i="22"/>
  <c r="C210" i="22"/>
  <c r="E210" i="22"/>
  <c r="C211" i="22"/>
  <c r="E211" i="22"/>
  <c r="C212" i="22"/>
  <c r="F212" i="22"/>
  <c r="C213" i="22"/>
  <c r="E213" i="22"/>
  <c r="C214" i="22"/>
  <c r="E214" i="22"/>
  <c r="C215" i="22"/>
  <c r="E215" i="22"/>
  <c r="C216" i="22"/>
  <c r="E216" i="22"/>
  <c r="C217" i="22"/>
  <c r="E217" i="22"/>
  <c r="C218" i="22"/>
  <c r="E218" i="22"/>
  <c r="C219" i="22"/>
  <c r="E219" i="22"/>
  <c r="C220" i="22"/>
  <c r="F220" i="22"/>
  <c r="C221" i="22"/>
  <c r="E221" i="22"/>
  <c r="C222" i="22"/>
  <c r="C223" i="22"/>
  <c r="C224" i="22"/>
  <c r="E224" i="22"/>
  <c r="C225" i="22"/>
  <c r="E225" i="22"/>
  <c r="C226" i="22"/>
  <c r="F226" i="22"/>
  <c r="C227" i="22"/>
  <c r="E227" i="22"/>
  <c r="C228" i="22"/>
  <c r="F228" i="22"/>
  <c r="C229" i="22"/>
  <c r="E229" i="22"/>
  <c r="C230" i="22"/>
  <c r="E230" i="22"/>
  <c r="C231" i="22"/>
  <c r="E231" i="22"/>
  <c r="C232" i="22"/>
  <c r="E232" i="22"/>
  <c r="C233" i="22"/>
  <c r="E233" i="22"/>
  <c r="C234" i="22"/>
  <c r="E234" i="22"/>
  <c r="C235" i="22"/>
  <c r="E235" i="22"/>
  <c r="C236" i="22"/>
  <c r="F236" i="22"/>
  <c r="C237" i="22"/>
  <c r="E237" i="22"/>
  <c r="C238" i="22"/>
  <c r="E238" i="22"/>
  <c r="C239" i="22"/>
  <c r="C240" i="22"/>
  <c r="E240" i="22"/>
  <c r="C241" i="22"/>
  <c r="E241" i="22"/>
  <c r="C242" i="22"/>
  <c r="B242" i="22"/>
  <c r="C243" i="22"/>
  <c r="E243" i="22"/>
  <c r="C244" i="22"/>
  <c r="F244" i="22"/>
  <c r="C245" i="22"/>
  <c r="E245" i="22"/>
  <c r="C246" i="22"/>
  <c r="C247" i="22"/>
  <c r="C248" i="22"/>
  <c r="E248" i="22"/>
  <c r="C249" i="22"/>
  <c r="C250" i="22"/>
  <c r="D250" i="22"/>
  <c r="C251" i="22"/>
  <c r="E251" i="22"/>
  <c r="C252" i="22"/>
  <c r="F252" i="22"/>
  <c r="C253" i="22"/>
  <c r="E253" i="22"/>
  <c r="C254" i="22"/>
  <c r="D254" i="22"/>
  <c r="C255" i="22"/>
  <c r="E255" i="22"/>
  <c r="C256" i="22"/>
  <c r="E256" i="22"/>
  <c r="C257" i="22"/>
  <c r="E257" i="22"/>
  <c r="C258" i="22"/>
  <c r="D258" i="22"/>
  <c r="C259" i="22"/>
  <c r="E259" i="22"/>
  <c r="C260" i="22"/>
  <c r="F260" i="22"/>
  <c r="C261" i="22"/>
  <c r="E261" i="22"/>
  <c r="C262" i="22"/>
  <c r="C263" i="22"/>
  <c r="C264" i="22"/>
  <c r="E264" i="22"/>
  <c r="C265" i="22"/>
  <c r="E265" i="22"/>
  <c r="C266" i="22"/>
  <c r="B266" i="22"/>
  <c r="C267" i="22"/>
  <c r="E267" i="22"/>
  <c r="C268" i="22"/>
  <c r="F268" i="22"/>
  <c r="C269" i="22"/>
  <c r="E269" i="22"/>
  <c r="C270" i="22"/>
  <c r="B270" i="22"/>
  <c r="C271" i="22"/>
  <c r="E271" i="22"/>
  <c r="C272" i="22"/>
  <c r="E272" i="22"/>
  <c r="C273" i="22"/>
  <c r="E273" i="22"/>
  <c r="C274" i="22"/>
  <c r="B274" i="22"/>
  <c r="C275" i="22"/>
  <c r="E275" i="22"/>
  <c r="C276" i="22"/>
  <c r="F276" i="22"/>
  <c r="C277" i="22"/>
  <c r="E277" i="22"/>
  <c r="C278" i="22"/>
  <c r="B278" i="22"/>
  <c r="C279" i="22"/>
  <c r="E279" i="22"/>
  <c r="C280" i="22"/>
  <c r="E280" i="22"/>
  <c r="C281" i="22"/>
  <c r="E281" i="22"/>
  <c r="C282" i="22"/>
  <c r="F282" i="22"/>
  <c r="C283" i="22"/>
  <c r="E283" i="22"/>
  <c r="C284" i="22"/>
  <c r="F284" i="22"/>
  <c r="C285" i="22"/>
  <c r="E285" i="22"/>
  <c r="C286" i="22"/>
  <c r="F286" i="22"/>
  <c r="C287" i="22"/>
  <c r="C288" i="22"/>
  <c r="E288" i="22"/>
  <c r="C289" i="22"/>
  <c r="E289" i="22"/>
  <c r="C290" i="22"/>
  <c r="D290" i="22"/>
  <c r="C291" i="22"/>
  <c r="E291" i="22"/>
  <c r="C292" i="22"/>
  <c r="F292" i="22"/>
  <c r="C293" i="22"/>
  <c r="E293" i="22"/>
  <c r="C294" i="22"/>
  <c r="E294" i="22"/>
  <c r="C295" i="22"/>
  <c r="E295" i="22"/>
  <c r="C296" i="22"/>
  <c r="E296" i="22"/>
  <c r="C297" i="22"/>
  <c r="E297" i="22"/>
  <c r="C298" i="22"/>
  <c r="E298" i="22"/>
  <c r="C299" i="22"/>
  <c r="E299" i="22"/>
  <c r="C300" i="22"/>
  <c r="F300" i="22"/>
  <c r="C301" i="22"/>
  <c r="E301" i="22"/>
  <c r="C302" i="22"/>
  <c r="E302" i="22"/>
  <c r="C303" i="22"/>
  <c r="E303" i="22"/>
  <c r="C304" i="22"/>
  <c r="E304" i="22"/>
  <c r="C305" i="22"/>
  <c r="E305" i="22"/>
  <c r="C306" i="22"/>
  <c r="B306" i="22"/>
  <c r="C307" i="22"/>
  <c r="E307" i="22"/>
  <c r="C308" i="22"/>
  <c r="F308" i="22"/>
  <c r="C309" i="22"/>
  <c r="E309" i="22"/>
  <c r="C310" i="22"/>
  <c r="B310" i="22"/>
  <c r="C311" i="22"/>
  <c r="C312" i="22"/>
  <c r="E312" i="22"/>
  <c r="C313" i="22"/>
  <c r="E313" i="22"/>
  <c r="C314" i="22"/>
  <c r="D314" i="22"/>
  <c r="C315" i="22"/>
  <c r="E315" i="22"/>
  <c r="C316" i="22"/>
  <c r="F316" i="22"/>
  <c r="C317" i="22"/>
  <c r="E317" i="22"/>
  <c r="C318" i="22"/>
  <c r="D318" i="22"/>
  <c r="C319" i="22"/>
  <c r="E319" i="22"/>
  <c r="C320" i="22"/>
  <c r="E320" i="22"/>
  <c r="C321" i="22"/>
  <c r="E321" i="22"/>
  <c r="C322" i="22"/>
  <c r="D322" i="22"/>
  <c r="C323" i="22"/>
  <c r="E323" i="22"/>
  <c r="C324" i="22"/>
  <c r="F324" i="22"/>
  <c r="C325" i="22"/>
  <c r="C326" i="22"/>
  <c r="E326" i="22"/>
  <c r="C327" i="22"/>
  <c r="E327" i="22"/>
  <c r="C328" i="22"/>
  <c r="E328" i="22"/>
  <c r="C329" i="22"/>
  <c r="E329" i="22"/>
  <c r="C330" i="22"/>
  <c r="B330" i="22"/>
  <c r="C331" i="22"/>
  <c r="E331" i="22"/>
  <c r="C332" i="22"/>
  <c r="F332" i="22"/>
  <c r="C333" i="22"/>
  <c r="E333" i="22"/>
  <c r="C334" i="22"/>
  <c r="B334" i="22"/>
  <c r="C335" i="22"/>
  <c r="E335" i="22"/>
  <c r="C336" i="22"/>
  <c r="E336" i="22"/>
  <c r="C337" i="22"/>
  <c r="E337" i="22"/>
  <c r="C338" i="22"/>
  <c r="B338" i="22"/>
  <c r="C339" i="22"/>
  <c r="E339" i="22"/>
  <c r="C340" i="22"/>
  <c r="F340" i="22"/>
  <c r="C341" i="22"/>
  <c r="E341" i="22"/>
  <c r="C342" i="22"/>
  <c r="B342" i="22"/>
  <c r="C343" i="22"/>
  <c r="E343" i="22"/>
  <c r="C344" i="22"/>
  <c r="E344" i="22"/>
  <c r="C345" i="22"/>
  <c r="E345" i="22"/>
  <c r="C346" i="22"/>
  <c r="F346" i="22"/>
  <c r="C347" i="22"/>
  <c r="E347" i="22"/>
  <c r="C348" i="22"/>
  <c r="F348" i="22"/>
  <c r="C349" i="22"/>
  <c r="E349" i="22"/>
  <c r="C350" i="22"/>
  <c r="F350" i="22"/>
  <c r="C351" i="22"/>
  <c r="C352" i="22"/>
  <c r="E352" i="22"/>
  <c r="C353" i="22"/>
  <c r="E353" i="22"/>
  <c r="C354" i="22"/>
  <c r="D354" i="22"/>
  <c r="C355" i="22"/>
  <c r="E355" i="22"/>
  <c r="C356" i="22"/>
  <c r="F356" i="22"/>
  <c r="C357" i="22"/>
  <c r="E357" i="22"/>
  <c r="C358" i="22"/>
  <c r="D358" i="22"/>
  <c r="C359" i="22"/>
  <c r="E359" i="22"/>
  <c r="C360" i="22"/>
  <c r="E360" i="22"/>
  <c r="C361" i="22"/>
  <c r="E361" i="22"/>
  <c r="C362" i="22"/>
  <c r="D362" i="22"/>
  <c r="C363" i="22"/>
  <c r="E363" i="22"/>
  <c r="C364" i="22"/>
  <c r="F364" i="22"/>
  <c r="C365" i="22"/>
  <c r="C366" i="22"/>
  <c r="E366" i="22"/>
  <c r="C367" i="22"/>
  <c r="C368" i="22"/>
  <c r="E368" i="22"/>
  <c r="C369" i="22"/>
  <c r="E369" i="22"/>
  <c r="C370" i="22"/>
  <c r="B370" i="22"/>
  <c r="C371" i="22"/>
  <c r="E371" i="22"/>
  <c r="C372" i="22"/>
  <c r="F372" i="22"/>
  <c r="C373" i="22"/>
  <c r="E373" i="22"/>
  <c r="C374" i="22"/>
  <c r="C375" i="22"/>
  <c r="E375" i="22"/>
  <c r="C376" i="22"/>
  <c r="C377" i="22"/>
  <c r="E377" i="22"/>
  <c r="C378" i="22"/>
  <c r="B378" i="22"/>
  <c r="C379" i="22"/>
  <c r="E379" i="22"/>
  <c r="C380" i="22"/>
  <c r="E380" i="22"/>
  <c r="C381" i="22"/>
  <c r="E381" i="22"/>
  <c r="C382" i="22"/>
  <c r="B382" i="22"/>
  <c r="C383" i="22"/>
  <c r="E383" i="22"/>
  <c r="C384" i="22"/>
  <c r="B384" i="22"/>
  <c r="C385" i="22"/>
  <c r="E385" i="22"/>
  <c r="C386" i="22"/>
  <c r="F386" i="22"/>
  <c r="C387" i="22"/>
  <c r="E387" i="22"/>
  <c r="C388" i="22"/>
  <c r="D388" i="22"/>
  <c r="C389" i="22"/>
  <c r="E389" i="22"/>
  <c r="C390" i="22"/>
  <c r="F390" i="22"/>
  <c r="C391" i="22"/>
  <c r="E391" i="22"/>
  <c r="C392" i="22"/>
  <c r="C393" i="22"/>
  <c r="E393" i="22"/>
  <c r="C394" i="22"/>
  <c r="F394" i="22"/>
  <c r="C395" i="22"/>
  <c r="E395" i="22"/>
  <c r="C396" i="22"/>
  <c r="D396" i="22"/>
  <c r="C397" i="22"/>
  <c r="E397" i="22"/>
  <c r="C398" i="22"/>
  <c r="F398" i="22"/>
  <c r="C399" i="22"/>
  <c r="E399" i="22"/>
  <c r="C400" i="22"/>
  <c r="C401" i="22"/>
  <c r="E401" i="22"/>
  <c r="C402" i="22"/>
  <c r="E402" i="22"/>
  <c r="C403" i="22"/>
  <c r="E403" i="22"/>
  <c r="C404" i="22"/>
  <c r="B404" i="22"/>
  <c r="C405" i="22"/>
  <c r="E405" i="22"/>
  <c r="C406" i="22"/>
  <c r="E406" i="22"/>
  <c r="C407" i="22"/>
  <c r="E407" i="22"/>
  <c r="C408" i="22"/>
  <c r="C409" i="22"/>
  <c r="E409" i="22"/>
  <c r="C410" i="22"/>
  <c r="E410" i="22"/>
  <c r="C411" i="22"/>
  <c r="E411" i="22"/>
  <c r="C412" i="22"/>
  <c r="D412" i="22"/>
  <c r="C413" i="22"/>
  <c r="E413" i="22"/>
  <c r="C414" i="22"/>
  <c r="E414" i="22"/>
  <c r="C415" i="22"/>
  <c r="E415" i="22"/>
  <c r="C416" i="22"/>
  <c r="C417" i="22"/>
  <c r="E417" i="22"/>
  <c r="C418" i="22"/>
  <c r="F418" i="22"/>
  <c r="C419" i="22"/>
  <c r="E419" i="22"/>
  <c r="C420" i="22"/>
  <c r="D420" i="22"/>
  <c r="C421" i="22"/>
  <c r="E421" i="22"/>
  <c r="C422" i="22"/>
  <c r="F422" i="22"/>
  <c r="C423" i="22"/>
  <c r="E423" i="22"/>
  <c r="C424" i="22"/>
  <c r="C425" i="22"/>
  <c r="E425" i="22"/>
  <c r="C426" i="22"/>
  <c r="F426" i="22"/>
  <c r="C427" i="22"/>
  <c r="E427" i="22"/>
  <c r="C428" i="22"/>
  <c r="D428" i="22"/>
  <c r="C429" i="22"/>
  <c r="E429" i="22"/>
  <c r="C430" i="22"/>
  <c r="F430" i="22"/>
  <c r="C431" i="22"/>
  <c r="E431" i="22"/>
  <c r="C432" i="22"/>
  <c r="C433" i="22"/>
  <c r="E433" i="22"/>
  <c r="C434" i="22"/>
  <c r="E434" i="22"/>
  <c r="C435" i="22"/>
  <c r="E435" i="22"/>
  <c r="C436" i="22"/>
  <c r="B436" i="22"/>
  <c r="C437" i="22"/>
  <c r="E437" i="22"/>
  <c r="C438" i="22"/>
  <c r="E438" i="22"/>
  <c r="C439" i="22"/>
  <c r="E439" i="22"/>
  <c r="C440" i="22"/>
  <c r="C441" i="22"/>
  <c r="E441" i="22"/>
  <c r="C442" i="22"/>
  <c r="E442" i="22"/>
  <c r="C443" i="22"/>
  <c r="E443" i="22"/>
  <c r="C444" i="22"/>
  <c r="D444" i="22"/>
  <c r="C445" i="22"/>
  <c r="E445" i="22"/>
  <c r="C446" i="22"/>
  <c r="F446" i="22"/>
  <c r="C447" i="22"/>
  <c r="E447" i="22"/>
  <c r="C448" i="22"/>
  <c r="C449" i="22"/>
  <c r="E449" i="22"/>
  <c r="C450" i="22"/>
  <c r="E450" i="22"/>
  <c r="C451" i="22"/>
  <c r="E451" i="22"/>
  <c r="C452" i="22"/>
  <c r="D452" i="22"/>
  <c r="C453" i="22"/>
  <c r="E453" i="22"/>
  <c r="C454" i="22"/>
  <c r="E454" i="22"/>
  <c r="C455" i="22"/>
  <c r="E455" i="22"/>
  <c r="C456" i="22"/>
  <c r="C457" i="22"/>
  <c r="E457" i="22"/>
  <c r="C458" i="22"/>
  <c r="E458" i="22"/>
  <c r="C459" i="22"/>
  <c r="E459" i="22"/>
  <c r="C460" i="22"/>
  <c r="D460" i="22"/>
  <c r="C461" i="22"/>
  <c r="E461" i="22"/>
  <c r="C462" i="22"/>
  <c r="E462" i="22"/>
  <c r="C463" i="22"/>
  <c r="C464" i="22"/>
  <c r="F464" i="22"/>
  <c r="C465" i="22"/>
  <c r="C466" i="22"/>
  <c r="E466" i="22"/>
  <c r="C467" i="22"/>
  <c r="C468" i="22"/>
  <c r="F468" i="22"/>
  <c r="C469" i="22"/>
  <c r="C470" i="22"/>
  <c r="F470" i="22"/>
  <c r="C471" i="22"/>
  <c r="C472" i="22"/>
  <c r="F472" i="22"/>
  <c r="C473" i="22"/>
  <c r="C474" i="22"/>
  <c r="E474" i="22"/>
  <c r="C475" i="22"/>
  <c r="C476" i="22"/>
  <c r="F476" i="22"/>
  <c r="C477" i="22"/>
  <c r="C478" i="22"/>
  <c r="E478" i="22"/>
  <c r="C479" i="22"/>
  <c r="C480" i="22"/>
  <c r="F480" i="22"/>
  <c r="C481" i="22"/>
  <c r="C482" i="22"/>
  <c r="E482" i="22"/>
  <c r="C483" i="22"/>
  <c r="C484" i="22"/>
  <c r="F484" i="22"/>
  <c r="C485" i="22"/>
  <c r="C486" i="22"/>
  <c r="F486" i="22"/>
  <c r="C487" i="22"/>
  <c r="C488" i="22"/>
  <c r="F488" i="22"/>
  <c r="C489" i="22"/>
  <c r="C490" i="22"/>
  <c r="E490" i="22"/>
  <c r="C491" i="22"/>
  <c r="C492" i="22"/>
  <c r="F492" i="22"/>
  <c r="C493" i="22"/>
  <c r="C494" i="22"/>
  <c r="E494" i="22"/>
  <c r="C495" i="22"/>
  <c r="C496" i="22"/>
  <c r="F496" i="22"/>
  <c r="C497" i="22"/>
  <c r="F494" i="22"/>
  <c r="E367" i="22"/>
  <c r="E365" i="22"/>
  <c r="E351" i="22"/>
  <c r="E325" i="22"/>
  <c r="E311" i="22"/>
  <c r="E287" i="22"/>
  <c r="E270" i="22"/>
  <c r="E263" i="22"/>
  <c r="E249" i="22"/>
  <c r="E247" i="22"/>
  <c r="E239" i="22"/>
  <c r="E228" i="22"/>
  <c r="D226" i="22"/>
  <c r="E223" i="22"/>
  <c r="E209" i="22"/>
  <c r="E207" i="22"/>
  <c r="C201" i="20"/>
  <c r="C202" i="20"/>
  <c r="C203" i="20"/>
  <c r="C204" i="20"/>
  <c r="C205" i="20"/>
  <c r="C206" i="20"/>
  <c r="C207" i="20"/>
  <c r="C208" i="20"/>
  <c r="C209" i="20"/>
  <c r="C210" i="20"/>
  <c r="C211" i="20"/>
  <c r="C212" i="20"/>
  <c r="C213" i="20"/>
  <c r="C214" i="20"/>
  <c r="C215" i="20"/>
  <c r="C216" i="20"/>
  <c r="C217" i="20"/>
  <c r="C218" i="20"/>
  <c r="C219" i="20"/>
  <c r="C220" i="20"/>
  <c r="C221" i="20"/>
  <c r="C222" i="20"/>
  <c r="C223" i="20"/>
  <c r="C224" i="20"/>
  <c r="C225" i="20"/>
  <c r="C226" i="20"/>
  <c r="C227" i="20"/>
  <c r="C228" i="20"/>
  <c r="C229" i="20"/>
  <c r="C230" i="20"/>
  <c r="C231" i="20"/>
  <c r="C232" i="20"/>
  <c r="C233" i="20"/>
  <c r="C234" i="20"/>
  <c r="C235" i="20"/>
  <c r="C236" i="20"/>
  <c r="C237" i="20"/>
  <c r="C238" i="20"/>
  <c r="C239" i="20"/>
  <c r="C240" i="20"/>
  <c r="C241" i="20"/>
  <c r="C242" i="20"/>
  <c r="C243" i="20"/>
  <c r="C244" i="20"/>
  <c r="C245" i="20"/>
  <c r="C246" i="20"/>
  <c r="C247" i="20"/>
  <c r="C248" i="20"/>
  <c r="C249" i="20"/>
  <c r="C250" i="20"/>
  <c r="C251" i="20"/>
  <c r="C252" i="20"/>
  <c r="C253" i="20"/>
  <c r="C254" i="20"/>
  <c r="C255" i="20"/>
  <c r="C256" i="20"/>
  <c r="C257" i="20"/>
  <c r="C258" i="20"/>
  <c r="C259" i="20"/>
  <c r="C260" i="20"/>
  <c r="C261" i="20"/>
  <c r="C262" i="20"/>
  <c r="C263" i="20"/>
  <c r="C264" i="20"/>
  <c r="C265" i="20"/>
  <c r="C266" i="20"/>
  <c r="C267" i="20"/>
  <c r="C268" i="20"/>
  <c r="C269" i="20"/>
  <c r="C270" i="20"/>
  <c r="C271" i="20"/>
  <c r="C272" i="20"/>
  <c r="C273" i="20"/>
  <c r="C274" i="20"/>
  <c r="C275" i="20"/>
  <c r="C276" i="20"/>
  <c r="C277" i="20"/>
  <c r="C278" i="20"/>
  <c r="C279" i="20"/>
  <c r="C280" i="20"/>
  <c r="C281" i="20"/>
  <c r="C282" i="20"/>
  <c r="C283" i="20"/>
  <c r="C284" i="20"/>
  <c r="C285" i="20"/>
  <c r="C286" i="20"/>
  <c r="C287" i="20"/>
  <c r="C288" i="20"/>
  <c r="C289" i="20"/>
  <c r="C290" i="20"/>
  <c r="C291" i="20"/>
  <c r="C292" i="20"/>
  <c r="C293" i="20"/>
  <c r="C294" i="20"/>
  <c r="C295" i="20"/>
  <c r="C296" i="20"/>
  <c r="C297" i="20"/>
  <c r="C298" i="20"/>
  <c r="C299" i="20"/>
  <c r="C300" i="20"/>
  <c r="C301" i="20"/>
  <c r="C302" i="20"/>
  <c r="C303" i="20"/>
  <c r="C304" i="20"/>
  <c r="C305" i="20"/>
  <c r="C306" i="20"/>
  <c r="C307" i="20"/>
  <c r="C308" i="20"/>
  <c r="C309" i="20"/>
  <c r="C310" i="20"/>
  <c r="C311" i="20"/>
  <c r="C312" i="20"/>
  <c r="C313" i="20"/>
  <c r="C314" i="20"/>
  <c r="C315" i="20"/>
  <c r="C316" i="20"/>
  <c r="C317" i="20"/>
  <c r="C318" i="20"/>
  <c r="C319" i="20"/>
  <c r="C320" i="20"/>
  <c r="C321" i="20"/>
  <c r="C322" i="20"/>
  <c r="C323" i="20"/>
  <c r="C324" i="20"/>
  <c r="C325" i="20"/>
  <c r="C326" i="20"/>
  <c r="C327" i="20"/>
  <c r="C328" i="20"/>
  <c r="C329" i="20"/>
  <c r="C330" i="20"/>
  <c r="C331" i="20"/>
  <c r="C332" i="20"/>
  <c r="C333" i="20"/>
  <c r="C334" i="20"/>
  <c r="C335" i="20"/>
  <c r="C336" i="20"/>
  <c r="C337" i="20"/>
  <c r="C338" i="20"/>
  <c r="C339" i="20"/>
  <c r="C340" i="20"/>
  <c r="C341" i="20"/>
  <c r="C342" i="20"/>
  <c r="C343" i="20"/>
  <c r="C344" i="20"/>
  <c r="C345" i="20"/>
  <c r="C346" i="20"/>
  <c r="C347" i="20"/>
  <c r="C348" i="20"/>
  <c r="C349" i="20"/>
  <c r="C350" i="20"/>
  <c r="C351" i="20"/>
  <c r="C352" i="20"/>
  <c r="C353" i="20"/>
  <c r="C354" i="20"/>
  <c r="C355" i="20"/>
  <c r="C356" i="20"/>
  <c r="C357" i="20"/>
  <c r="C358" i="20"/>
  <c r="C359" i="20"/>
  <c r="C360" i="20"/>
  <c r="C361" i="20"/>
  <c r="C362" i="20"/>
  <c r="C363" i="20"/>
  <c r="C364" i="20"/>
  <c r="C365" i="20"/>
  <c r="C366" i="20"/>
  <c r="C367" i="20"/>
  <c r="C368" i="20"/>
  <c r="C369" i="20"/>
  <c r="C370" i="20"/>
  <c r="C371" i="20"/>
  <c r="C372" i="20"/>
  <c r="C373" i="20"/>
  <c r="C374" i="20"/>
  <c r="C375" i="20"/>
  <c r="C376" i="20"/>
  <c r="C377" i="20"/>
  <c r="C378" i="20"/>
  <c r="C379" i="20"/>
  <c r="C380" i="20"/>
  <c r="C381" i="20"/>
  <c r="C382" i="20"/>
  <c r="C383" i="20"/>
  <c r="C384" i="20"/>
  <c r="C385" i="20"/>
  <c r="C386" i="20"/>
  <c r="C387" i="20"/>
  <c r="C388" i="20"/>
  <c r="C389" i="20"/>
  <c r="C390" i="20"/>
  <c r="C391" i="20"/>
  <c r="C392" i="20"/>
  <c r="C393" i="20"/>
  <c r="C394" i="20"/>
  <c r="C395" i="20"/>
  <c r="C396" i="20"/>
  <c r="C397" i="20"/>
  <c r="C398" i="20"/>
  <c r="C399" i="20"/>
  <c r="C400" i="20"/>
  <c r="C401" i="20"/>
  <c r="C402" i="20"/>
  <c r="C403" i="20"/>
  <c r="C404" i="20"/>
  <c r="C405" i="20"/>
  <c r="C406" i="20"/>
  <c r="C407" i="20"/>
  <c r="C408" i="20"/>
  <c r="C409" i="20"/>
  <c r="C410" i="20"/>
  <c r="C411" i="20"/>
  <c r="C412" i="20"/>
  <c r="C413" i="20"/>
  <c r="C414" i="20"/>
  <c r="D414" i="20"/>
  <c r="C415" i="20"/>
  <c r="C416" i="20"/>
  <c r="C417" i="20"/>
  <c r="C418" i="20"/>
  <c r="B418" i="20"/>
  <c r="C419" i="20"/>
  <c r="C420" i="20"/>
  <c r="C421" i="20"/>
  <c r="C422" i="20"/>
  <c r="D422" i="20"/>
  <c r="C423" i="20"/>
  <c r="C424" i="20"/>
  <c r="C425" i="20"/>
  <c r="C426" i="20"/>
  <c r="B426" i="20"/>
  <c r="C427" i="20"/>
  <c r="C428" i="20"/>
  <c r="C429" i="20"/>
  <c r="C430" i="20"/>
  <c r="D430" i="20"/>
  <c r="C431" i="20"/>
  <c r="C432" i="20"/>
  <c r="C433" i="20"/>
  <c r="C434" i="20"/>
  <c r="B434" i="20"/>
  <c r="C435" i="20"/>
  <c r="C436" i="20"/>
  <c r="C437" i="20"/>
  <c r="C438" i="20"/>
  <c r="D438" i="20"/>
  <c r="C439" i="20"/>
  <c r="C440" i="20"/>
  <c r="C441" i="20"/>
  <c r="C442" i="20"/>
  <c r="D442" i="20"/>
  <c r="C443" i="20"/>
  <c r="C444" i="20"/>
  <c r="E444" i="20"/>
  <c r="C445" i="20"/>
  <c r="C446" i="20"/>
  <c r="B446" i="20"/>
  <c r="C447" i="20"/>
  <c r="C448" i="20"/>
  <c r="F448" i="20"/>
  <c r="C449" i="20"/>
  <c r="C450" i="20"/>
  <c r="D450" i="20"/>
  <c r="C451" i="20"/>
  <c r="C452" i="20"/>
  <c r="E452" i="20"/>
  <c r="C453" i="20"/>
  <c r="C454" i="20"/>
  <c r="B454" i="20"/>
  <c r="C455" i="20"/>
  <c r="C456" i="20"/>
  <c r="F456" i="20"/>
  <c r="C457" i="20"/>
  <c r="C458" i="20"/>
  <c r="D458" i="20"/>
  <c r="C459" i="20"/>
  <c r="C460" i="20"/>
  <c r="E460" i="20"/>
  <c r="C461" i="20"/>
  <c r="C462" i="20"/>
  <c r="B462" i="20"/>
  <c r="C463" i="20"/>
  <c r="C464" i="20"/>
  <c r="F464" i="20"/>
  <c r="C465" i="20"/>
  <c r="C466" i="20"/>
  <c r="D466" i="20"/>
  <c r="C467" i="20"/>
  <c r="C468" i="20"/>
  <c r="E468" i="20"/>
  <c r="C469" i="20"/>
  <c r="C470" i="20"/>
  <c r="B470" i="20"/>
  <c r="C471" i="20"/>
  <c r="C472" i="20"/>
  <c r="F472" i="20"/>
  <c r="C473" i="20"/>
  <c r="C474" i="20"/>
  <c r="D474" i="20"/>
  <c r="C475" i="20"/>
  <c r="C476" i="20"/>
  <c r="D476" i="20"/>
  <c r="C477" i="20"/>
  <c r="C478" i="20"/>
  <c r="D478" i="20"/>
  <c r="C479" i="20"/>
  <c r="C480" i="20"/>
  <c r="D480" i="20"/>
  <c r="C481" i="20"/>
  <c r="C482" i="20"/>
  <c r="D482" i="20"/>
  <c r="C483" i="20"/>
  <c r="C484" i="20"/>
  <c r="D484" i="20"/>
  <c r="C485" i="20"/>
  <c r="C486" i="20"/>
  <c r="D486" i="20"/>
  <c r="C487" i="20"/>
  <c r="C488" i="20"/>
  <c r="D488" i="20"/>
  <c r="C489" i="20"/>
  <c r="C490" i="20"/>
  <c r="D490" i="20"/>
  <c r="C491" i="20"/>
  <c r="C492" i="20"/>
  <c r="D492" i="20"/>
  <c r="C493" i="20"/>
  <c r="C494" i="20"/>
  <c r="D494" i="20"/>
  <c r="C495" i="20"/>
  <c r="C496" i="20"/>
  <c r="D496" i="20"/>
  <c r="C497" i="20"/>
  <c r="F496" i="20"/>
  <c r="E496" i="20"/>
  <c r="B496" i="20"/>
  <c r="E494" i="20"/>
  <c r="F492" i="20"/>
  <c r="B492" i="20"/>
  <c r="F488" i="20"/>
  <c r="E488" i="20"/>
  <c r="B488" i="20"/>
  <c r="E486" i="20"/>
  <c r="F484" i="20"/>
  <c r="B484" i="20"/>
  <c r="F480" i="20"/>
  <c r="E480" i="20"/>
  <c r="B480" i="20"/>
  <c r="E478" i="20"/>
  <c r="F476" i="20"/>
  <c r="B476" i="20"/>
  <c r="E473" i="20"/>
  <c r="D472" i="20"/>
  <c r="E472" i="20"/>
  <c r="B472" i="20"/>
  <c r="E471" i="20"/>
  <c r="E469" i="20"/>
  <c r="F468" i="20"/>
  <c r="D468" i="20"/>
  <c r="B468" i="20"/>
  <c r="E467" i="20"/>
  <c r="F466" i="20"/>
  <c r="E465" i="20"/>
  <c r="D464" i="20"/>
  <c r="E464" i="20"/>
  <c r="B464" i="20"/>
  <c r="E463" i="20"/>
  <c r="F462" i="20"/>
  <c r="E461" i="20"/>
  <c r="F460" i="20"/>
  <c r="D460" i="20"/>
  <c r="B460" i="20"/>
  <c r="E459" i="20"/>
  <c r="F458" i="20"/>
  <c r="E457" i="20"/>
  <c r="D456" i="20"/>
  <c r="E456" i="20"/>
  <c r="B456" i="20"/>
  <c r="E455" i="20"/>
  <c r="F454" i="20"/>
  <c r="E453" i="20"/>
  <c r="F452" i="20"/>
  <c r="D452" i="20"/>
  <c r="B452" i="20"/>
  <c r="E451" i="20"/>
  <c r="F450" i="20"/>
  <c r="E449" i="20"/>
  <c r="D448" i="20"/>
  <c r="E448" i="20"/>
  <c r="B448" i="20"/>
  <c r="E447" i="20"/>
  <c r="F446" i="20"/>
  <c r="E445" i="20"/>
  <c r="F444" i="20"/>
  <c r="D444" i="20"/>
  <c r="B444" i="20"/>
  <c r="E443" i="20"/>
  <c r="F442" i="20"/>
  <c r="E441" i="20"/>
  <c r="F440" i="20"/>
  <c r="D440" i="20"/>
  <c r="E440" i="20"/>
  <c r="B440" i="20"/>
  <c r="E439" i="20"/>
  <c r="E438" i="20"/>
  <c r="B438" i="20"/>
  <c r="E437" i="20"/>
  <c r="F436" i="20"/>
  <c r="D436" i="20"/>
  <c r="E436" i="20"/>
  <c r="B436" i="20"/>
  <c r="E435" i="20"/>
  <c r="F434" i="20"/>
  <c r="D434" i="20"/>
  <c r="E433" i="20"/>
  <c r="F432" i="20"/>
  <c r="D432" i="20"/>
  <c r="E432" i="20"/>
  <c r="B432" i="20"/>
  <c r="E431" i="20"/>
  <c r="E430" i="20"/>
  <c r="B430" i="20"/>
  <c r="E429" i="20"/>
  <c r="F428" i="20"/>
  <c r="D428" i="20"/>
  <c r="E428" i="20"/>
  <c r="B428" i="20"/>
  <c r="E427" i="20"/>
  <c r="F426" i="20"/>
  <c r="D426" i="20"/>
  <c r="E425" i="20"/>
  <c r="F424" i="20"/>
  <c r="D424" i="20"/>
  <c r="E424" i="20"/>
  <c r="B424" i="20"/>
  <c r="E423" i="20"/>
  <c r="E422" i="20"/>
  <c r="B422" i="20"/>
  <c r="E421" i="20"/>
  <c r="F420" i="20"/>
  <c r="D420" i="20"/>
  <c r="E420" i="20"/>
  <c r="B420" i="20"/>
  <c r="E419" i="20"/>
  <c r="F418" i="20"/>
  <c r="D418" i="20"/>
  <c r="E417" i="20"/>
  <c r="F416" i="20"/>
  <c r="D416" i="20"/>
  <c r="E416" i="20"/>
  <c r="B416" i="20"/>
  <c r="E415" i="20"/>
  <c r="E414" i="20"/>
  <c r="B414" i="20"/>
  <c r="E413" i="20"/>
  <c r="F412" i="20"/>
  <c r="D412" i="20"/>
  <c r="E412" i="20"/>
  <c r="B412" i="20"/>
  <c r="E411" i="20"/>
  <c r="F410" i="20"/>
  <c r="D410" i="20"/>
  <c r="E410" i="20"/>
  <c r="B410" i="20"/>
  <c r="E409" i="20"/>
  <c r="F408" i="20"/>
  <c r="D408" i="20"/>
  <c r="E408" i="20"/>
  <c r="B408" i="20"/>
  <c r="E407" i="20"/>
  <c r="F406" i="20"/>
  <c r="D406" i="20"/>
  <c r="E406" i="20"/>
  <c r="B406" i="20"/>
  <c r="E405" i="20"/>
  <c r="F404" i="20"/>
  <c r="D404" i="20"/>
  <c r="E404" i="20"/>
  <c r="B404" i="20"/>
  <c r="E403" i="20"/>
  <c r="F402" i="20"/>
  <c r="D402" i="20"/>
  <c r="E402" i="20"/>
  <c r="B402" i="20"/>
  <c r="E401" i="20"/>
  <c r="F400" i="20"/>
  <c r="D400" i="20"/>
  <c r="E400" i="20"/>
  <c r="B400" i="20"/>
  <c r="E399" i="20"/>
  <c r="F398" i="20"/>
  <c r="D398" i="20"/>
  <c r="E398" i="20"/>
  <c r="B398" i="20"/>
  <c r="E397" i="20"/>
  <c r="F396" i="20"/>
  <c r="D396" i="20"/>
  <c r="E396" i="20"/>
  <c r="B396" i="20"/>
  <c r="E395" i="20"/>
  <c r="F394" i="20"/>
  <c r="D394" i="20"/>
  <c r="E394" i="20"/>
  <c r="B394" i="20"/>
  <c r="E393" i="20"/>
  <c r="F392" i="20"/>
  <c r="D392" i="20"/>
  <c r="E392" i="20"/>
  <c r="B392" i="20"/>
  <c r="E391" i="20"/>
  <c r="F390" i="20"/>
  <c r="D390" i="20"/>
  <c r="E390" i="20"/>
  <c r="B390" i="20"/>
  <c r="E389" i="20"/>
  <c r="F388" i="20"/>
  <c r="D388" i="20"/>
  <c r="E388" i="20"/>
  <c r="B388" i="20"/>
  <c r="E387" i="20"/>
  <c r="F386" i="20"/>
  <c r="D386" i="20"/>
  <c r="E386" i="20"/>
  <c r="B386" i="20"/>
  <c r="E385" i="20"/>
  <c r="F384" i="20"/>
  <c r="D384" i="20"/>
  <c r="E384" i="20"/>
  <c r="B384" i="20"/>
  <c r="E383" i="20"/>
  <c r="F382" i="20"/>
  <c r="D382" i="20"/>
  <c r="E382" i="20"/>
  <c r="B382" i="20"/>
  <c r="E381" i="20"/>
  <c r="F380" i="20"/>
  <c r="D380" i="20"/>
  <c r="E380" i="20"/>
  <c r="B380" i="20"/>
  <c r="E379" i="20"/>
  <c r="F378" i="20"/>
  <c r="D378" i="20"/>
  <c r="E378" i="20"/>
  <c r="B378" i="20"/>
  <c r="E377" i="20"/>
  <c r="F376" i="20"/>
  <c r="D376" i="20"/>
  <c r="E376" i="20"/>
  <c r="B376" i="20"/>
  <c r="E375" i="20"/>
  <c r="F374" i="20"/>
  <c r="D374" i="20"/>
  <c r="E374" i="20"/>
  <c r="B374" i="20"/>
  <c r="E373" i="20"/>
  <c r="F372" i="20"/>
  <c r="D372" i="20"/>
  <c r="E372" i="20"/>
  <c r="B372" i="20"/>
  <c r="E371" i="20"/>
  <c r="F370" i="20"/>
  <c r="D370" i="20"/>
  <c r="E370" i="20"/>
  <c r="B370" i="20"/>
  <c r="E369" i="20"/>
  <c r="F368" i="20"/>
  <c r="D368" i="20"/>
  <c r="E368" i="20"/>
  <c r="B368" i="20"/>
  <c r="E367" i="20"/>
  <c r="F366" i="20"/>
  <c r="D366" i="20"/>
  <c r="E366" i="20"/>
  <c r="B366" i="20"/>
  <c r="E365" i="20"/>
  <c r="F364" i="20"/>
  <c r="D364" i="20"/>
  <c r="E364" i="20"/>
  <c r="B364" i="20"/>
  <c r="E363" i="20"/>
  <c r="F362" i="20"/>
  <c r="D362" i="20"/>
  <c r="E362" i="20"/>
  <c r="B362" i="20"/>
  <c r="E361" i="20"/>
  <c r="F360" i="20"/>
  <c r="D360" i="20"/>
  <c r="E360" i="20"/>
  <c r="B360" i="20"/>
  <c r="E359" i="20"/>
  <c r="F358" i="20"/>
  <c r="D358" i="20"/>
  <c r="E358" i="20"/>
  <c r="B358" i="20"/>
  <c r="E357" i="20"/>
  <c r="F356" i="20"/>
  <c r="D356" i="20"/>
  <c r="E356" i="20"/>
  <c r="B356" i="20"/>
  <c r="E355" i="20"/>
  <c r="F354" i="20"/>
  <c r="D354" i="20"/>
  <c r="E354" i="20"/>
  <c r="B354" i="20"/>
  <c r="E353" i="20"/>
  <c r="F352" i="20"/>
  <c r="D352" i="20"/>
  <c r="E352" i="20"/>
  <c r="B352" i="20"/>
  <c r="E351" i="20"/>
  <c r="F350" i="20"/>
  <c r="D350" i="20"/>
  <c r="E350" i="20"/>
  <c r="B350" i="20"/>
  <c r="E349" i="20"/>
  <c r="F348" i="20"/>
  <c r="D348" i="20"/>
  <c r="E348" i="20"/>
  <c r="B348" i="20"/>
  <c r="E347" i="20"/>
  <c r="F346" i="20"/>
  <c r="D346" i="20"/>
  <c r="E346" i="20"/>
  <c r="B346" i="20"/>
  <c r="E345" i="20"/>
  <c r="F344" i="20"/>
  <c r="D344" i="20"/>
  <c r="E344" i="20"/>
  <c r="B344" i="20"/>
  <c r="E343" i="20"/>
  <c r="F342" i="20"/>
  <c r="D342" i="20"/>
  <c r="E342" i="20"/>
  <c r="B342" i="20"/>
  <c r="E341" i="20"/>
  <c r="F340" i="20"/>
  <c r="D340" i="20"/>
  <c r="E340" i="20"/>
  <c r="B340" i="20"/>
  <c r="E339" i="20"/>
  <c r="F338" i="20"/>
  <c r="D338" i="20"/>
  <c r="E338" i="20"/>
  <c r="B338" i="20"/>
  <c r="E337" i="20"/>
  <c r="F336" i="20"/>
  <c r="D336" i="20"/>
  <c r="E336" i="20"/>
  <c r="B336" i="20"/>
  <c r="E335" i="20"/>
  <c r="F334" i="20"/>
  <c r="D334" i="20"/>
  <c r="E334" i="20"/>
  <c r="B334" i="20"/>
  <c r="E333" i="20"/>
  <c r="F332" i="20"/>
  <c r="D332" i="20"/>
  <c r="E332" i="20"/>
  <c r="B332" i="20"/>
  <c r="E331" i="20"/>
  <c r="F330" i="20"/>
  <c r="D330" i="20"/>
  <c r="E330" i="20"/>
  <c r="B330" i="20"/>
  <c r="E329" i="20"/>
  <c r="F328" i="20"/>
  <c r="D328" i="20"/>
  <c r="E328" i="20"/>
  <c r="B328" i="20"/>
  <c r="E327" i="20"/>
  <c r="F326" i="20"/>
  <c r="D326" i="20"/>
  <c r="E326" i="20"/>
  <c r="B326" i="20"/>
  <c r="E325" i="20"/>
  <c r="F324" i="20"/>
  <c r="D324" i="20"/>
  <c r="E324" i="20"/>
  <c r="B324" i="20"/>
  <c r="E323" i="20"/>
  <c r="F322" i="20"/>
  <c r="D322" i="20"/>
  <c r="E322" i="20"/>
  <c r="B322" i="20"/>
  <c r="E321" i="20"/>
  <c r="F320" i="20"/>
  <c r="D320" i="20"/>
  <c r="E320" i="20"/>
  <c r="B320" i="20"/>
  <c r="E319" i="20"/>
  <c r="F318" i="20"/>
  <c r="D318" i="20"/>
  <c r="E318" i="20"/>
  <c r="B318" i="20"/>
  <c r="E317" i="20"/>
  <c r="F316" i="20"/>
  <c r="D316" i="20"/>
  <c r="E316" i="20"/>
  <c r="B316" i="20"/>
  <c r="E315" i="20"/>
  <c r="F314" i="20"/>
  <c r="D314" i="20"/>
  <c r="E314" i="20"/>
  <c r="B314" i="20"/>
  <c r="E313" i="20"/>
  <c r="F312" i="20"/>
  <c r="D312" i="20"/>
  <c r="E312" i="20"/>
  <c r="B312" i="20"/>
  <c r="E311" i="20"/>
  <c r="F310" i="20"/>
  <c r="D310" i="20"/>
  <c r="E310" i="20"/>
  <c r="B310" i="20"/>
  <c r="E309" i="20"/>
  <c r="F308" i="20"/>
  <c r="D308" i="20"/>
  <c r="E308" i="20"/>
  <c r="B308" i="20"/>
  <c r="E307" i="20"/>
  <c r="F306" i="20"/>
  <c r="D306" i="20"/>
  <c r="E306" i="20"/>
  <c r="B306" i="20"/>
  <c r="E305" i="20"/>
  <c r="F304" i="20"/>
  <c r="D304" i="20"/>
  <c r="E304" i="20"/>
  <c r="B304" i="20"/>
  <c r="E303" i="20"/>
  <c r="F302" i="20"/>
  <c r="D302" i="20"/>
  <c r="E302" i="20"/>
  <c r="B302" i="20"/>
  <c r="E301" i="20"/>
  <c r="F300" i="20"/>
  <c r="D300" i="20"/>
  <c r="E300" i="20"/>
  <c r="B300" i="20"/>
  <c r="E299" i="20"/>
  <c r="F298" i="20"/>
  <c r="D298" i="20"/>
  <c r="E298" i="20"/>
  <c r="B298" i="20"/>
  <c r="E297" i="20"/>
  <c r="F296" i="20"/>
  <c r="D296" i="20"/>
  <c r="E296" i="20"/>
  <c r="B296" i="20"/>
  <c r="E295" i="20"/>
  <c r="F294" i="20"/>
  <c r="D294" i="20"/>
  <c r="E294" i="20"/>
  <c r="B294" i="20"/>
  <c r="E293" i="20"/>
  <c r="F292" i="20"/>
  <c r="D292" i="20"/>
  <c r="E292" i="20"/>
  <c r="B292" i="20"/>
  <c r="E291" i="20"/>
  <c r="F290" i="20"/>
  <c r="D290" i="20"/>
  <c r="E290" i="20"/>
  <c r="B290" i="20"/>
  <c r="E289" i="20"/>
  <c r="F288" i="20"/>
  <c r="D288" i="20"/>
  <c r="E288" i="20"/>
  <c r="B288" i="20"/>
  <c r="E287" i="20"/>
  <c r="F286" i="20"/>
  <c r="D286" i="20"/>
  <c r="E286" i="20"/>
  <c r="B286" i="20"/>
  <c r="E285" i="20"/>
  <c r="F284" i="20"/>
  <c r="D284" i="20"/>
  <c r="E284" i="20"/>
  <c r="B284" i="20"/>
  <c r="E283" i="20"/>
  <c r="F282" i="20"/>
  <c r="D282" i="20"/>
  <c r="E282" i="20"/>
  <c r="B282" i="20"/>
  <c r="E281" i="20"/>
  <c r="F280" i="20"/>
  <c r="D280" i="20"/>
  <c r="E280" i="20"/>
  <c r="B280" i="20"/>
  <c r="E279" i="20"/>
  <c r="F278" i="20"/>
  <c r="D278" i="20"/>
  <c r="E278" i="20"/>
  <c r="B278" i="20"/>
  <c r="E277" i="20"/>
  <c r="F276" i="20"/>
  <c r="D276" i="20"/>
  <c r="E276" i="20"/>
  <c r="B276" i="20"/>
  <c r="E275" i="20"/>
  <c r="F274" i="20"/>
  <c r="D274" i="20"/>
  <c r="E274" i="20"/>
  <c r="B274" i="20"/>
  <c r="E273" i="20"/>
  <c r="F272" i="20"/>
  <c r="D272" i="20"/>
  <c r="E272" i="20"/>
  <c r="B272" i="20"/>
  <c r="E271" i="20"/>
  <c r="F270" i="20"/>
  <c r="D270" i="20"/>
  <c r="E270" i="20"/>
  <c r="B270" i="20"/>
  <c r="E269" i="20"/>
  <c r="F268" i="20"/>
  <c r="D268" i="20"/>
  <c r="E268" i="20"/>
  <c r="B268" i="20"/>
  <c r="E267" i="20"/>
  <c r="F266" i="20"/>
  <c r="D266" i="20"/>
  <c r="E266" i="20"/>
  <c r="B266" i="20"/>
  <c r="E265" i="20"/>
  <c r="F264" i="20"/>
  <c r="D264" i="20"/>
  <c r="E264" i="20"/>
  <c r="B264" i="20"/>
  <c r="E263" i="20"/>
  <c r="F262" i="20"/>
  <c r="D262" i="20"/>
  <c r="E262" i="20"/>
  <c r="B262" i="20"/>
  <c r="E261" i="20"/>
  <c r="F260" i="20"/>
  <c r="D260" i="20"/>
  <c r="E260" i="20"/>
  <c r="B260" i="20"/>
  <c r="E259" i="20"/>
  <c r="F258" i="20"/>
  <c r="D258" i="20"/>
  <c r="E258" i="20"/>
  <c r="B258" i="20"/>
  <c r="E257" i="20"/>
  <c r="F256" i="20"/>
  <c r="D256" i="20"/>
  <c r="E256" i="20"/>
  <c r="B256" i="20"/>
  <c r="E255" i="20"/>
  <c r="F254" i="20"/>
  <c r="D254" i="20"/>
  <c r="E254" i="20"/>
  <c r="B254" i="20"/>
  <c r="E253" i="20"/>
  <c r="F252" i="20"/>
  <c r="D252" i="20"/>
  <c r="E252" i="20"/>
  <c r="B252" i="20"/>
  <c r="E251" i="20"/>
  <c r="F250" i="20"/>
  <c r="D250" i="20"/>
  <c r="E250" i="20"/>
  <c r="B250" i="20"/>
  <c r="E249" i="20"/>
  <c r="F248" i="20"/>
  <c r="D248" i="20"/>
  <c r="E248" i="20"/>
  <c r="B248" i="20"/>
  <c r="E247" i="20"/>
  <c r="F246" i="20"/>
  <c r="D246" i="20"/>
  <c r="E246" i="20"/>
  <c r="B246" i="20"/>
  <c r="E245" i="20"/>
  <c r="F244" i="20"/>
  <c r="D244" i="20"/>
  <c r="E244" i="20"/>
  <c r="B244" i="20"/>
  <c r="E243" i="20"/>
  <c r="F242" i="20"/>
  <c r="D242" i="20"/>
  <c r="E242" i="20"/>
  <c r="B242" i="20"/>
  <c r="E241" i="20"/>
  <c r="F240" i="20"/>
  <c r="D240" i="20"/>
  <c r="E240" i="20"/>
  <c r="B240" i="20"/>
  <c r="E239" i="20"/>
  <c r="F238" i="20"/>
  <c r="D238" i="20"/>
  <c r="E238" i="20"/>
  <c r="B238" i="20"/>
  <c r="E237" i="20"/>
  <c r="F236" i="20"/>
  <c r="D236" i="20"/>
  <c r="E236" i="20"/>
  <c r="B236" i="20"/>
  <c r="E235" i="20"/>
  <c r="F234" i="20"/>
  <c r="D234" i="20"/>
  <c r="E234" i="20"/>
  <c r="B234" i="20"/>
  <c r="E233" i="20"/>
  <c r="F232" i="20"/>
  <c r="D232" i="20"/>
  <c r="E232" i="20"/>
  <c r="B232" i="20"/>
  <c r="E231" i="20"/>
  <c r="F230" i="20"/>
  <c r="D230" i="20"/>
  <c r="E230" i="20"/>
  <c r="B230" i="20"/>
  <c r="E229" i="20"/>
  <c r="F228" i="20"/>
  <c r="D228" i="20"/>
  <c r="E228" i="20"/>
  <c r="B228" i="20"/>
  <c r="E227" i="20"/>
  <c r="F226" i="20"/>
  <c r="D226" i="20"/>
  <c r="E226" i="20"/>
  <c r="B226" i="20"/>
  <c r="E225" i="20"/>
  <c r="F224" i="20"/>
  <c r="D224" i="20"/>
  <c r="E224" i="20"/>
  <c r="B224" i="20"/>
  <c r="E223" i="20"/>
  <c r="F222" i="20"/>
  <c r="D222" i="20"/>
  <c r="E222" i="20"/>
  <c r="B222" i="20"/>
  <c r="E221" i="20"/>
  <c r="F220" i="20"/>
  <c r="D220" i="20"/>
  <c r="E220" i="20"/>
  <c r="B220" i="20"/>
  <c r="E219" i="20"/>
  <c r="F218" i="20"/>
  <c r="D218" i="20"/>
  <c r="E218" i="20"/>
  <c r="B218" i="20"/>
  <c r="E217" i="20"/>
  <c r="F216" i="20"/>
  <c r="D216" i="20"/>
  <c r="E216" i="20"/>
  <c r="B216" i="20"/>
  <c r="E215" i="20"/>
  <c r="F214" i="20"/>
  <c r="D214" i="20"/>
  <c r="E214" i="20"/>
  <c r="B214" i="20"/>
  <c r="E213" i="20"/>
  <c r="F212" i="20"/>
  <c r="D212" i="20"/>
  <c r="E212" i="20"/>
  <c r="B212" i="20"/>
  <c r="E211" i="20"/>
  <c r="F210" i="20"/>
  <c r="D210" i="20"/>
  <c r="E210" i="20"/>
  <c r="B210" i="20"/>
  <c r="E209" i="20"/>
  <c r="F208" i="20"/>
  <c r="D208" i="20"/>
  <c r="E208" i="20"/>
  <c r="B208" i="20"/>
  <c r="E207" i="20"/>
  <c r="F206" i="20"/>
  <c r="D206" i="20"/>
  <c r="E206" i="20"/>
  <c r="B206" i="20"/>
  <c r="E205" i="20"/>
  <c r="F204" i="20"/>
  <c r="D204" i="20"/>
  <c r="E204" i="20"/>
  <c r="B204" i="20"/>
  <c r="E203" i="20"/>
  <c r="F202" i="20"/>
  <c r="D202" i="20"/>
  <c r="E202" i="20"/>
  <c r="B202" i="20"/>
  <c r="E201" i="20"/>
  <c r="C201" i="19"/>
  <c r="D201" i="19"/>
  <c r="C202" i="19"/>
  <c r="C203" i="19"/>
  <c r="C204" i="19"/>
  <c r="F204" i="19"/>
  <c r="C205" i="19"/>
  <c r="E205" i="19"/>
  <c r="C206" i="19"/>
  <c r="C207" i="19"/>
  <c r="C208" i="19"/>
  <c r="C209" i="19"/>
  <c r="F209" i="19"/>
  <c r="C210" i="19"/>
  <c r="C211" i="19"/>
  <c r="C212" i="19"/>
  <c r="B212" i="19"/>
  <c r="C213" i="19"/>
  <c r="E213" i="19"/>
  <c r="C214" i="19"/>
  <c r="C215" i="19"/>
  <c r="C216" i="19"/>
  <c r="C217" i="19"/>
  <c r="E217" i="19"/>
  <c r="C218" i="19"/>
  <c r="C219" i="19"/>
  <c r="C220" i="19"/>
  <c r="B220" i="19"/>
  <c r="C221" i="19"/>
  <c r="E221" i="19"/>
  <c r="C222" i="19"/>
  <c r="C223" i="19"/>
  <c r="C224" i="19"/>
  <c r="C225" i="19"/>
  <c r="C226" i="19"/>
  <c r="C227" i="19"/>
  <c r="C228" i="19"/>
  <c r="C229" i="19"/>
  <c r="E229" i="19"/>
  <c r="C230" i="19"/>
  <c r="C231" i="19"/>
  <c r="C232" i="19"/>
  <c r="D232" i="19"/>
  <c r="C233" i="19"/>
  <c r="E233" i="19"/>
  <c r="C234" i="19"/>
  <c r="C235" i="19"/>
  <c r="C236" i="19"/>
  <c r="C237" i="19"/>
  <c r="E237" i="19"/>
  <c r="C238" i="19"/>
  <c r="C239" i="19"/>
  <c r="C240" i="19"/>
  <c r="D240" i="19"/>
  <c r="C241" i="19"/>
  <c r="C242" i="19"/>
  <c r="C243" i="19"/>
  <c r="C244" i="19"/>
  <c r="C245" i="19"/>
  <c r="E245" i="19"/>
  <c r="C246" i="19"/>
  <c r="C247" i="19"/>
  <c r="C248" i="19"/>
  <c r="D248" i="19"/>
  <c r="C249" i="19"/>
  <c r="E249" i="19"/>
  <c r="C250" i="19"/>
  <c r="C251" i="19"/>
  <c r="C252" i="19"/>
  <c r="C253" i="19"/>
  <c r="E253" i="19"/>
  <c r="C254" i="19"/>
  <c r="C255" i="19"/>
  <c r="C256" i="19"/>
  <c r="D256" i="19"/>
  <c r="C257" i="19"/>
  <c r="E257" i="19"/>
  <c r="C258" i="19"/>
  <c r="C259" i="19"/>
  <c r="C260" i="19"/>
  <c r="B260" i="19"/>
  <c r="C261" i="19"/>
  <c r="E261" i="19"/>
  <c r="C262" i="19"/>
  <c r="C263" i="19"/>
  <c r="C264" i="19"/>
  <c r="C265" i="19"/>
  <c r="E265" i="19"/>
  <c r="C266" i="19"/>
  <c r="C267" i="19"/>
  <c r="C268" i="19"/>
  <c r="B268" i="19"/>
  <c r="C269" i="19"/>
  <c r="E269" i="19"/>
  <c r="C270" i="19"/>
  <c r="C271" i="19"/>
  <c r="C272" i="19"/>
  <c r="E272" i="19"/>
  <c r="C273" i="19"/>
  <c r="E273" i="19"/>
  <c r="C274" i="19"/>
  <c r="C275" i="19"/>
  <c r="E275" i="19"/>
  <c r="C276" i="19"/>
  <c r="F276" i="19"/>
  <c r="C277" i="19"/>
  <c r="E277" i="19"/>
  <c r="C278" i="19"/>
  <c r="C279" i="19"/>
  <c r="C280" i="19"/>
  <c r="E280" i="19"/>
  <c r="C281" i="19"/>
  <c r="E281" i="19"/>
  <c r="C282" i="19"/>
  <c r="C283" i="19"/>
  <c r="E283" i="19"/>
  <c r="C284" i="19"/>
  <c r="F284" i="19"/>
  <c r="C285" i="19"/>
  <c r="E285" i="19"/>
  <c r="C286" i="19"/>
  <c r="C287" i="19"/>
  <c r="C288" i="19"/>
  <c r="C289" i="19"/>
  <c r="C290" i="19"/>
  <c r="C291" i="19"/>
  <c r="E291" i="19"/>
  <c r="C292" i="19"/>
  <c r="F292" i="19"/>
  <c r="C293" i="19"/>
  <c r="E293" i="19"/>
  <c r="C294" i="19"/>
  <c r="C295" i="19"/>
  <c r="E295" i="19"/>
  <c r="C296" i="19"/>
  <c r="C297" i="19"/>
  <c r="E297" i="19"/>
  <c r="C298" i="19"/>
  <c r="C299" i="19"/>
  <c r="E299" i="19"/>
  <c r="C300" i="19"/>
  <c r="F300" i="19"/>
  <c r="C301" i="19"/>
  <c r="E301" i="19"/>
  <c r="C302" i="19"/>
  <c r="C303" i="19"/>
  <c r="C304" i="19"/>
  <c r="D304" i="19"/>
  <c r="C305" i="19"/>
  <c r="E305" i="19"/>
  <c r="C306" i="19"/>
  <c r="C307" i="19"/>
  <c r="E307" i="19"/>
  <c r="C308" i="19"/>
  <c r="C309" i="19"/>
  <c r="E309" i="19"/>
  <c r="C310" i="19"/>
  <c r="C311" i="19"/>
  <c r="C312" i="19"/>
  <c r="F312" i="19"/>
  <c r="C313" i="19"/>
  <c r="E313" i="19"/>
  <c r="C314" i="19"/>
  <c r="C315" i="19"/>
  <c r="E315" i="19"/>
  <c r="C316" i="19"/>
  <c r="E316" i="19"/>
  <c r="C317" i="19"/>
  <c r="E317" i="19"/>
  <c r="C318" i="19"/>
  <c r="C319" i="19"/>
  <c r="C320" i="19"/>
  <c r="C321" i="19"/>
  <c r="E321" i="19"/>
  <c r="C322" i="19"/>
  <c r="C323" i="19"/>
  <c r="E323" i="19"/>
  <c r="C324" i="19"/>
  <c r="C325" i="19"/>
  <c r="E325" i="19"/>
  <c r="C326" i="19"/>
  <c r="C327" i="19"/>
  <c r="C328" i="19"/>
  <c r="C329" i="19"/>
  <c r="E329" i="19"/>
  <c r="C330" i="19"/>
  <c r="C331" i="19"/>
  <c r="E331" i="19"/>
  <c r="C332" i="19"/>
  <c r="E332" i="19"/>
  <c r="C333" i="19"/>
  <c r="E333" i="19"/>
  <c r="C334" i="19"/>
  <c r="C335" i="19"/>
  <c r="C336" i="19"/>
  <c r="D336" i="19"/>
  <c r="C337" i="19"/>
  <c r="E337" i="19"/>
  <c r="C338" i="19"/>
  <c r="C339" i="19"/>
  <c r="E339" i="19"/>
  <c r="C340" i="19"/>
  <c r="E340" i="19"/>
  <c r="C341" i="19"/>
  <c r="E341" i="19"/>
  <c r="C342" i="19"/>
  <c r="C343" i="19"/>
  <c r="C344" i="19"/>
  <c r="C345" i="19"/>
  <c r="E345" i="19"/>
  <c r="C346" i="19"/>
  <c r="C347" i="19"/>
  <c r="E347" i="19"/>
  <c r="C348" i="19"/>
  <c r="E348" i="19"/>
  <c r="C349" i="19"/>
  <c r="E349" i="19"/>
  <c r="C350" i="19"/>
  <c r="C351" i="19"/>
  <c r="C352" i="19"/>
  <c r="C353" i="19"/>
  <c r="E353" i="19"/>
  <c r="C354" i="19"/>
  <c r="C355" i="19"/>
  <c r="E355" i="19"/>
  <c r="C356" i="19"/>
  <c r="C357" i="19"/>
  <c r="E357" i="19"/>
  <c r="C358" i="19"/>
  <c r="C359" i="19"/>
  <c r="C360" i="19"/>
  <c r="C361" i="19"/>
  <c r="E361" i="19"/>
  <c r="C362" i="19"/>
  <c r="B362" i="19"/>
  <c r="C363" i="19"/>
  <c r="E363" i="19"/>
  <c r="C364" i="19"/>
  <c r="E364" i="19"/>
  <c r="C365" i="19"/>
  <c r="E365" i="19"/>
  <c r="C366" i="19"/>
  <c r="F366" i="19"/>
  <c r="C367" i="19"/>
  <c r="C368" i="19"/>
  <c r="D368" i="19"/>
  <c r="C369" i="19"/>
  <c r="E369" i="19"/>
  <c r="C370" i="19"/>
  <c r="E370" i="19"/>
  <c r="C371" i="19"/>
  <c r="E371" i="19"/>
  <c r="C372" i="19"/>
  <c r="C373" i="19"/>
  <c r="E373" i="19"/>
  <c r="C374" i="19"/>
  <c r="F374" i="19"/>
  <c r="C375" i="19"/>
  <c r="C376" i="19"/>
  <c r="C377" i="19"/>
  <c r="E377" i="19"/>
  <c r="C378" i="19"/>
  <c r="B378" i="19"/>
  <c r="C379" i="19"/>
  <c r="E379" i="19"/>
  <c r="C380" i="19"/>
  <c r="E380" i="19"/>
  <c r="C381" i="19"/>
  <c r="E381" i="19"/>
  <c r="C382" i="19"/>
  <c r="D382" i="19"/>
  <c r="C383" i="19"/>
  <c r="C384" i="19"/>
  <c r="F384" i="19"/>
  <c r="C385" i="19"/>
  <c r="E385" i="19"/>
  <c r="C386" i="19"/>
  <c r="F386" i="19"/>
  <c r="C387" i="19"/>
  <c r="E387" i="19"/>
  <c r="C388" i="19"/>
  <c r="C389" i="19"/>
  <c r="E389" i="19"/>
  <c r="C390" i="19"/>
  <c r="D390" i="19"/>
  <c r="C391" i="19"/>
  <c r="C392" i="19"/>
  <c r="C393" i="19"/>
  <c r="E393" i="19"/>
  <c r="C394" i="19"/>
  <c r="B394" i="19"/>
  <c r="C395" i="19"/>
  <c r="E395" i="19"/>
  <c r="C396" i="19"/>
  <c r="E396" i="19"/>
  <c r="C397" i="19"/>
  <c r="E397" i="19"/>
  <c r="C398" i="19"/>
  <c r="F398" i="19"/>
  <c r="C399" i="19"/>
  <c r="E399" i="19"/>
  <c r="C400" i="19"/>
  <c r="D400" i="19"/>
  <c r="C401" i="19"/>
  <c r="E401" i="19"/>
  <c r="C402" i="19"/>
  <c r="D402" i="19"/>
  <c r="C403" i="19"/>
  <c r="E403" i="19"/>
  <c r="C404" i="19"/>
  <c r="E404" i="19"/>
  <c r="C405" i="19"/>
  <c r="E405" i="19"/>
  <c r="C406" i="19"/>
  <c r="B406" i="19"/>
  <c r="C407" i="19"/>
  <c r="E407" i="19"/>
  <c r="C408" i="19"/>
  <c r="F408" i="19"/>
  <c r="C409" i="19"/>
  <c r="E409" i="19"/>
  <c r="C410" i="19"/>
  <c r="D410" i="19"/>
  <c r="C411" i="19"/>
  <c r="E411" i="19"/>
  <c r="C412" i="19"/>
  <c r="E412" i="19"/>
  <c r="C413" i="19"/>
  <c r="C414" i="19"/>
  <c r="E414" i="19"/>
  <c r="C415" i="19"/>
  <c r="C416" i="19"/>
  <c r="F416" i="19"/>
  <c r="C417" i="19"/>
  <c r="E417" i="19"/>
  <c r="C418" i="19"/>
  <c r="D418" i="19"/>
  <c r="C419" i="19"/>
  <c r="E419" i="19"/>
  <c r="C420" i="19"/>
  <c r="B420" i="19"/>
  <c r="C421" i="19"/>
  <c r="E421" i="19"/>
  <c r="C422" i="19"/>
  <c r="E422" i="19"/>
  <c r="C423" i="19"/>
  <c r="C424" i="19"/>
  <c r="C425" i="19"/>
  <c r="E425" i="19"/>
  <c r="C426" i="19"/>
  <c r="F426" i="19"/>
  <c r="C427" i="19"/>
  <c r="E427" i="19"/>
  <c r="C428" i="19"/>
  <c r="E428" i="19"/>
  <c r="C429" i="19"/>
  <c r="E429" i="19"/>
  <c r="C430" i="19"/>
  <c r="D430" i="19"/>
  <c r="C431" i="19"/>
  <c r="E431" i="19"/>
  <c r="C432" i="19"/>
  <c r="D432" i="19"/>
  <c r="C433" i="19"/>
  <c r="E433" i="19"/>
  <c r="C434" i="19"/>
  <c r="E434" i="19"/>
  <c r="C435" i="19"/>
  <c r="E435" i="19"/>
  <c r="C436" i="19"/>
  <c r="E436" i="19"/>
  <c r="C437" i="19"/>
  <c r="E437" i="19"/>
  <c r="C438" i="19"/>
  <c r="B438" i="19"/>
  <c r="C439" i="19"/>
  <c r="E439" i="19"/>
  <c r="C440" i="19"/>
  <c r="F440" i="19"/>
  <c r="C441" i="19"/>
  <c r="E441" i="19"/>
  <c r="C442" i="19"/>
  <c r="D442" i="19"/>
  <c r="C443" i="19"/>
  <c r="E443" i="19"/>
  <c r="C444" i="19"/>
  <c r="E444" i="19"/>
  <c r="C445" i="19"/>
  <c r="E445" i="19"/>
  <c r="C446" i="19"/>
  <c r="E446" i="19"/>
  <c r="C447" i="19"/>
  <c r="C448" i="19"/>
  <c r="F448" i="19"/>
  <c r="C449" i="19"/>
  <c r="E449" i="19"/>
  <c r="C450" i="19"/>
  <c r="F450" i="19"/>
  <c r="C451" i="19"/>
  <c r="E451" i="19"/>
  <c r="C452" i="19"/>
  <c r="B452" i="19"/>
  <c r="C453" i="19"/>
  <c r="E453" i="19"/>
  <c r="C454" i="19"/>
  <c r="D454" i="19"/>
  <c r="C455" i="19"/>
  <c r="C456" i="19"/>
  <c r="C457" i="19"/>
  <c r="E457" i="19"/>
  <c r="C458" i="19"/>
  <c r="B458" i="19"/>
  <c r="C459" i="19"/>
  <c r="E459" i="19"/>
  <c r="C460" i="19"/>
  <c r="E460" i="19"/>
  <c r="C461" i="19"/>
  <c r="E461" i="19"/>
  <c r="C462" i="19"/>
  <c r="F462" i="19"/>
  <c r="C463" i="19"/>
  <c r="E463" i="19"/>
  <c r="C464" i="19"/>
  <c r="D464" i="19"/>
  <c r="C465" i="19"/>
  <c r="E465" i="19"/>
  <c r="C466" i="19"/>
  <c r="D466" i="19"/>
  <c r="C467" i="19"/>
  <c r="E467" i="19"/>
  <c r="C468" i="19"/>
  <c r="E468" i="19"/>
  <c r="C469" i="19"/>
  <c r="C470" i="19"/>
  <c r="E470" i="19"/>
  <c r="C471" i="19"/>
  <c r="E471" i="19"/>
  <c r="C472" i="19"/>
  <c r="F472" i="19"/>
  <c r="C473" i="19"/>
  <c r="E473" i="19"/>
  <c r="C474" i="19"/>
  <c r="F474" i="19"/>
  <c r="C475" i="19"/>
  <c r="E475" i="19"/>
  <c r="C476" i="19"/>
  <c r="E476" i="19"/>
  <c r="C477" i="19"/>
  <c r="E477" i="19"/>
  <c r="C478" i="19"/>
  <c r="F478" i="19"/>
  <c r="C479" i="19"/>
  <c r="E479" i="19"/>
  <c r="C480" i="19"/>
  <c r="F480" i="19"/>
  <c r="C481" i="19"/>
  <c r="E481" i="19"/>
  <c r="C482" i="19"/>
  <c r="E482" i="19"/>
  <c r="C483" i="19"/>
  <c r="E483" i="19"/>
  <c r="C484" i="19"/>
  <c r="B484" i="19"/>
  <c r="C485" i="19"/>
  <c r="E485" i="19"/>
  <c r="C486" i="19"/>
  <c r="B486" i="19"/>
  <c r="C487" i="19"/>
  <c r="E487" i="19"/>
  <c r="C488" i="19"/>
  <c r="C489" i="19"/>
  <c r="C490" i="19"/>
  <c r="D490" i="19"/>
  <c r="C491" i="19"/>
  <c r="E491" i="19"/>
  <c r="C492" i="19"/>
  <c r="E492" i="19"/>
  <c r="C493" i="19"/>
  <c r="E493" i="19"/>
  <c r="C494" i="19"/>
  <c r="E494" i="19"/>
  <c r="C495" i="19"/>
  <c r="E495" i="19"/>
  <c r="C496" i="19"/>
  <c r="D496" i="19"/>
  <c r="C497" i="19"/>
  <c r="F497" i="19"/>
  <c r="F494" i="19"/>
  <c r="F490" i="19"/>
  <c r="E489" i="19"/>
  <c r="F486" i="19"/>
  <c r="F482" i="19"/>
  <c r="B482" i="19"/>
  <c r="E478" i="19"/>
  <c r="B478" i="19"/>
  <c r="D474" i="19"/>
  <c r="E474" i="19"/>
  <c r="B474" i="19"/>
  <c r="F470" i="19"/>
  <c r="D470" i="19"/>
  <c r="B470" i="19"/>
  <c r="E469" i="19"/>
  <c r="F466" i="19"/>
  <c r="E466" i="19"/>
  <c r="B466" i="19"/>
  <c r="D462" i="19"/>
  <c r="E462" i="19"/>
  <c r="B462" i="19"/>
  <c r="F458" i="19"/>
  <c r="D458" i="19"/>
  <c r="E458" i="19"/>
  <c r="E455" i="19"/>
  <c r="F454" i="19"/>
  <c r="E454" i="19"/>
  <c r="B454" i="19"/>
  <c r="D450" i="19"/>
  <c r="E450" i="19"/>
  <c r="B450" i="19"/>
  <c r="E447" i="19"/>
  <c r="F446" i="19"/>
  <c r="D446" i="19"/>
  <c r="B446" i="19"/>
  <c r="F442" i="19"/>
  <c r="E442" i="19"/>
  <c r="B442" i="19"/>
  <c r="F438" i="19"/>
  <c r="D438" i="19"/>
  <c r="E438" i="19"/>
  <c r="F434" i="19"/>
  <c r="D434" i="19"/>
  <c r="B434" i="19"/>
  <c r="F430" i="19"/>
  <c r="E430" i="19"/>
  <c r="B430" i="19"/>
  <c r="D426" i="19"/>
  <c r="E426" i="19"/>
  <c r="B426" i="19"/>
  <c r="E423" i="19"/>
  <c r="F422" i="19"/>
  <c r="D422" i="19"/>
  <c r="B422" i="19"/>
  <c r="F418" i="19"/>
  <c r="E418" i="19"/>
  <c r="B418" i="19"/>
  <c r="E415" i="19"/>
  <c r="F414" i="19"/>
  <c r="D414" i="19"/>
  <c r="B414" i="19"/>
  <c r="E413" i="19"/>
  <c r="F410" i="19"/>
  <c r="E410" i="19"/>
  <c r="B410" i="19"/>
  <c r="D408" i="19"/>
  <c r="F406" i="19"/>
  <c r="D406" i="19"/>
  <c r="E406" i="19"/>
  <c r="B404" i="19"/>
  <c r="F402" i="19"/>
  <c r="E402" i="19"/>
  <c r="B402" i="19"/>
  <c r="D398" i="19"/>
  <c r="E398" i="19"/>
  <c r="B398" i="19"/>
  <c r="F394" i="19"/>
  <c r="D394" i="19"/>
  <c r="E394" i="19"/>
  <c r="E391" i="19"/>
  <c r="F390" i="19"/>
  <c r="E390" i="19"/>
  <c r="B390" i="19"/>
  <c r="D386" i="19"/>
  <c r="E386" i="19"/>
  <c r="B386" i="19"/>
  <c r="E383" i="19"/>
  <c r="F382" i="19"/>
  <c r="E382" i="19"/>
  <c r="B382" i="19"/>
  <c r="F378" i="19"/>
  <c r="D378" i="19"/>
  <c r="E378" i="19"/>
  <c r="E375" i="19"/>
  <c r="D374" i="19"/>
  <c r="E374" i="19"/>
  <c r="B374" i="19"/>
  <c r="F370" i="19"/>
  <c r="D370" i="19"/>
  <c r="B370" i="19"/>
  <c r="E367" i="19"/>
  <c r="D366" i="19"/>
  <c r="E366" i="19"/>
  <c r="B366" i="19"/>
  <c r="F362" i="19"/>
  <c r="D362" i="19"/>
  <c r="E362" i="19"/>
  <c r="E359" i="19"/>
  <c r="F358" i="19"/>
  <c r="D358" i="19"/>
  <c r="E358" i="19"/>
  <c r="B358" i="19"/>
  <c r="F354" i="19"/>
  <c r="D354" i="19"/>
  <c r="E354" i="19"/>
  <c r="B354" i="19"/>
  <c r="F352" i="19"/>
  <c r="E351" i="19"/>
  <c r="F350" i="19"/>
  <c r="D350" i="19"/>
  <c r="E350" i="19"/>
  <c r="B350" i="19"/>
  <c r="F346" i="19"/>
  <c r="D346" i="19"/>
  <c r="E346" i="19"/>
  <c r="B346" i="19"/>
  <c r="E343" i="19"/>
  <c r="F342" i="19"/>
  <c r="D342" i="19"/>
  <c r="E342" i="19"/>
  <c r="B342" i="19"/>
  <c r="B340" i="19"/>
  <c r="F338" i="19"/>
  <c r="D338" i="19"/>
  <c r="E338" i="19"/>
  <c r="B338" i="19"/>
  <c r="E335" i="19"/>
  <c r="F334" i="19"/>
  <c r="D334" i="19"/>
  <c r="E334" i="19"/>
  <c r="B334" i="19"/>
  <c r="F330" i="19"/>
  <c r="D330" i="19"/>
  <c r="E330" i="19"/>
  <c r="B330" i="19"/>
  <c r="E327" i="19"/>
  <c r="F326" i="19"/>
  <c r="D326" i="19"/>
  <c r="E326" i="19"/>
  <c r="B326" i="19"/>
  <c r="F322" i="19"/>
  <c r="D322" i="19"/>
  <c r="E322" i="19"/>
  <c r="B322" i="19"/>
  <c r="F320" i="19"/>
  <c r="E319" i="19"/>
  <c r="F318" i="19"/>
  <c r="D318" i="19"/>
  <c r="E318" i="19"/>
  <c r="B318" i="19"/>
  <c r="F314" i="19"/>
  <c r="D314" i="19"/>
  <c r="E314" i="19"/>
  <c r="B314" i="19"/>
  <c r="D312" i="19"/>
  <c r="E311" i="19"/>
  <c r="F310" i="19"/>
  <c r="D310" i="19"/>
  <c r="E310" i="19"/>
  <c r="B310" i="19"/>
  <c r="F306" i="19"/>
  <c r="D306" i="19"/>
  <c r="E306" i="19"/>
  <c r="B306" i="19"/>
  <c r="E303" i="19"/>
  <c r="F302" i="19"/>
  <c r="D302" i="19"/>
  <c r="E302" i="19"/>
  <c r="B302" i="19"/>
  <c r="B300" i="19"/>
  <c r="F298" i="19"/>
  <c r="D298" i="19"/>
  <c r="E298" i="19"/>
  <c r="B298" i="19"/>
  <c r="F294" i="19"/>
  <c r="D294" i="19"/>
  <c r="E294" i="19"/>
  <c r="B294" i="19"/>
  <c r="E292" i="19"/>
  <c r="F290" i="19"/>
  <c r="D290" i="19"/>
  <c r="E290" i="19"/>
  <c r="B290" i="19"/>
  <c r="E289" i="19"/>
  <c r="E287" i="19"/>
  <c r="F286" i="19"/>
  <c r="D286" i="19"/>
  <c r="E286" i="19"/>
  <c r="B286" i="19"/>
  <c r="D284" i="19"/>
  <c r="F282" i="19"/>
  <c r="D282" i="19"/>
  <c r="E282" i="19"/>
  <c r="B282" i="19"/>
  <c r="F280" i="19"/>
  <c r="E279" i="19"/>
  <c r="F278" i="19"/>
  <c r="D278" i="19"/>
  <c r="E278" i="19"/>
  <c r="B278" i="19"/>
  <c r="F274" i="19"/>
  <c r="D274" i="19"/>
  <c r="E274" i="19"/>
  <c r="B274" i="19"/>
  <c r="E271" i="19"/>
  <c r="F270" i="19"/>
  <c r="D270" i="19"/>
  <c r="E270" i="19"/>
  <c r="B270" i="19"/>
  <c r="E268" i="19"/>
  <c r="E267" i="19"/>
  <c r="F266" i="19"/>
  <c r="D266" i="19"/>
  <c r="E266" i="19"/>
  <c r="B266" i="19"/>
  <c r="E263" i="19"/>
  <c r="F262" i="19"/>
  <c r="D262" i="19"/>
  <c r="E262" i="19"/>
  <c r="B262" i="19"/>
  <c r="E260" i="19"/>
  <c r="E259" i="19"/>
  <c r="F258" i="19"/>
  <c r="D258" i="19"/>
  <c r="E258" i="19"/>
  <c r="B258" i="19"/>
  <c r="F256" i="19"/>
  <c r="E255" i="19"/>
  <c r="F254" i="19"/>
  <c r="D254" i="19"/>
  <c r="E254" i="19"/>
  <c r="B254" i="19"/>
  <c r="E251" i="19"/>
  <c r="F250" i="19"/>
  <c r="D250" i="19"/>
  <c r="E250" i="19"/>
  <c r="B250" i="19"/>
  <c r="F248" i="19"/>
  <c r="E247" i="19"/>
  <c r="F246" i="19"/>
  <c r="D246" i="19"/>
  <c r="E246" i="19"/>
  <c r="B246" i="19"/>
  <c r="E243" i="19"/>
  <c r="F242" i="19"/>
  <c r="D242" i="19"/>
  <c r="E242" i="19"/>
  <c r="B242" i="19"/>
  <c r="E241" i="19"/>
  <c r="F240" i="19"/>
  <c r="E239" i="19"/>
  <c r="F238" i="19"/>
  <c r="D238" i="19"/>
  <c r="E238" i="19"/>
  <c r="B238" i="19"/>
  <c r="E235" i="19"/>
  <c r="F234" i="19"/>
  <c r="D234" i="19"/>
  <c r="E234" i="19"/>
  <c r="B234" i="19"/>
  <c r="F232" i="19"/>
  <c r="E231" i="19"/>
  <c r="F230" i="19"/>
  <c r="D230" i="19"/>
  <c r="E230" i="19"/>
  <c r="B230" i="19"/>
  <c r="E227" i="19"/>
  <c r="F226" i="19"/>
  <c r="D226" i="19"/>
  <c r="E226" i="19"/>
  <c r="B226" i="19"/>
  <c r="E225" i="19"/>
  <c r="E223" i="19"/>
  <c r="F222" i="19"/>
  <c r="D222" i="19"/>
  <c r="E222" i="19"/>
  <c r="B222" i="19"/>
  <c r="E220" i="19"/>
  <c r="E219" i="19"/>
  <c r="F218" i="19"/>
  <c r="D218" i="19"/>
  <c r="E218" i="19"/>
  <c r="B218" i="19"/>
  <c r="E215" i="19"/>
  <c r="F214" i="19"/>
  <c r="D214" i="19"/>
  <c r="E214" i="19"/>
  <c r="B214" i="19"/>
  <c r="E212" i="19"/>
  <c r="E211" i="19"/>
  <c r="E210" i="19"/>
  <c r="F208" i="19"/>
  <c r="F207" i="19"/>
  <c r="D207" i="19"/>
  <c r="E207" i="19"/>
  <c r="B207" i="19"/>
  <c r="F206" i="19"/>
  <c r="F203" i="19"/>
  <c r="D203" i="19"/>
  <c r="E203" i="19"/>
  <c r="B203" i="19"/>
  <c r="F202" i="19"/>
  <c r="F201" i="19"/>
  <c r="C201" i="18"/>
  <c r="E201" i="18"/>
  <c r="C202" i="18"/>
  <c r="B202" i="18"/>
  <c r="C203" i="18"/>
  <c r="C204" i="18"/>
  <c r="E204" i="18"/>
  <c r="C205" i="18"/>
  <c r="E205" i="18"/>
  <c r="C206" i="18"/>
  <c r="C207" i="18"/>
  <c r="C208" i="18"/>
  <c r="B208" i="18"/>
  <c r="C209" i="18"/>
  <c r="E209" i="18"/>
  <c r="C210" i="18"/>
  <c r="B210" i="18"/>
  <c r="C211" i="18"/>
  <c r="C212" i="18"/>
  <c r="F212" i="18"/>
  <c r="C213" i="18"/>
  <c r="E213" i="18"/>
  <c r="C214" i="18"/>
  <c r="C215" i="18"/>
  <c r="C216" i="18"/>
  <c r="D216" i="18"/>
  <c r="C217" i="18"/>
  <c r="E217" i="18"/>
  <c r="C218" i="18"/>
  <c r="B218" i="18"/>
  <c r="C219" i="18"/>
  <c r="C220" i="18"/>
  <c r="E220" i="18"/>
  <c r="C221" i="18"/>
  <c r="E221" i="18"/>
  <c r="C222" i="18"/>
  <c r="C223" i="18"/>
  <c r="C224" i="18"/>
  <c r="B224" i="18"/>
  <c r="C225" i="18"/>
  <c r="E225" i="18"/>
  <c r="C226" i="18"/>
  <c r="B226" i="18"/>
  <c r="C227" i="18"/>
  <c r="C228" i="18"/>
  <c r="F228" i="18"/>
  <c r="C229" i="18"/>
  <c r="E229" i="18"/>
  <c r="C230" i="18"/>
  <c r="C231" i="18"/>
  <c r="C232" i="18"/>
  <c r="D232" i="18"/>
  <c r="C233" i="18"/>
  <c r="E233" i="18"/>
  <c r="C234" i="18"/>
  <c r="B234" i="18"/>
  <c r="C235" i="18"/>
  <c r="C236" i="18"/>
  <c r="E236" i="18"/>
  <c r="C237" i="18"/>
  <c r="E237" i="18"/>
  <c r="C238" i="18"/>
  <c r="C239" i="18"/>
  <c r="C240" i="18"/>
  <c r="B240" i="18"/>
  <c r="C241" i="18"/>
  <c r="E241" i="18"/>
  <c r="C242" i="18"/>
  <c r="C243" i="18"/>
  <c r="C244" i="18"/>
  <c r="F244" i="18"/>
  <c r="C245" i="18"/>
  <c r="E245" i="18"/>
  <c r="C246" i="18"/>
  <c r="C247" i="18"/>
  <c r="C248" i="18"/>
  <c r="D248" i="18"/>
  <c r="C249" i="18"/>
  <c r="E249" i="18"/>
  <c r="C250" i="18"/>
  <c r="B250" i="18"/>
  <c r="C251" i="18"/>
  <c r="C252" i="18"/>
  <c r="E252" i="18"/>
  <c r="C253" i="18"/>
  <c r="E253" i="18"/>
  <c r="C254" i="18"/>
  <c r="C255" i="18"/>
  <c r="C256" i="18"/>
  <c r="B256" i="18"/>
  <c r="C257" i="18"/>
  <c r="E257" i="18"/>
  <c r="C258" i="18"/>
  <c r="B258" i="18"/>
  <c r="C259" i="18"/>
  <c r="C260" i="18"/>
  <c r="F260" i="18"/>
  <c r="C261" i="18"/>
  <c r="E261" i="18"/>
  <c r="C262" i="18"/>
  <c r="C263" i="18"/>
  <c r="C264" i="18"/>
  <c r="C265" i="18"/>
  <c r="E265" i="18"/>
  <c r="C266" i="18"/>
  <c r="B266" i="18"/>
  <c r="C267" i="18"/>
  <c r="C268" i="18"/>
  <c r="B268" i="18"/>
  <c r="C269" i="18"/>
  <c r="E269" i="18"/>
  <c r="C270" i="18"/>
  <c r="C271" i="18"/>
  <c r="C272" i="18"/>
  <c r="F272" i="18"/>
  <c r="C273" i="18"/>
  <c r="E273" i="18"/>
  <c r="C274" i="18"/>
  <c r="B274" i="18"/>
  <c r="C275" i="18"/>
  <c r="C276" i="18"/>
  <c r="D276" i="18"/>
  <c r="C277" i="18"/>
  <c r="E277" i="18"/>
  <c r="C278" i="18"/>
  <c r="C279" i="18"/>
  <c r="C280" i="18"/>
  <c r="C281" i="18"/>
  <c r="E281" i="18"/>
  <c r="C282" i="18"/>
  <c r="B282" i="18"/>
  <c r="C283" i="18"/>
  <c r="C284" i="18"/>
  <c r="B284" i="18"/>
  <c r="C285" i="18"/>
  <c r="E285" i="18"/>
  <c r="C286" i="18"/>
  <c r="C287" i="18"/>
  <c r="C288" i="18"/>
  <c r="F288" i="18"/>
  <c r="C289" i="18"/>
  <c r="E289" i="18"/>
  <c r="C290" i="18"/>
  <c r="B290" i="18"/>
  <c r="C291" i="18"/>
  <c r="C292" i="18"/>
  <c r="D292" i="18"/>
  <c r="C293" i="18"/>
  <c r="E293" i="18"/>
  <c r="C294" i="18"/>
  <c r="C295" i="18"/>
  <c r="C296" i="18"/>
  <c r="C297" i="18"/>
  <c r="E297" i="18"/>
  <c r="C298" i="18"/>
  <c r="B298" i="18"/>
  <c r="C299" i="18"/>
  <c r="C300" i="18"/>
  <c r="E300" i="18"/>
  <c r="C301" i="18"/>
  <c r="E301" i="18"/>
  <c r="C302" i="18"/>
  <c r="C303" i="18"/>
  <c r="C304" i="18"/>
  <c r="C305" i="18"/>
  <c r="E305" i="18"/>
  <c r="C306" i="18"/>
  <c r="B306" i="18"/>
  <c r="C307" i="18"/>
  <c r="C308" i="18"/>
  <c r="D308" i="18"/>
  <c r="C309" i="18"/>
  <c r="E309" i="18"/>
  <c r="C310" i="18"/>
  <c r="C311" i="18"/>
  <c r="C312" i="18"/>
  <c r="C313" i="18"/>
  <c r="E313" i="18"/>
  <c r="C314" i="18"/>
  <c r="B314" i="18"/>
  <c r="C315" i="18"/>
  <c r="C316" i="18"/>
  <c r="E316" i="18"/>
  <c r="C317" i="18"/>
  <c r="E317" i="18"/>
  <c r="C318" i="18"/>
  <c r="C319" i="18"/>
  <c r="C320" i="18"/>
  <c r="F320" i="18"/>
  <c r="C321" i="18"/>
  <c r="E321" i="18"/>
  <c r="C322" i="18"/>
  <c r="B322" i="18"/>
  <c r="C323" i="18"/>
  <c r="C324" i="18"/>
  <c r="C325" i="18"/>
  <c r="E325" i="18"/>
  <c r="C326" i="18"/>
  <c r="C327" i="18"/>
  <c r="C328" i="18"/>
  <c r="C329" i="18"/>
  <c r="E329" i="18"/>
  <c r="C330" i="18"/>
  <c r="B330" i="18"/>
  <c r="C331" i="18"/>
  <c r="C332" i="18"/>
  <c r="E332" i="18"/>
  <c r="C333" i="18"/>
  <c r="E333" i="18"/>
  <c r="C334" i="18"/>
  <c r="C335" i="18"/>
  <c r="C336" i="18"/>
  <c r="F336" i="18"/>
  <c r="C337" i="18"/>
  <c r="E337" i="18"/>
  <c r="C338" i="18"/>
  <c r="D338" i="18"/>
  <c r="C339" i="18"/>
  <c r="C340" i="18"/>
  <c r="D340" i="18"/>
  <c r="C341" i="18"/>
  <c r="E341" i="18"/>
  <c r="C342" i="18"/>
  <c r="C343" i="18"/>
  <c r="C344" i="18"/>
  <c r="D344" i="18"/>
  <c r="C345" i="18"/>
  <c r="E345" i="18"/>
  <c r="C346" i="18"/>
  <c r="C347" i="18"/>
  <c r="C348" i="18"/>
  <c r="C349" i="18"/>
  <c r="E349" i="18"/>
  <c r="C350" i="18"/>
  <c r="C351" i="18"/>
  <c r="C352" i="18"/>
  <c r="C353" i="18"/>
  <c r="E353" i="18"/>
  <c r="C354" i="18"/>
  <c r="D354" i="18"/>
  <c r="C355" i="18"/>
  <c r="C356" i="18"/>
  <c r="C357" i="18"/>
  <c r="C358" i="18"/>
  <c r="B358" i="18"/>
  <c r="C359" i="18"/>
  <c r="C360" i="18"/>
  <c r="C361" i="18"/>
  <c r="E361" i="18"/>
  <c r="C362" i="18"/>
  <c r="C363" i="18"/>
  <c r="C364" i="18"/>
  <c r="F364" i="18"/>
  <c r="C365" i="18"/>
  <c r="E365" i="18"/>
  <c r="C366" i="18"/>
  <c r="C367" i="18"/>
  <c r="C368" i="18"/>
  <c r="C369" i="18"/>
  <c r="E369" i="18"/>
  <c r="C370" i="18"/>
  <c r="D370" i="18"/>
  <c r="C371" i="18"/>
  <c r="C372" i="18"/>
  <c r="C373" i="18"/>
  <c r="E373" i="18"/>
  <c r="C374" i="18"/>
  <c r="B374" i="18"/>
  <c r="C375" i="18"/>
  <c r="C376" i="18"/>
  <c r="C377" i="18"/>
  <c r="C378" i="18"/>
  <c r="C379" i="18"/>
  <c r="C380" i="18"/>
  <c r="C381" i="18"/>
  <c r="E381" i="18"/>
  <c r="C382" i="18"/>
  <c r="C383" i="18"/>
  <c r="C384" i="18"/>
  <c r="F384" i="18"/>
  <c r="C385" i="18"/>
  <c r="E385" i="18"/>
  <c r="C386" i="18"/>
  <c r="D386" i="18"/>
  <c r="C387" i="18"/>
  <c r="C388" i="18"/>
  <c r="C389" i="18"/>
  <c r="E389" i="18"/>
  <c r="C390" i="18"/>
  <c r="C391" i="18"/>
  <c r="C392" i="18"/>
  <c r="C393" i="18"/>
  <c r="E393" i="18"/>
  <c r="C394" i="18"/>
  <c r="C395" i="18"/>
  <c r="C396" i="18"/>
  <c r="B396" i="18"/>
  <c r="C397" i="18"/>
  <c r="E397" i="18"/>
  <c r="C398" i="18"/>
  <c r="C399" i="18"/>
  <c r="C400" i="18"/>
  <c r="C401" i="18"/>
  <c r="E401" i="18"/>
  <c r="C402" i="18"/>
  <c r="D402" i="18"/>
  <c r="C403" i="18"/>
  <c r="C404" i="18"/>
  <c r="C405" i="18"/>
  <c r="E405" i="18"/>
  <c r="C406" i="18"/>
  <c r="C407" i="18"/>
  <c r="C408" i="18"/>
  <c r="C409" i="18"/>
  <c r="E409" i="18"/>
  <c r="C410" i="18"/>
  <c r="C411" i="18"/>
  <c r="C412" i="18"/>
  <c r="C413" i="18"/>
  <c r="C414" i="18"/>
  <c r="C415" i="18"/>
  <c r="C416" i="18"/>
  <c r="C417" i="18"/>
  <c r="E417" i="18"/>
  <c r="C418" i="18"/>
  <c r="D418" i="18"/>
  <c r="C419" i="18"/>
  <c r="C420" i="18"/>
  <c r="E420" i="18"/>
  <c r="C421" i="18"/>
  <c r="E421" i="18"/>
  <c r="C422" i="18"/>
  <c r="B422" i="18"/>
  <c r="C423" i="18"/>
  <c r="C424" i="18"/>
  <c r="C425" i="18"/>
  <c r="E425" i="18"/>
  <c r="C426" i="18"/>
  <c r="C427" i="18"/>
  <c r="C428" i="18"/>
  <c r="C429" i="18"/>
  <c r="E429" i="18"/>
  <c r="C430" i="18"/>
  <c r="C431" i="18"/>
  <c r="C432" i="18"/>
  <c r="C433" i="18"/>
  <c r="E433" i="18"/>
  <c r="C434" i="18"/>
  <c r="D434" i="18"/>
  <c r="C435" i="18"/>
  <c r="C436" i="18"/>
  <c r="C437" i="18"/>
  <c r="E437" i="18"/>
  <c r="C438" i="18"/>
  <c r="B438" i="18"/>
  <c r="C439" i="18"/>
  <c r="C440" i="18"/>
  <c r="E440" i="18"/>
  <c r="C441" i="18"/>
  <c r="E441" i="18"/>
  <c r="C442" i="18"/>
  <c r="C443" i="18"/>
  <c r="C444" i="18"/>
  <c r="C445" i="18"/>
  <c r="E445" i="18"/>
  <c r="C446" i="18"/>
  <c r="C447" i="18"/>
  <c r="C448" i="18"/>
  <c r="C449" i="18"/>
  <c r="E449" i="18"/>
  <c r="C450" i="18"/>
  <c r="D450" i="18"/>
  <c r="C451" i="18"/>
  <c r="C452" i="18"/>
  <c r="C453" i="18"/>
  <c r="E453" i="18"/>
  <c r="C454" i="18"/>
  <c r="C455" i="18"/>
  <c r="C456" i="18"/>
  <c r="C457" i="18"/>
  <c r="E457" i="18"/>
  <c r="C458" i="18"/>
  <c r="C459" i="18"/>
  <c r="C460" i="18"/>
  <c r="C461" i="18"/>
  <c r="E461" i="18"/>
  <c r="C462" i="18"/>
  <c r="C463" i="18"/>
  <c r="C464" i="18"/>
  <c r="C465" i="18"/>
  <c r="E465" i="18"/>
  <c r="C466" i="18"/>
  <c r="D466" i="18"/>
  <c r="C467" i="18"/>
  <c r="C468" i="18"/>
  <c r="F468" i="18"/>
  <c r="C469" i="18"/>
  <c r="E469" i="18"/>
  <c r="C470" i="18"/>
  <c r="C471" i="18"/>
  <c r="C472" i="18"/>
  <c r="C473" i="18"/>
  <c r="E473" i="18"/>
  <c r="C474" i="18"/>
  <c r="C475" i="18"/>
  <c r="C476" i="18"/>
  <c r="C477" i="18"/>
  <c r="E477" i="18"/>
  <c r="C478" i="18"/>
  <c r="C479" i="18"/>
  <c r="C480" i="18"/>
  <c r="D480" i="18"/>
  <c r="C481" i="18"/>
  <c r="E481" i="18"/>
  <c r="C482" i="18"/>
  <c r="C483" i="18"/>
  <c r="C484" i="18"/>
  <c r="C485" i="18"/>
  <c r="E485" i="18"/>
  <c r="C486" i="18"/>
  <c r="C487" i="18"/>
  <c r="C488" i="18"/>
  <c r="D488" i="18"/>
  <c r="C489" i="18"/>
  <c r="E489" i="18"/>
  <c r="C490" i="18"/>
  <c r="D490" i="18"/>
  <c r="C491" i="18"/>
  <c r="C492" i="18"/>
  <c r="B492" i="18"/>
  <c r="C493" i="18"/>
  <c r="E493" i="18"/>
  <c r="C494" i="18"/>
  <c r="C495" i="18"/>
  <c r="C496" i="18"/>
  <c r="C497" i="18"/>
  <c r="E495" i="18"/>
  <c r="F492" i="18"/>
  <c r="E491" i="18"/>
  <c r="E487" i="18"/>
  <c r="E483" i="18"/>
  <c r="E480" i="18"/>
  <c r="E479" i="18"/>
  <c r="E475" i="18"/>
  <c r="D474" i="18"/>
  <c r="F472" i="18"/>
  <c r="E471" i="18"/>
  <c r="E468" i="18"/>
  <c r="E467" i="18"/>
  <c r="E463" i="18"/>
  <c r="D460" i="18"/>
  <c r="E459" i="18"/>
  <c r="F456" i="18"/>
  <c r="D456" i="18"/>
  <c r="E455" i="18"/>
  <c r="B454" i="18"/>
  <c r="F452" i="18"/>
  <c r="E451" i="18"/>
  <c r="E447" i="18"/>
  <c r="E444" i="18"/>
  <c r="E443" i="18"/>
  <c r="B440" i="18"/>
  <c r="E439" i="18"/>
  <c r="E435" i="18"/>
  <c r="E432" i="18"/>
  <c r="E431" i="18"/>
  <c r="D428" i="18"/>
  <c r="B428" i="18"/>
  <c r="E427" i="18"/>
  <c r="B424" i="18"/>
  <c r="E423" i="18"/>
  <c r="E419" i="18"/>
  <c r="F416" i="18"/>
  <c r="E415" i="18"/>
  <c r="E413" i="18"/>
  <c r="F412" i="18"/>
  <c r="E411" i="18"/>
  <c r="E407" i="18"/>
  <c r="B406" i="18"/>
  <c r="E403" i="18"/>
  <c r="B400" i="18"/>
  <c r="E399" i="18"/>
  <c r="E395" i="18"/>
  <c r="B392" i="18"/>
  <c r="E391" i="18"/>
  <c r="B390" i="18"/>
  <c r="E388" i="18"/>
  <c r="E387" i="18"/>
  <c r="E383" i="18"/>
  <c r="F380" i="18"/>
  <c r="E379" i="18"/>
  <c r="E377" i="18"/>
  <c r="F376" i="18"/>
  <c r="E375" i="18"/>
  <c r="E371" i="18"/>
  <c r="D368" i="18"/>
  <c r="E367" i="18"/>
  <c r="E363" i="18"/>
  <c r="D360" i="18"/>
  <c r="E359" i="18"/>
  <c r="E357" i="18"/>
  <c r="B356" i="18"/>
  <c r="E355" i="18"/>
  <c r="E351" i="18"/>
  <c r="E348" i="18"/>
  <c r="B348" i="18"/>
  <c r="E347" i="18"/>
  <c r="E344" i="18"/>
  <c r="E343" i="18"/>
  <c r="B342" i="18"/>
  <c r="E340" i="18"/>
  <c r="E339" i="18"/>
  <c r="E335" i="18"/>
  <c r="D332" i="18"/>
  <c r="E331" i="18"/>
  <c r="F328" i="18"/>
  <c r="D328" i="18"/>
  <c r="E327" i="18"/>
  <c r="E324" i="18"/>
  <c r="E323" i="18"/>
  <c r="E319" i="18"/>
  <c r="D316" i="18"/>
  <c r="E315" i="18"/>
  <c r="F312" i="18"/>
  <c r="D312" i="18"/>
  <c r="E311" i="18"/>
  <c r="E308" i="18"/>
  <c r="E307" i="18"/>
  <c r="E303" i="18"/>
  <c r="D300" i="18"/>
  <c r="E299" i="18"/>
  <c r="F296" i="18"/>
  <c r="D296" i="18"/>
  <c r="E295" i="18"/>
  <c r="E292" i="18"/>
  <c r="E291" i="18"/>
  <c r="E287" i="18"/>
  <c r="F284" i="18"/>
  <c r="E283" i="18"/>
  <c r="E280" i="18"/>
  <c r="B280" i="18"/>
  <c r="E279" i="18"/>
  <c r="E276" i="18"/>
  <c r="E275" i="18"/>
  <c r="E271" i="18"/>
  <c r="F268" i="18"/>
  <c r="E267" i="18"/>
  <c r="E264" i="18"/>
  <c r="B264" i="18"/>
  <c r="E263" i="18"/>
  <c r="E260" i="18"/>
  <c r="B260" i="18"/>
  <c r="E259" i="18"/>
  <c r="D256" i="18"/>
  <c r="E256" i="18"/>
  <c r="E255" i="18"/>
  <c r="D252" i="18"/>
  <c r="B252" i="18"/>
  <c r="E251" i="18"/>
  <c r="E248" i="18"/>
  <c r="B248" i="18"/>
  <c r="E247" i="18"/>
  <c r="E244" i="18"/>
  <c r="B244" i="18"/>
  <c r="E243" i="18"/>
  <c r="D240" i="18"/>
  <c r="E240" i="18"/>
  <c r="E239" i="18"/>
  <c r="D236" i="18"/>
  <c r="B236" i="18"/>
  <c r="E235" i="18"/>
  <c r="E232" i="18"/>
  <c r="B232" i="18"/>
  <c r="E231" i="18"/>
  <c r="D228" i="18"/>
  <c r="E228" i="18"/>
  <c r="B228" i="18"/>
  <c r="E227" i="18"/>
  <c r="F224" i="18"/>
  <c r="D224" i="18"/>
  <c r="E224" i="18"/>
  <c r="E223" i="18"/>
  <c r="F220" i="18"/>
  <c r="D220" i="18"/>
  <c r="B220" i="18"/>
  <c r="E219" i="18"/>
  <c r="F216" i="18"/>
  <c r="E216" i="18"/>
  <c r="B216" i="18"/>
  <c r="E215" i="18"/>
  <c r="D212" i="18"/>
  <c r="E212" i="18"/>
  <c r="B212" i="18"/>
  <c r="E211" i="18"/>
  <c r="F208" i="18"/>
  <c r="D208" i="18"/>
  <c r="E208" i="18"/>
  <c r="E207" i="18"/>
  <c r="F204" i="18"/>
  <c r="D204" i="18"/>
  <c r="B204" i="18"/>
  <c r="E203" i="18"/>
  <c r="L1" i="26"/>
  <c r="L1" i="19"/>
  <c r="L1" i="25"/>
  <c r="L1" i="22"/>
  <c r="L1" i="24"/>
  <c r="L1" i="20"/>
  <c r="L1" i="23"/>
  <c r="L1" i="18"/>
  <c r="D496" i="18"/>
  <c r="F496" i="18"/>
  <c r="B476" i="18"/>
  <c r="E476" i="18"/>
  <c r="E464" i="18"/>
  <c r="B464" i="18"/>
  <c r="B452" i="18"/>
  <c r="E452" i="18"/>
  <c r="D452" i="18"/>
  <c r="F432" i="18"/>
  <c r="D432" i="18"/>
  <c r="F424" i="18"/>
  <c r="D424" i="18"/>
  <c r="B416" i="18"/>
  <c r="E416" i="18"/>
  <c r="B408" i="18"/>
  <c r="E408" i="18"/>
  <c r="D408" i="18"/>
  <c r="E400" i="18"/>
  <c r="D400" i="18"/>
  <c r="F400" i="18"/>
  <c r="B388" i="18"/>
  <c r="F388" i="18"/>
  <c r="E372" i="18"/>
  <c r="B372" i="18"/>
  <c r="D372" i="18"/>
  <c r="B352" i="18"/>
  <c r="D352" i="18"/>
  <c r="F352" i="18"/>
  <c r="F324" i="18"/>
  <c r="B324" i="18"/>
  <c r="F236" i="18"/>
  <c r="F248" i="18"/>
  <c r="D272" i="18"/>
  <c r="D288" i="18"/>
  <c r="D320" i="18"/>
  <c r="F372" i="18"/>
  <c r="F376" i="19"/>
  <c r="D376" i="19"/>
  <c r="E372" i="19"/>
  <c r="B372" i="19"/>
  <c r="F344" i="19"/>
  <c r="D344" i="19"/>
  <c r="E308" i="19"/>
  <c r="B308" i="19"/>
  <c r="E296" i="19"/>
  <c r="B296" i="19"/>
  <c r="E288" i="19"/>
  <c r="D288" i="19"/>
  <c r="D264" i="19"/>
  <c r="F264" i="19"/>
  <c r="B252" i="19"/>
  <c r="E252" i="19"/>
  <c r="B244" i="19"/>
  <c r="E244" i="19"/>
  <c r="B236" i="19"/>
  <c r="E236" i="19"/>
  <c r="B228" i="19"/>
  <c r="E228" i="19"/>
  <c r="D224" i="19"/>
  <c r="F224" i="19"/>
  <c r="D216" i="19"/>
  <c r="F216" i="19"/>
  <c r="B484" i="18"/>
  <c r="E484" i="18"/>
  <c r="D472" i="18"/>
  <c r="E472" i="18"/>
  <c r="F460" i="18"/>
  <c r="B460" i="18"/>
  <c r="D448" i="18"/>
  <c r="E448" i="18"/>
  <c r="F448" i="18"/>
  <c r="E436" i="18"/>
  <c r="F436" i="18"/>
  <c r="D420" i="18"/>
  <c r="B420" i="18"/>
  <c r="F404" i="18"/>
  <c r="E404" i="18"/>
  <c r="D404" i="18"/>
  <c r="E392" i="18"/>
  <c r="D392" i="18"/>
  <c r="F392" i="18"/>
  <c r="B380" i="18"/>
  <c r="E380" i="18"/>
  <c r="F368" i="18"/>
  <c r="B368" i="18"/>
  <c r="E368" i="18"/>
  <c r="F360" i="18"/>
  <c r="B360" i="18"/>
  <c r="E360" i="18"/>
  <c r="D348" i="18"/>
  <c r="F348" i="18"/>
  <c r="F340" i="18"/>
  <c r="B340" i="18"/>
  <c r="E328" i="18"/>
  <c r="B328" i="18"/>
  <c r="E304" i="18"/>
  <c r="B304" i="18"/>
  <c r="F232" i="18"/>
  <c r="F240" i="18"/>
  <c r="D244" i="18"/>
  <c r="F252" i="18"/>
  <c r="F256" i="18"/>
  <c r="D260" i="18"/>
  <c r="D304" i="18"/>
  <c r="D324" i="18"/>
  <c r="D336" i="18"/>
  <c r="E384" i="18"/>
  <c r="D388" i="18"/>
  <c r="F408" i="18"/>
  <c r="E424" i="18"/>
  <c r="B436" i="18"/>
  <c r="B448" i="18"/>
  <c r="D464" i="18"/>
  <c r="F304" i="18"/>
  <c r="E352" i="18"/>
  <c r="D380" i="18"/>
  <c r="B404" i="18"/>
  <c r="D416" i="18"/>
  <c r="F420" i="18"/>
  <c r="B432" i="18"/>
  <c r="D436" i="18"/>
  <c r="E460" i="18"/>
  <c r="F464" i="18"/>
  <c r="E488" i="18"/>
  <c r="D468" i="18"/>
  <c r="B468" i="18"/>
  <c r="E456" i="18"/>
  <c r="B456" i="18"/>
  <c r="B444" i="18"/>
  <c r="D444" i="18"/>
  <c r="F444" i="18"/>
  <c r="D440" i="18"/>
  <c r="F440" i="18"/>
  <c r="E428" i="18"/>
  <c r="F428" i="18"/>
  <c r="D412" i="18"/>
  <c r="B412" i="18"/>
  <c r="E412" i="18"/>
  <c r="F396" i="18"/>
  <c r="E396" i="18"/>
  <c r="D396" i="18"/>
  <c r="D384" i="18"/>
  <c r="B384" i="18"/>
  <c r="D376" i="18"/>
  <c r="B376" i="18"/>
  <c r="E376" i="18"/>
  <c r="E364" i="18"/>
  <c r="B364" i="18"/>
  <c r="D364" i="18"/>
  <c r="D356" i="18"/>
  <c r="E356" i="18"/>
  <c r="F356" i="18"/>
  <c r="B344" i="18"/>
  <c r="F344" i="18"/>
  <c r="E336" i="18"/>
  <c r="B336" i="18"/>
  <c r="F332" i="18"/>
  <c r="B332" i="18"/>
  <c r="E320" i="18"/>
  <c r="B320" i="18"/>
  <c r="F316" i="18"/>
  <c r="B316" i="18"/>
  <c r="E312" i="18"/>
  <c r="B312" i="18"/>
  <c r="F308" i="18"/>
  <c r="B308" i="18"/>
  <c r="F300" i="18"/>
  <c r="B300" i="18"/>
  <c r="E296" i="18"/>
  <c r="B296" i="18"/>
  <c r="F292" i="18"/>
  <c r="B292" i="18"/>
  <c r="B288" i="18"/>
  <c r="E288" i="18"/>
  <c r="E284" i="18"/>
  <c r="D284" i="18"/>
  <c r="D280" i="18"/>
  <c r="F280" i="18"/>
  <c r="F276" i="18"/>
  <c r="B276" i="18"/>
  <c r="B272" i="18"/>
  <c r="E272" i="18"/>
  <c r="E268" i="18"/>
  <c r="D268" i="18"/>
  <c r="D264" i="18"/>
  <c r="F264" i="18"/>
  <c r="D472" i="19"/>
  <c r="D205" i="19"/>
  <c r="F414" i="20"/>
  <c r="E418" i="20"/>
  <c r="F422" i="20"/>
  <c r="E426" i="20"/>
  <c r="F430" i="20"/>
  <c r="E434" i="20"/>
  <c r="F438" i="20"/>
  <c r="E442" i="20"/>
  <c r="D446" i="20"/>
  <c r="E450" i="20"/>
  <c r="D454" i="20"/>
  <c r="E458" i="20"/>
  <c r="D462" i="20"/>
  <c r="E466" i="20"/>
  <c r="D470" i="20"/>
  <c r="E474" i="20"/>
  <c r="E482" i="20"/>
  <c r="E490" i="20"/>
  <c r="D302" i="22"/>
  <c r="F470" i="20"/>
  <c r="F474" i="20"/>
  <c r="B478" i="20"/>
  <c r="F482" i="20"/>
  <c r="B486" i="20"/>
  <c r="F490" i="20"/>
  <c r="B494" i="20"/>
  <c r="E262" i="22"/>
  <c r="D262" i="22"/>
  <c r="B246" i="22"/>
  <c r="E246" i="22"/>
  <c r="B222" i="22"/>
  <c r="E222" i="22"/>
  <c r="F206" i="22"/>
  <c r="D206" i="22"/>
  <c r="B209" i="19"/>
  <c r="B442" i="20"/>
  <c r="E446" i="20"/>
  <c r="B450" i="20"/>
  <c r="E454" i="20"/>
  <c r="B458" i="20"/>
  <c r="E462" i="20"/>
  <c r="B466" i="20"/>
  <c r="E470" i="20"/>
  <c r="B474" i="20"/>
  <c r="E476" i="20"/>
  <c r="F478" i="20"/>
  <c r="B482" i="20"/>
  <c r="E484" i="20"/>
  <c r="F486" i="20"/>
  <c r="B490" i="20"/>
  <c r="E492" i="20"/>
  <c r="F494" i="20"/>
  <c r="D214" i="22"/>
  <c r="D238" i="22"/>
  <c r="E258" i="22"/>
  <c r="D326" i="22"/>
  <c r="E204" i="23"/>
  <c r="D208" i="23"/>
  <c r="B216" i="23"/>
  <c r="E220" i="23"/>
  <c r="D224" i="23"/>
  <c r="F228" i="23"/>
  <c r="B271" i="23"/>
  <c r="E456" i="23"/>
  <c r="E464" i="23"/>
  <c r="E472" i="23"/>
  <c r="E480" i="23"/>
  <c r="E488" i="23"/>
  <c r="F132" i="24"/>
  <c r="F136" i="24"/>
  <c r="F140" i="24"/>
  <c r="F144" i="24"/>
  <c r="F148" i="24"/>
  <c r="F152" i="24"/>
  <c r="F156" i="24"/>
  <c r="F160" i="24"/>
  <c r="F164" i="24"/>
  <c r="F168" i="24"/>
  <c r="F172" i="24"/>
  <c r="F176" i="24"/>
  <c r="F180" i="24"/>
  <c r="F184" i="24"/>
  <c r="F188" i="24"/>
  <c r="F192" i="24"/>
  <c r="F196" i="24"/>
  <c r="F200" i="24"/>
  <c r="F204" i="24"/>
  <c r="F208" i="24"/>
  <c r="F212" i="24"/>
  <c r="F216" i="24"/>
  <c r="F220" i="24"/>
  <c r="F224" i="24"/>
  <c r="F228" i="24"/>
  <c r="E236" i="24"/>
  <c r="D240" i="24"/>
  <c r="E248" i="24"/>
  <c r="F252" i="24"/>
  <c r="F260" i="24"/>
  <c r="E272" i="24"/>
  <c r="D296" i="24"/>
  <c r="B311" i="24"/>
  <c r="B204" i="23"/>
  <c r="E208" i="23"/>
  <c r="D212" i="23"/>
  <c r="B220" i="23"/>
  <c r="B224" i="23"/>
  <c r="D228" i="23"/>
  <c r="D373" i="23"/>
  <c r="F405" i="23"/>
  <c r="F453" i="23"/>
  <c r="D460" i="23"/>
  <c r="D468" i="23"/>
  <c r="D476" i="23"/>
  <c r="D484" i="23"/>
  <c r="B496" i="23"/>
  <c r="E240" i="24"/>
  <c r="F244" i="24"/>
  <c r="D252" i="24"/>
  <c r="E260" i="24"/>
  <c r="F268" i="24"/>
  <c r="E288" i="24"/>
  <c r="D455" i="23"/>
  <c r="B455" i="23"/>
  <c r="B447" i="23"/>
  <c r="F447" i="23"/>
  <c r="E447" i="23"/>
  <c r="B439" i="23"/>
  <c r="F439" i="23"/>
  <c r="E439" i="23"/>
  <c r="E431" i="23"/>
  <c r="B431" i="23"/>
  <c r="D431" i="23"/>
  <c r="E427" i="23"/>
  <c r="B427" i="23"/>
  <c r="D427" i="23"/>
  <c r="E419" i="23"/>
  <c r="B419" i="23"/>
  <c r="D419" i="23"/>
  <c r="E411" i="23"/>
  <c r="B411" i="23"/>
  <c r="D411" i="23"/>
  <c r="E407" i="23"/>
  <c r="B407" i="23"/>
  <c r="D407" i="23"/>
  <c r="D399" i="23"/>
  <c r="E399" i="23"/>
  <c r="F399" i="23"/>
  <c r="D395" i="23"/>
  <c r="E395" i="23"/>
  <c r="F395" i="23"/>
  <c r="F387" i="23"/>
  <c r="D387" i="23"/>
  <c r="B387" i="23"/>
  <c r="F379" i="23"/>
  <c r="D379" i="23"/>
  <c r="B379" i="23"/>
  <c r="B367" i="23"/>
  <c r="F367" i="23"/>
  <c r="E367" i="23"/>
  <c r="B359" i="23"/>
  <c r="F359" i="23"/>
  <c r="E359" i="23"/>
  <c r="E347" i="23"/>
  <c r="B347" i="23"/>
  <c r="D347" i="23"/>
  <c r="D339" i="23"/>
  <c r="E339" i="23"/>
  <c r="F339" i="23"/>
  <c r="D331" i="23"/>
  <c r="E331" i="23"/>
  <c r="F331" i="23"/>
  <c r="F319" i="23"/>
  <c r="D319" i="23"/>
  <c r="F311" i="23"/>
  <c r="D311" i="23"/>
  <c r="B295" i="23"/>
  <c r="F295" i="23"/>
  <c r="E287" i="23"/>
  <c r="B287" i="23"/>
  <c r="D275" i="23"/>
  <c r="E275" i="23"/>
  <c r="D267" i="23"/>
  <c r="E267" i="23"/>
  <c r="D263" i="23"/>
  <c r="E263" i="23"/>
  <c r="F255" i="23"/>
  <c r="D255" i="23"/>
  <c r="F251" i="23"/>
  <c r="D251" i="23"/>
  <c r="F247" i="23"/>
  <c r="D247" i="23"/>
  <c r="B201" i="19"/>
  <c r="F205" i="19"/>
  <c r="E209" i="19"/>
  <c r="E486" i="19"/>
  <c r="B490" i="19"/>
  <c r="B494" i="19"/>
  <c r="B235" i="23"/>
  <c r="E239" i="23"/>
  <c r="D243" i="23"/>
  <c r="B251" i="23"/>
  <c r="F263" i="23"/>
  <c r="D287" i="23"/>
  <c r="B331" i="23"/>
  <c r="D359" i="23"/>
  <c r="E387" i="23"/>
  <c r="B399" i="23"/>
  <c r="F411" i="23"/>
  <c r="F427" i="23"/>
  <c r="F455" i="23"/>
  <c r="B451" i="23"/>
  <c r="F451" i="23"/>
  <c r="E451" i="23"/>
  <c r="B443" i="23"/>
  <c r="F443" i="23"/>
  <c r="E443" i="23"/>
  <c r="E435" i="23"/>
  <c r="B435" i="23"/>
  <c r="D435" i="23"/>
  <c r="E423" i="23"/>
  <c r="B423" i="23"/>
  <c r="D423" i="23"/>
  <c r="E415" i="23"/>
  <c r="B415" i="23"/>
  <c r="D415" i="23"/>
  <c r="D403" i="23"/>
  <c r="E403" i="23"/>
  <c r="F403" i="23"/>
  <c r="D391" i="23"/>
  <c r="E391" i="23"/>
  <c r="F391" i="23"/>
  <c r="F383" i="23"/>
  <c r="D383" i="23"/>
  <c r="B383" i="23"/>
  <c r="F375" i="23"/>
  <c r="D375" i="23"/>
  <c r="B375" i="23"/>
  <c r="B371" i="23"/>
  <c r="F371" i="23"/>
  <c r="E371" i="23"/>
  <c r="B363" i="23"/>
  <c r="F363" i="23"/>
  <c r="E363" i="23"/>
  <c r="E355" i="23"/>
  <c r="B355" i="23"/>
  <c r="D355" i="23"/>
  <c r="E351" i="23"/>
  <c r="B351" i="23"/>
  <c r="D351" i="23"/>
  <c r="E343" i="23"/>
  <c r="B343" i="23"/>
  <c r="D343" i="23"/>
  <c r="D335" i="23"/>
  <c r="E335" i="23"/>
  <c r="F335" i="23"/>
  <c r="D327" i="23"/>
  <c r="E327" i="23"/>
  <c r="F327" i="23"/>
  <c r="F323" i="23"/>
  <c r="D323" i="23"/>
  <c r="F315" i="23"/>
  <c r="D315" i="23"/>
  <c r="B307" i="23"/>
  <c r="F307" i="23"/>
  <c r="B303" i="23"/>
  <c r="F303" i="23"/>
  <c r="B299" i="23"/>
  <c r="F299" i="23"/>
  <c r="E291" i="23"/>
  <c r="B291" i="23"/>
  <c r="E283" i="23"/>
  <c r="B283" i="23"/>
  <c r="E279" i="23"/>
  <c r="B279" i="23"/>
  <c r="D271" i="23"/>
  <c r="E271" i="23"/>
  <c r="F259" i="23"/>
  <c r="D259" i="23"/>
  <c r="F476" i="18"/>
  <c r="F480" i="18"/>
  <c r="F484" i="18"/>
  <c r="F488" i="18"/>
  <c r="E492" i="18"/>
  <c r="E496" i="18"/>
  <c r="E201" i="19"/>
  <c r="B205" i="19"/>
  <c r="D209" i="19"/>
  <c r="D440" i="19"/>
  <c r="D478" i="19"/>
  <c r="D482" i="19"/>
  <c r="D486" i="19"/>
  <c r="E490" i="19"/>
  <c r="D494" i="19"/>
  <c r="E362" i="22"/>
  <c r="E235" i="23"/>
  <c r="D239" i="23"/>
  <c r="E251" i="23"/>
  <c r="E259" i="23"/>
  <c r="B267" i="23"/>
  <c r="B275" i="23"/>
  <c r="F279" i="23"/>
  <c r="F287" i="23"/>
  <c r="E295" i="23"/>
  <c r="E303" i="23"/>
  <c r="E315" i="23"/>
  <c r="E323" i="23"/>
  <c r="B335" i="23"/>
  <c r="F347" i="23"/>
  <c r="D363" i="23"/>
  <c r="E375" i="23"/>
  <c r="B403" i="23"/>
  <c r="F415" i="23"/>
  <c r="F431" i="23"/>
  <c r="D447" i="23"/>
  <c r="B374" i="22"/>
  <c r="E374" i="22"/>
  <c r="D235" i="23"/>
  <c r="B243" i="23"/>
  <c r="B247" i="23"/>
  <c r="B255" i="23"/>
  <c r="F267" i="23"/>
  <c r="F275" i="23"/>
  <c r="D283" i="23"/>
  <c r="D291" i="23"/>
  <c r="D295" i="23"/>
  <c r="D303" i="23"/>
  <c r="B311" i="23"/>
  <c r="B319" i="23"/>
  <c r="B339" i="23"/>
  <c r="F351" i="23"/>
  <c r="D367" i="23"/>
  <c r="E379" i="23"/>
  <c r="B391" i="23"/>
  <c r="F419" i="23"/>
  <c r="F435" i="23"/>
  <c r="D451" i="23"/>
  <c r="D357" i="23"/>
  <c r="F437" i="23"/>
  <c r="F456" i="23"/>
  <c r="F460" i="23"/>
  <c r="F464" i="23"/>
  <c r="F468" i="23"/>
  <c r="F472" i="23"/>
  <c r="F476" i="23"/>
  <c r="F480" i="23"/>
  <c r="F484" i="23"/>
  <c r="B492" i="23"/>
  <c r="E496" i="23"/>
  <c r="D244" i="24"/>
  <c r="F248" i="24"/>
  <c r="E256" i="24"/>
  <c r="D260" i="24"/>
  <c r="F264" i="24"/>
  <c r="F272" i="24"/>
  <c r="D280" i="24"/>
  <c r="F325" i="24"/>
  <c r="B488" i="23"/>
  <c r="E492" i="23"/>
  <c r="D268" i="24"/>
  <c r="E276" i="24"/>
  <c r="F280" i="24"/>
  <c r="F55" i="24"/>
  <c r="F59" i="24"/>
  <c r="D63" i="24"/>
  <c r="D67" i="24"/>
  <c r="E71" i="24"/>
  <c r="F296" i="24"/>
  <c r="B315" i="24"/>
  <c r="B335" i="24"/>
  <c r="F75" i="24"/>
  <c r="E79" i="24"/>
  <c r="B55" i="24"/>
  <c r="B59" i="24"/>
  <c r="F63" i="24"/>
  <c r="F67" i="24"/>
  <c r="D71" i="24"/>
  <c r="B75" i="24"/>
  <c r="D79" i="24"/>
  <c r="F284" i="24"/>
  <c r="E304" i="24"/>
  <c r="B307" i="24"/>
  <c r="B319" i="24"/>
  <c r="B347" i="24"/>
  <c r="D307" i="24"/>
  <c r="B436" i="19"/>
  <c r="B468" i="19"/>
  <c r="D202" i="22"/>
  <c r="D210" i="22"/>
  <c r="D230" i="22"/>
  <c r="E278" i="22"/>
  <c r="E290" i="22"/>
  <c r="E314" i="22"/>
  <c r="D346" i="22"/>
  <c r="E382" i="22"/>
  <c r="F402" i="22"/>
  <c r="E310" i="22"/>
  <c r="E322" i="22"/>
  <c r="E334" i="22"/>
  <c r="D366" i="22"/>
  <c r="E250" i="22"/>
  <c r="D282" i="22"/>
  <c r="D294" i="22"/>
  <c r="E342" i="22"/>
  <c r="E354" i="22"/>
  <c r="E390" i="22"/>
  <c r="E430" i="22"/>
  <c r="F474" i="22"/>
  <c r="B206" i="22"/>
  <c r="B210" i="22"/>
  <c r="B218" i="22"/>
  <c r="F222" i="22"/>
  <c r="B234" i="22"/>
  <c r="F246" i="22"/>
  <c r="F250" i="22"/>
  <c r="F258" i="22"/>
  <c r="F270" i="22"/>
  <c r="F278" i="22"/>
  <c r="B286" i="22"/>
  <c r="F290" i="22"/>
  <c r="B298" i="22"/>
  <c r="F310" i="22"/>
  <c r="F314" i="22"/>
  <c r="F322" i="22"/>
  <c r="F334" i="22"/>
  <c r="F342" i="22"/>
  <c r="B350" i="22"/>
  <c r="F354" i="22"/>
  <c r="F362" i="22"/>
  <c r="F374" i="22"/>
  <c r="F382" i="22"/>
  <c r="E394" i="22"/>
  <c r="F406" i="22"/>
  <c r="E418" i="22"/>
  <c r="E446" i="22"/>
  <c r="F458" i="22"/>
  <c r="F478" i="22"/>
  <c r="E254" i="22"/>
  <c r="D286" i="22"/>
  <c r="D298" i="22"/>
  <c r="E306" i="22"/>
  <c r="E330" i="22"/>
  <c r="D218" i="22"/>
  <c r="D234" i="22"/>
  <c r="E242" i="22"/>
  <c r="E266" i="22"/>
  <c r="E274" i="22"/>
  <c r="E318" i="22"/>
  <c r="E338" i="22"/>
  <c r="D350" i="22"/>
  <c r="E358" i="22"/>
  <c r="E370" i="22"/>
  <c r="E378" i="22"/>
  <c r="E398" i="22"/>
  <c r="F410" i="22"/>
  <c r="E422" i="22"/>
  <c r="F434" i="22"/>
  <c r="F450" i="22"/>
  <c r="F462" i="22"/>
  <c r="E486" i="22"/>
  <c r="B202" i="22"/>
  <c r="B214" i="22"/>
  <c r="B226" i="22"/>
  <c r="B230" i="22"/>
  <c r="B238" i="22"/>
  <c r="F242" i="22"/>
  <c r="F254" i="22"/>
  <c r="B262" i="22"/>
  <c r="F266" i="22"/>
  <c r="F274" i="22"/>
  <c r="B282" i="22"/>
  <c r="B294" i="22"/>
  <c r="B302" i="22"/>
  <c r="F306" i="22"/>
  <c r="F318" i="22"/>
  <c r="B326" i="22"/>
  <c r="F330" i="22"/>
  <c r="F338" i="22"/>
  <c r="B346" i="22"/>
  <c r="F358" i="22"/>
  <c r="B366" i="22"/>
  <c r="F370" i="22"/>
  <c r="F378" i="22"/>
  <c r="E386" i="22"/>
  <c r="F414" i="22"/>
  <c r="E426" i="22"/>
  <c r="F442" i="22"/>
  <c r="F454" i="22"/>
  <c r="E470" i="22"/>
  <c r="F490" i="22"/>
  <c r="E202" i="22"/>
  <c r="E206" i="22"/>
  <c r="F210" i="22"/>
  <c r="F214" i="22"/>
  <c r="F218" i="22"/>
  <c r="D222" i="22"/>
  <c r="E226" i="22"/>
  <c r="F230" i="22"/>
  <c r="F234" i="22"/>
  <c r="F238" i="22"/>
  <c r="D242" i="22"/>
  <c r="D246" i="22"/>
  <c r="B250" i="22"/>
  <c r="B254" i="22"/>
  <c r="B258" i="22"/>
  <c r="F262" i="22"/>
  <c r="D266" i="22"/>
  <c r="D270" i="22"/>
  <c r="D274" i="22"/>
  <c r="D278" i="22"/>
  <c r="E282" i="22"/>
  <c r="E286" i="22"/>
  <c r="B290" i="22"/>
  <c r="F294" i="22"/>
  <c r="F298" i="22"/>
  <c r="F302" i="22"/>
  <c r="D306" i="22"/>
  <c r="D310" i="22"/>
  <c r="B314" i="22"/>
  <c r="B318" i="22"/>
  <c r="B322" i="22"/>
  <c r="F326" i="22"/>
  <c r="D330" i="22"/>
  <c r="D334" i="22"/>
  <c r="D338" i="22"/>
  <c r="D342" i="22"/>
  <c r="E346" i="22"/>
  <c r="E350" i="22"/>
  <c r="B354" i="22"/>
  <c r="B358" i="22"/>
  <c r="B362" i="22"/>
  <c r="F366" i="22"/>
  <c r="D370" i="22"/>
  <c r="D374" i="22"/>
  <c r="D378" i="22"/>
  <c r="D382" i="22"/>
  <c r="F438" i="22"/>
  <c r="F466" i="22"/>
  <c r="F482" i="22"/>
  <c r="D57" i="24"/>
  <c r="D65" i="24"/>
  <c r="F309" i="24"/>
  <c r="F317" i="24"/>
  <c r="B327" i="24"/>
  <c r="B339" i="24"/>
  <c r="F57" i="24"/>
  <c r="F65" i="24"/>
  <c r="E73" i="24"/>
  <c r="B77" i="24"/>
  <c r="E81" i="24"/>
  <c r="F341" i="24"/>
  <c r="D53" i="24"/>
  <c r="D61" i="24"/>
  <c r="D69" i="24"/>
  <c r="D73" i="24"/>
  <c r="F77" i="24"/>
  <c r="D81" i="24"/>
  <c r="D292" i="24"/>
  <c r="E307" i="24"/>
  <c r="F311" i="24"/>
  <c r="B323" i="24"/>
  <c r="F333" i="24"/>
  <c r="B343" i="24"/>
  <c r="E292" i="24"/>
  <c r="F300" i="24"/>
  <c r="D309" i="24"/>
  <c r="F313" i="24"/>
  <c r="F321" i="24"/>
  <c r="F329" i="24"/>
  <c r="F337" i="24"/>
  <c r="F345" i="24"/>
  <c r="D284" i="24"/>
  <c r="F288" i="24"/>
  <c r="E296" i="24"/>
  <c r="D300" i="24"/>
  <c r="F304" i="24"/>
  <c r="F315" i="24"/>
  <c r="F319" i="24"/>
  <c r="F323" i="24"/>
  <c r="F327" i="24"/>
  <c r="F331" i="24"/>
  <c r="F335" i="24"/>
  <c r="F339" i="24"/>
  <c r="F343" i="24"/>
  <c r="F347" i="24"/>
  <c r="E268" i="24"/>
  <c r="D272" i="24"/>
  <c r="F276" i="24"/>
  <c r="E284" i="24"/>
  <c r="D288" i="24"/>
  <c r="F292" i="24"/>
  <c r="E300" i="24"/>
  <c r="D304" i="24"/>
  <c r="E311" i="24"/>
  <c r="E315" i="24"/>
  <c r="E319" i="24"/>
  <c r="E323" i="24"/>
  <c r="E327" i="24"/>
  <c r="E331" i="24"/>
  <c r="E335" i="24"/>
  <c r="E339" i="24"/>
  <c r="E343" i="24"/>
  <c r="E347" i="24"/>
  <c r="E356" i="22"/>
  <c r="F496" i="23"/>
  <c r="F421" i="23"/>
  <c r="B53" i="24"/>
  <c r="B57" i="24"/>
  <c r="B61" i="24"/>
  <c r="B65" i="24"/>
  <c r="B69" i="24"/>
  <c r="F73" i="24"/>
  <c r="E77" i="24"/>
  <c r="F81" i="24"/>
  <c r="B309" i="24"/>
  <c r="B313" i="24"/>
  <c r="B317" i="24"/>
  <c r="B321" i="24"/>
  <c r="B325" i="24"/>
  <c r="B329" i="24"/>
  <c r="B333" i="24"/>
  <c r="B337" i="24"/>
  <c r="B341" i="24"/>
  <c r="B345" i="24"/>
  <c r="E313" i="24"/>
  <c r="E317" i="24"/>
  <c r="E321" i="24"/>
  <c r="E325" i="24"/>
  <c r="E329" i="24"/>
  <c r="E333" i="24"/>
  <c r="E337" i="24"/>
  <c r="E341" i="24"/>
  <c r="E345" i="24"/>
  <c r="D233" i="23"/>
  <c r="D249" i="23"/>
  <c r="D265" i="23"/>
  <c r="D281" i="23"/>
  <c r="D297" i="23"/>
  <c r="D313" i="23"/>
  <c r="D329" i="23"/>
  <c r="D345" i="23"/>
  <c r="D361" i="23"/>
  <c r="D377" i="23"/>
  <c r="F393" i="23"/>
  <c r="F409" i="23"/>
  <c r="F425" i="23"/>
  <c r="F441" i="23"/>
  <c r="D237" i="23"/>
  <c r="D253" i="23"/>
  <c r="D269" i="23"/>
  <c r="D285" i="23"/>
  <c r="D301" i="23"/>
  <c r="D317" i="23"/>
  <c r="D333" i="23"/>
  <c r="D349" i="23"/>
  <c r="D365" i="23"/>
  <c r="D381" i="23"/>
  <c r="F397" i="23"/>
  <c r="F413" i="23"/>
  <c r="F429" i="23"/>
  <c r="F445" i="23"/>
  <c r="D241" i="23"/>
  <c r="D257" i="23"/>
  <c r="D273" i="23"/>
  <c r="D289" i="23"/>
  <c r="D305" i="23"/>
  <c r="D321" i="23"/>
  <c r="D337" i="23"/>
  <c r="D353" i="23"/>
  <c r="D369" i="23"/>
  <c r="F385" i="23"/>
  <c r="F401" i="23"/>
  <c r="F417" i="23"/>
  <c r="F433" i="23"/>
  <c r="F449" i="23"/>
  <c r="F233" i="23"/>
  <c r="F241" i="23"/>
  <c r="F249" i="23"/>
  <c r="F253" i="23"/>
  <c r="F257" i="23"/>
  <c r="F261" i="23"/>
  <c r="F269" i="23"/>
  <c r="F273" i="23"/>
  <c r="F277" i="23"/>
  <c r="F281" i="23"/>
  <c r="F285" i="23"/>
  <c r="F289" i="23"/>
  <c r="F293" i="23"/>
  <c r="F297" i="23"/>
  <c r="F301" i="23"/>
  <c r="F305" i="23"/>
  <c r="F309" i="23"/>
  <c r="F313" i="23"/>
  <c r="F317" i="23"/>
  <c r="F321" i="23"/>
  <c r="F325" i="23"/>
  <c r="F329" i="23"/>
  <c r="F333" i="23"/>
  <c r="F337" i="23"/>
  <c r="F341" i="23"/>
  <c r="F345" i="23"/>
  <c r="F349" i="23"/>
  <c r="F353" i="23"/>
  <c r="F357" i="23"/>
  <c r="F361" i="23"/>
  <c r="F365" i="23"/>
  <c r="F369" i="23"/>
  <c r="F373" i="23"/>
  <c r="F377" i="23"/>
  <c r="B385" i="23"/>
  <c r="B389" i="23"/>
  <c r="B393" i="23"/>
  <c r="B397" i="23"/>
  <c r="B401" i="23"/>
  <c r="B405" i="23"/>
  <c r="B409" i="23"/>
  <c r="B413" i="23"/>
  <c r="B417" i="23"/>
  <c r="B421" i="23"/>
  <c r="B425" i="23"/>
  <c r="B429" i="23"/>
  <c r="B433" i="23"/>
  <c r="B437" i="23"/>
  <c r="B441" i="23"/>
  <c r="B445" i="23"/>
  <c r="B449" i="23"/>
  <c r="B453" i="23"/>
  <c r="F237" i="23"/>
  <c r="F245" i="23"/>
  <c r="F265" i="23"/>
  <c r="B233" i="23"/>
  <c r="B237" i="23"/>
  <c r="B241" i="23"/>
  <c r="B245" i="23"/>
  <c r="B249" i="23"/>
  <c r="B253" i="23"/>
  <c r="B257" i="23"/>
  <c r="B261" i="23"/>
  <c r="B265" i="23"/>
  <c r="B269" i="23"/>
  <c r="B273" i="23"/>
  <c r="B277" i="23"/>
  <c r="B281" i="23"/>
  <c r="B285" i="23"/>
  <c r="B289" i="23"/>
  <c r="B293" i="23"/>
  <c r="B297" i="23"/>
  <c r="B301" i="23"/>
  <c r="B305" i="23"/>
  <c r="B309" i="23"/>
  <c r="B313" i="23"/>
  <c r="B317" i="23"/>
  <c r="B321" i="23"/>
  <c r="B325" i="23"/>
  <c r="B329" i="23"/>
  <c r="B333" i="23"/>
  <c r="B337" i="23"/>
  <c r="B341" i="23"/>
  <c r="B345" i="23"/>
  <c r="B349" i="23"/>
  <c r="B353" i="23"/>
  <c r="B357" i="23"/>
  <c r="B361" i="23"/>
  <c r="B365" i="23"/>
  <c r="B369" i="23"/>
  <c r="B373" i="23"/>
  <c r="B377" i="23"/>
  <c r="B381" i="23"/>
  <c r="E385" i="23"/>
  <c r="E389" i="23"/>
  <c r="E393" i="23"/>
  <c r="E397" i="23"/>
  <c r="E401" i="23"/>
  <c r="E405" i="23"/>
  <c r="E409" i="23"/>
  <c r="E413" i="23"/>
  <c r="E417" i="23"/>
  <c r="E421" i="23"/>
  <c r="E425" i="23"/>
  <c r="E429" i="23"/>
  <c r="E433" i="23"/>
  <c r="E437" i="23"/>
  <c r="E441" i="23"/>
  <c r="E445" i="23"/>
  <c r="E449" i="23"/>
  <c r="E453" i="23"/>
  <c r="D256" i="22"/>
  <c r="E292" i="22"/>
  <c r="D320" i="22"/>
  <c r="B208" i="22"/>
  <c r="F216" i="22"/>
  <c r="B236" i="22"/>
  <c r="D252" i="22"/>
  <c r="B264" i="22"/>
  <c r="F280" i="22"/>
  <c r="B300" i="22"/>
  <c r="D316" i="22"/>
  <c r="B328" i="22"/>
  <c r="F344" i="22"/>
  <c r="B364" i="22"/>
  <c r="D404" i="22"/>
  <c r="B412" i="22"/>
  <c r="D436" i="22"/>
  <c r="B444" i="22"/>
  <c r="E472" i="22"/>
  <c r="D204" i="22"/>
  <c r="D224" i="22"/>
  <c r="E260" i="22"/>
  <c r="D288" i="22"/>
  <c r="E324" i="22"/>
  <c r="D352" i="22"/>
  <c r="E488" i="22"/>
  <c r="D220" i="22"/>
  <c r="B232" i="22"/>
  <c r="F248" i="22"/>
  <c r="B268" i="22"/>
  <c r="D284" i="22"/>
  <c r="B296" i="22"/>
  <c r="F312" i="22"/>
  <c r="B332" i="22"/>
  <c r="D348" i="22"/>
  <c r="B360" i="22"/>
  <c r="F224" i="22"/>
  <c r="D228" i="22"/>
  <c r="D232" i="22"/>
  <c r="E236" i="22"/>
  <c r="B240" i="22"/>
  <c r="B244" i="22"/>
  <c r="F256" i="22"/>
  <c r="D260" i="22"/>
  <c r="D264" i="22"/>
  <c r="E268" i="22"/>
  <c r="B272" i="22"/>
  <c r="B276" i="22"/>
  <c r="F288" i="22"/>
  <c r="D292" i="22"/>
  <c r="D296" i="22"/>
  <c r="E300" i="22"/>
  <c r="B304" i="22"/>
  <c r="B308" i="22"/>
  <c r="F320" i="22"/>
  <c r="D324" i="22"/>
  <c r="D328" i="22"/>
  <c r="E332" i="22"/>
  <c r="B336" i="22"/>
  <c r="B340" i="22"/>
  <c r="F352" i="22"/>
  <c r="D356" i="22"/>
  <c r="D360" i="22"/>
  <c r="E364" i="22"/>
  <c r="B368" i="22"/>
  <c r="B372" i="22"/>
  <c r="B388" i="22"/>
  <c r="B420" i="22"/>
  <c r="B452" i="22"/>
  <c r="E468" i="22"/>
  <c r="E484" i="22"/>
  <c r="D456" i="22"/>
  <c r="B456" i="22"/>
  <c r="D448" i="22"/>
  <c r="B448" i="22"/>
  <c r="D432" i="22"/>
  <c r="B432" i="22"/>
  <c r="D400" i="22"/>
  <c r="B400" i="22"/>
  <c r="D392" i="22"/>
  <c r="B392" i="22"/>
  <c r="F384" i="22"/>
  <c r="D384" i="22"/>
  <c r="E384" i="22"/>
  <c r="B380" i="22"/>
  <c r="F380" i="22"/>
  <c r="D376" i="22"/>
  <c r="E376" i="22"/>
  <c r="F204" i="22"/>
  <c r="E208" i="22"/>
  <c r="B212" i="22"/>
  <c r="B204" i="22"/>
  <c r="D208" i="22"/>
  <c r="E212" i="22"/>
  <c r="B216" i="22"/>
  <c r="B220" i="22"/>
  <c r="F232" i="22"/>
  <c r="D236" i="22"/>
  <c r="D240" i="22"/>
  <c r="E244" i="22"/>
  <c r="B248" i="22"/>
  <c r="B252" i="22"/>
  <c r="F264" i="22"/>
  <c r="D268" i="22"/>
  <c r="D272" i="22"/>
  <c r="E276" i="22"/>
  <c r="B280" i="22"/>
  <c r="B284" i="22"/>
  <c r="F296" i="22"/>
  <c r="D300" i="22"/>
  <c r="D304" i="22"/>
  <c r="E308" i="22"/>
  <c r="B312" i="22"/>
  <c r="B316" i="22"/>
  <c r="F328" i="22"/>
  <c r="D332" i="22"/>
  <c r="D336" i="22"/>
  <c r="E340" i="22"/>
  <c r="B344" i="22"/>
  <c r="B348" i="22"/>
  <c r="F360" i="22"/>
  <c r="D364" i="22"/>
  <c r="D368" i="22"/>
  <c r="E372" i="22"/>
  <c r="B376" i="22"/>
  <c r="D380" i="22"/>
  <c r="B396" i="22"/>
  <c r="B428" i="22"/>
  <c r="B460" i="22"/>
  <c r="E464" i="22"/>
  <c r="E480" i="22"/>
  <c r="E496" i="22"/>
  <c r="D440" i="22"/>
  <c r="B440" i="22"/>
  <c r="D424" i="22"/>
  <c r="B424" i="22"/>
  <c r="D416" i="22"/>
  <c r="B416" i="22"/>
  <c r="D408" i="22"/>
  <c r="B408" i="22"/>
  <c r="D212" i="22"/>
  <c r="D216" i="22"/>
  <c r="E220" i="22"/>
  <c r="B224" i="22"/>
  <c r="B228" i="22"/>
  <c r="F240" i="22"/>
  <c r="D244" i="22"/>
  <c r="D248" i="22"/>
  <c r="E252" i="22"/>
  <c r="B256" i="22"/>
  <c r="B260" i="22"/>
  <c r="F272" i="22"/>
  <c r="D276" i="22"/>
  <c r="D280" i="22"/>
  <c r="E284" i="22"/>
  <c r="B288" i="22"/>
  <c r="B292" i="22"/>
  <c r="F304" i="22"/>
  <c r="D308" i="22"/>
  <c r="D312" i="22"/>
  <c r="E316" i="22"/>
  <c r="B320" i="22"/>
  <c r="B324" i="22"/>
  <c r="F336" i="22"/>
  <c r="D340" i="22"/>
  <c r="D344" i="22"/>
  <c r="E348" i="22"/>
  <c r="B352" i="22"/>
  <c r="B356" i="22"/>
  <c r="F368" i="22"/>
  <c r="D372" i="22"/>
  <c r="F376" i="22"/>
  <c r="E476" i="22"/>
  <c r="E492" i="22"/>
  <c r="B224" i="19"/>
  <c r="D228" i="19"/>
  <c r="B232" i="19"/>
  <c r="D236" i="19"/>
  <c r="B240" i="19"/>
  <c r="D244" i="19"/>
  <c r="B248" i="19"/>
  <c r="D252" i="19"/>
  <c r="B256" i="19"/>
  <c r="D260" i="19"/>
  <c r="B264" i="19"/>
  <c r="D268" i="19"/>
  <c r="B272" i="19"/>
  <c r="B276" i="19"/>
  <c r="F288" i="19"/>
  <c r="D292" i="19"/>
  <c r="D296" i="19"/>
  <c r="E300" i="19"/>
  <c r="B332" i="19"/>
  <c r="B364" i="19"/>
  <c r="B396" i="19"/>
  <c r="B428" i="19"/>
  <c r="B460" i="19"/>
  <c r="B492" i="19"/>
  <c r="E496" i="19"/>
  <c r="B496" i="19"/>
  <c r="E488" i="19"/>
  <c r="B488" i="19"/>
  <c r="E480" i="19"/>
  <c r="B480" i="19"/>
  <c r="E472" i="19"/>
  <c r="B472" i="19"/>
  <c r="E464" i="19"/>
  <c r="B464" i="19"/>
  <c r="E456" i="19"/>
  <c r="B456" i="19"/>
  <c r="E448" i="19"/>
  <c r="B448" i="19"/>
  <c r="E440" i="19"/>
  <c r="B440" i="19"/>
  <c r="E432" i="19"/>
  <c r="B432" i="19"/>
  <c r="E424" i="19"/>
  <c r="B424" i="19"/>
  <c r="E416" i="19"/>
  <c r="B416" i="19"/>
  <c r="F412" i="19"/>
  <c r="D412" i="19"/>
  <c r="F404" i="19"/>
  <c r="D404" i="19"/>
  <c r="E400" i="19"/>
  <c r="B400" i="19"/>
  <c r="E392" i="19"/>
  <c r="B392" i="19"/>
  <c r="F388" i="19"/>
  <c r="D388" i="19"/>
  <c r="F380" i="19"/>
  <c r="D380" i="19"/>
  <c r="E376" i="19"/>
  <c r="B376" i="19"/>
  <c r="F372" i="19"/>
  <c r="D372" i="19"/>
  <c r="E368" i="19"/>
  <c r="B368" i="19"/>
  <c r="E360" i="19"/>
  <c r="B360" i="19"/>
  <c r="F356" i="19"/>
  <c r="D356" i="19"/>
  <c r="E352" i="19"/>
  <c r="B352" i="19"/>
  <c r="F348" i="19"/>
  <c r="D348" i="19"/>
  <c r="E344" i="19"/>
  <c r="B344" i="19"/>
  <c r="F340" i="19"/>
  <c r="D340" i="19"/>
  <c r="E336" i="19"/>
  <c r="B336" i="19"/>
  <c r="E328" i="19"/>
  <c r="B328" i="19"/>
  <c r="F324" i="19"/>
  <c r="D324" i="19"/>
  <c r="E320" i="19"/>
  <c r="B320" i="19"/>
  <c r="F316" i="19"/>
  <c r="D316" i="19"/>
  <c r="E312" i="19"/>
  <c r="B312" i="19"/>
  <c r="F308" i="19"/>
  <c r="D308" i="19"/>
  <c r="E304" i="19"/>
  <c r="B304" i="19"/>
  <c r="D212" i="19"/>
  <c r="B216" i="19"/>
  <c r="D220" i="19"/>
  <c r="F212" i="19"/>
  <c r="E216" i="19"/>
  <c r="F220" i="19"/>
  <c r="E224" i="19"/>
  <c r="F228" i="19"/>
  <c r="E232" i="19"/>
  <c r="F236" i="19"/>
  <c r="E240" i="19"/>
  <c r="F244" i="19"/>
  <c r="E248" i="19"/>
  <c r="F252" i="19"/>
  <c r="E256" i="19"/>
  <c r="F260" i="19"/>
  <c r="E264" i="19"/>
  <c r="F268" i="19"/>
  <c r="D272" i="19"/>
  <c r="E276" i="19"/>
  <c r="B280" i="19"/>
  <c r="B284" i="19"/>
  <c r="F296" i="19"/>
  <c r="D300" i="19"/>
  <c r="F304" i="19"/>
  <c r="B324" i="19"/>
  <c r="D328" i="19"/>
  <c r="F336" i="19"/>
  <c r="B356" i="19"/>
  <c r="D360" i="19"/>
  <c r="F368" i="19"/>
  <c r="B388" i="19"/>
  <c r="D392" i="19"/>
  <c r="F400" i="19"/>
  <c r="D424" i="19"/>
  <c r="F432" i="19"/>
  <c r="D456" i="19"/>
  <c r="F464" i="19"/>
  <c r="D488" i="19"/>
  <c r="F496" i="19"/>
  <c r="F492" i="19"/>
  <c r="D492" i="19"/>
  <c r="F484" i="19"/>
  <c r="D484" i="19"/>
  <c r="F476" i="19"/>
  <c r="D476" i="19"/>
  <c r="F468" i="19"/>
  <c r="D468" i="19"/>
  <c r="F460" i="19"/>
  <c r="D460" i="19"/>
  <c r="F452" i="19"/>
  <c r="D452" i="19"/>
  <c r="F444" i="19"/>
  <c r="D444" i="19"/>
  <c r="F436" i="19"/>
  <c r="D436" i="19"/>
  <c r="F428" i="19"/>
  <c r="D428" i="19"/>
  <c r="F420" i="19"/>
  <c r="D420" i="19"/>
  <c r="E408" i="19"/>
  <c r="B408" i="19"/>
  <c r="F396" i="19"/>
  <c r="D396" i="19"/>
  <c r="E384" i="19"/>
  <c r="B384" i="19"/>
  <c r="F364" i="19"/>
  <c r="D364" i="19"/>
  <c r="F332" i="19"/>
  <c r="D332" i="19"/>
  <c r="F272" i="19"/>
  <c r="D276" i="19"/>
  <c r="D280" i="19"/>
  <c r="E284" i="19"/>
  <c r="B288" i="19"/>
  <c r="B292" i="19"/>
  <c r="B316" i="19"/>
  <c r="D320" i="19"/>
  <c r="E324" i="19"/>
  <c r="F328" i="19"/>
  <c r="B348" i="19"/>
  <c r="D352" i="19"/>
  <c r="E356" i="19"/>
  <c r="F360" i="19"/>
  <c r="B380" i="19"/>
  <c r="D384" i="19"/>
  <c r="E388" i="19"/>
  <c r="F392" i="19"/>
  <c r="B412" i="19"/>
  <c r="D416" i="19"/>
  <c r="E420" i="19"/>
  <c r="F424" i="19"/>
  <c r="B444" i="19"/>
  <c r="D448" i="19"/>
  <c r="E452" i="19"/>
  <c r="F456" i="19"/>
  <c r="B476" i="19"/>
  <c r="D480" i="19"/>
  <c r="E484" i="19"/>
  <c r="F488" i="19"/>
  <c r="F494" i="18"/>
  <c r="D494" i="18"/>
  <c r="E494" i="18"/>
  <c r="F486" i="18"/>
  <c r="D486" i="18"/>
  <c r="E486" i="18"/>
  <c r="F478" i="18"/>
  <c r="D478" i="18"/>
  <c r="E478" i="18"/>
  <c r="F470" i="18"/>
  <c r="D470" i="18"/>
  <c r="E470" i="18"/>
  <c r="F462" i="18"/>
  <c r="D462" i="18"/>
  <c r="E462" i="18"/>
  <c r="F454" i="18"/>
  <c r="D454" i="18"/>
  <c r="E454" i="18"/>
  <c r="F446" i="18"/>
  <c r="D446" i="18"/>
  <c r="E446" i="18"/>
  <c r="F438" i="18"/>
  <c r="D438" i="18"/>
  <c r="E438" i="18"/>
  <c r="F430" i="18"/>
  <c r="D430" i="18"/>
  <c r="E430" i="18"/>
  <c r="F422" i="18"/>
  <c r="D422" i="18"/>
  <c r="E422" i="18"/>
  <c r="F414" i="18"/>
  <c r="D414" i="18"/>
  <c r="E414" i="18"/>
  <c r="F406" i="18"/>
  <c r="D406" i="18"/>
  <c r="E406" i="18"/>
  <c r="F398" i="18"/>
  <c r="D398" i="18"/>
  <c r="E398" i="18"/>
  <c r="F390" i="18"/>
  <c r="D390" i="18"/>
  <c r="E390" i="18"/>
  <c r="F382" i="18"/>
  <c r="D382" i="18"/>
  <c r="E382" i="18"/>
  <c r="F374" i="18"/>
  <c r="D374" i="18"/>
  <c r="E374" i="18"/>
  <c r="F366" i="18"/>
  <c r="D366" i="18"/>
  <c r="E366" i="18"/>
  <c r="F358" i="18"/>
  <c r="D358" i="18"/>
  <c r="E358" i="18"/>
  <c r="F350" i="18"/>
  <c r="D350" i="18"/>
  <c r="E350" i="18"/>
  <c r="F342" i="18"/>
  <c r="D342" i="18"/>
  <c r="E342" i="18"/>
  <c r="F334" i="18"/>
  <c r="E334" i="18"/>
  <c r="F326" i="18"/>
  <c r="E326" i="18"/>
  <c r="F318" i="18"/>
  <c r="E318" i="18"/>
  <c r="F310" i="18"/>
  <c r="E310" i="18"/>
  <c r="F302" i="18"/>
  <c r="E302" i="18"/>
  <c r="F294" i="18"/>
  <c r="E294" i="18"/>
  <c r="F286" i="18"/>
  <c r="E286" i="18"/>
  <c r="F278" i="18"/>
  <c r="E278" i="18"/>
  <c r="F270" i="18"/>
  <c r="E270" i="18"/>
  <c r="F262" i="18"/>
  <c r="E262" i="18"/>
  <c r="F254" i="18"/>
  <c r="E254" i="18"/>
  <c r="F246" i="18"/>
  <c r="E246" i="18"/>
  <c r="F238" i="18"/>
  <c r="E238" i="18"/>
  <c r="F230" i="18"/>
  <c r="E230" i="18"/>
  <c r="F222" i="18"/>
  <c r="E222" i="18"/>
  <c r="F214" i="18"/>
  <c r="E214" i="18"/>
  <c r="F206" i="18"/>
  <c r="E206" i="18"/>
  <c r="B246" i="18"/>
  <c r="B254" i="18"/>
  <c r="B262" i="18"/>
  <c r="B270" i="18"/>
  <c r="B278" i="18"/>
  <c r="B286" i="18"/>
  <c r="B294" i="18"/>
  <c r="B302" i="18"/>
  <c r="B310" i="18"/>
  <c r="B318" i="18"/>
  <c r="B326" i="18"/>
  <c r="B334" i="18"/>
  <c r="B478" i="18"/>
  <c r="B494" i="18"/>
  <c r="E490" i="18"/>
  <c r="B490" i="18"/>
  <c r="F490" i="18"/>
  <c r="E482" i="18"/>
  <c r="B482" i="18"/>
  <c r="F482" i="18"/>
  <c r="E474" i="18"/>
  <c r="B474" i="18"/>
  <c r="F474" i="18"/>
  <c r="E466" i="18"/>
  <c r="B466" i="18"/>
  <c r="F466" i="18"/>
  <c r="E458" i="18"/>
  <c r="B458" i="18"/>
  <c r="F458" i="18"/>
  <c r="E450" i="18"/>
  <c r="B450" i="18"/>
  <c r="F450" i="18"/>
  <c r="E442" i="18"/>
  <c r="B442" i="18"/>
  <c r="F442" i="18"/>
  <c r="E434" i="18"/>
  <c r="B434" i="18"/>
  <c r="F434" i="18"/>
  <c r="E426" i="18"/>
  <c r="B426" i="18"/>
  <c r="F426" i="18"/>
  <c r="E418" i="18"/>
  <c r="B418" i="18"/>
  <c r="F418" i="18"/>
  <c r="E410" i="18"/>
  <c r="B410" i="18"/>
  <c r="F410" i="18"/>
  <c r="E402" i="18"/>
  <c r="B402" i="18"/>
  <c r="F402" i="18"/>
  <c r="E394" i="18"/>
  <c r="B394" i="18"/>
  <c r="F394" i="18"/>
  <c r="E386" i="18"/>
  <c r="B386" i="18"/>
  <c r="F386" i="18"/>
  <c r="E378" i="18"/>
  <c r="B378" i="18"/>
  <c r="F378" i="18"/>
  <c r="E370" i="18"/>
  <c r="B370" i="18"/>
  <c r="F370" i="18"/>
  <c r="E362" i="18"/>
  <c r="B362" i="18"/>
  <c r="F362" i="18"/>
  <c r="E354" i="18"/>
  <c r="B354" i="18"/>
  <c r="F354" i="18"/>
  <c r="E346" i="18"/>
  <c r="B346" i="18"/>
  <c r="F346" i="18"/>
  <c r="E338" i="18"/>
  <c r="B338" i="18"/>
  <c r="F338" i="18"/>
  <c r="E330" i="18"/>
  <c r="F330" i="18"/>
  <c r="E322" i="18"/>
  <c r="F322" i="18"/>
  <c r="E314" i="18"/>
  <c r="F314" i="18"/>
  <c r="E306" i="18"/>
  <c r="F306" i="18"/>
  <c r="E298" i="18"/>
  <c r="F298" i="18"/>
  <c r="E290" i="18"/>
  <c r="F290" i="18"/>
  <c r="E282" i="18"/>
  <c r="F282" i="18"/>
  <c r="E274" i="18"/>
  <c r="F274" i="18"/>
  <c r="E266" i="18"/>
  <c r="F266" i="18"/>
  <c r="E258" i="18"/>
  <c r="F258" i="18"/>
  <c r="E250" i="18"/>
  <c r="F250" i="18"/>
  <c r="E242" i="18"/>
  <c r="F242" i="18"/>
  <c r="E234" i="18"/>
  <c r="F234" i="18"/>
  <c r="E226" i="18"/>
  <c r="F226" i="18"/>
  <c r="E218" i="18"/>
  <c r="F218" i="18"/>
  <c r="E210" i="18"/>
  <c r="F210" i="18"/>
  <c r="E202" i="18"/>
  <c r="F202" i="18"/>
  <c r="B206" i="18"/>
  <c r="B214" i="18"/>
  <c r="B222" i="18"/>
  <c r="B230" i="18"/>
  <c r="B238" i="18"/>
  <c r="B242" i="18"/>
  <c r="D202" i="18"/>
  <c r="D206" i="18"/>
  <c r="D210" i="18"/>
  <c r="D214" i="18"/>
  <c r="D218" i="18"/>
  <c r="D222" i="18"/>
  <c r="D226" i="18"/>
  <c r="D230" i="18"/>
  <c r="D234" i="18"/>
  <c r="D238" i="18"/>
  <c r="D242" i="18"/>
  <c r="D246" i="18"/>
  <c r="D250" i="18"/>
  <c r="D254" i="18"/>
  <c r="D258" i="18"/>
  <c r="D262" i="18"/>
  <c r="D266" i="18"/>
  <c r="D270" i="18"/>
  <c r="D274" i="18"/>
  <c r="D278" i="18"/>
  <c r="D282" i="18"/>
  <c r="D286" i="18"/>
  <c r="D290" i="18"/>
  <c r="D294" i="18"/>
  <c r="D298" i="18"/>
  <c r="D302" i="18"/>
  <c r="D306" i="18"/>
  <c r="D310" i="18"/>
  <c r="D314" i="18"/>
  <c r="D318" i="18"/>
  <c r="D322" i="18"/>
  <c r="D326" i="18"/>
  <c r="D330" i="18"/>
  <c r="D334" i="18"/>
  <c r="B350" i="18"/>
  <c r="B366" i="18"/>
  <c r="B382" i="18"/>
  <c r="B398" i="18"/>
  <c r="B414" i="18"/>
  <c r="B430" i="18"/>
  <c r="B446" i="18"/>
  <c r="B462" i="18"/>
  <c r="D482" i="18"/>
  <c r="D346" i="18"/>
  <c r="D362" i="18"/>
  <c r="D378" i="18"/>
  <c r="D394" i="18"/>
  <c r="D410" i="18"/>
  <c r="D426" i="18"/>
  <c r="D442" i="18"/>
  <c r="D458" i="18"/>
  <c r="B470" i="18"/>
  <c r="B486" i="18"/>
  <c r="B472" i="18"/>
  <c r="D476" i="18"/>
  <c r="B480" i="18"/>
  <c r="D484" i="18"/>
  <c r="B488" i="18"/>
  <c r="D492" i="18"/>
  <c r="B496" i="18"/>
  <c r="F52" i="24"/>
  <c r="D52" i="24"/>
  <c r="B52" i="24"/>
  <c r="F54" i="24"/>
  <c r="D54" i="24"/>
  <c r="B54" i="24"/>
  <c r="F56" i="24"/>
  <c r="D56" i="24"/>
  <c r="B56" i="24"/>
  <c r="F58" i="24"/>
  <c r="D58" i="24"/>
  <c r="B58" i="24"/>
  <c r="F60" i="24"/>
  <c r="D60" i="24"/>
  <c r="B60" i="24"/>
  <c r="F62" i="24"/>
  <c r="D62" i="24"/>
  <c r="B62" i="24"/>
  <c r="F64" i="24"/>
  <c r="D64" i="24"/>
  <c r="B64" i="24"/>
  <c r="F66" i="24"/>
  <c r="D66" i="24"/>
  <c r="B66" i="24"/>
  <c r="F68" i="24"/>
  <c r="D68" i="24"/>
  <c r="B68" i="24"/>
  <c r="F70" i="24"/>
  <c r="D70" i="24"/>
  <c r="B70" i="24"/>
  <c r="E70" i="24"/>
  <c r="E52" i="24"/>
  <c r="E54" i="24"/>
  <c r="E56" i="24"/>
  <c r="E58" i="24"/>
  <c r="E60" i="24"/>
  <c r="E62" i="24"/>
  <c r="E64" i="24"/>
  <c r="E66" i="24"/>
  <c r="E68" i="24"/>
  <c r="E72" i="24"/>
  <c r="E74" i="24"/>
  <c r="E76" i="24"/>
  <c r="E78" i="24"/>
  <c r="E80" i="24"/>
  <c r="E82" i="24"/>
  <c r="F83" i="24"/>
  <c r="D83" i="24"/>
  <c r="B83" i="24"/>
  <c r="F85" i="24"/>
  <c r="D85" i="24"/>
  <c r="B85" i="24"/>
  <c r="F87" i="24"/>
  <c r="D87" i="24"/>
  <c r="B87" i="24"/>
  <c r="F89" i="24"/>
  <c r="D89" i="24"/>
  <c r="B89" i="24"/>
  <c r="F91" i="24"/>
  <c r="D91" i="24"/>
  <c r="B91" i="24"/>
  <c r="F93" i="24"/>
  <c r="D93" i="24"/>
  <c r="B93" i="24"/>
  <c r="F95" i="24"/>
  <c r="D95" i="24"/>
  <c r="B95" i="24"/>
  <c r="F97" i="24"/>
  <c r="D97" i="24"/>
  <c r="B97" i="24"/>
  <c r="F99" i="24"/>
  <c r="D99" i="24"/>
  <c r="B99" i="24"/>
  <c r="F101" i="24"/>
  <c r="D101" i="24"/>
  <c r="B101" i="24"/>
  <c r="F103" i="24"/>
  <c r="D103" i="24"/>
  <c r="B103" i="24"/>
  <c r="F105" i="24"/>
  <c r="D105" i="24"/>
  <c r="B105" i="24"/>
  <c r="F107" i="24"/>
  <c r="D107" i="24"/>
  <c r="B107" i="24"/>
  <c r="F109" i="24"/>
  <c r="D109" i="24"/>
  <c r="B109" i="24"/>
  <c r="F111" i="24"/>
  <c r="D111" i="24"/>
  <c r="B111" i="24"/>
  <c r="F113" i="24"/>
  <c r="D113" i="24"/>
  <c r="B113" i="24"/>
  <c r="F115" i="24"/>
  <c r="D115" i="24"/>
  <c r="B115" i="24"/>
  <c r="F117" i="24"/>
  <c r="D117" i="24"/>
  <c r="B117" i="24"/>
  <c r="F119" i="24"/>
  <c r="D119" i="24"/>
  <c r="B119" i="24"/>
  <c r="F121" i="24"/>
  <c r="D121" i="24"/>
  <c r="B121" i="24"/>
  <c r="F123" i="24"/>
  <c r="D123" i="24"/>
  <c r="B123" i="24"/>
  <c r="F125" i="24"/>
  <c r="D125" i="24"/>
  <c r="B125" i="24"/>
  <c r="F127" i="24"/>
  <c r="D127" i="24"/>
  <c r="B127" i="24"/>
  <c r="F129" i="24"/>
  <c r="D129" i="24"/>
  <c r="B129" i="24"/>
  <c r="F131" i="24"/>
  <c r="D131" i="24"/>
  <c r="B131" i="24"/>
  <c r="F133" i="24"/>
  <c r="D133" i="24"/>
  <c r="B133" i="24"/>
  <c r="F135" i="24"/>
  <c r="D135" i="24"/>
  <c r="B135" i="24"/>
  <c r="F137" i="24"/>
  <c r="D137" i="24"/>
  <c r="B137" i="24"/>
  <c r="F139" i="24"/>
  <c r="D139" i="24"/>
  <c r="B139" i="24"/>
  <c r="F141" i="24"/>
  <c r="D141" i="24"/>
  <c r="B141" i="24"/>
  <c r="F143" i="24"/>
  <c r="D143" i="24"/>
  <c r="B143" i="24"/>
  <c r="F145" i="24"/>
  <c r="D145" i="24"/>
  <c r="B145" i="24"/>
  <c r="F147" i="24"/>
  <c r="D147" i="24"/>
  <c r="B147" i="24"/>
  <c r="F149" i="24"/>
  <c r="D149" i="24"/>
  <c r="B149" i="24"/>
  <c r="F151" i="24"/>
  <c r="D151" i="24"/>
  <c r="B151" i="24"/>
  <c r="F153" i="24"/>
  <c r="D153" i="24"/>
  <c r="B153" i="24"/>
  <c r="F155" i="24"/>
  <c r="D155" i="24"/>
  <c r="B155" i="24"/>
  <c r="F157" i="24"/>
  <c r="D157" i="24"/>
  <c r="B157" i="24"/>
  <c r="F159" i="24"/>
  <c r="D159" i="24"/>
  <c r="B159" i="24"/>
  <c r="F161" i="24"/>
  <c r="D161" i="24"/>
  <c r="B161" i="24"/>
  <c r="F163" i="24"/>
  <c r="D163" i="24"/>
  <c r="B163" i="24"/>
  <c r="F165" i="24"/>
  <c r="D165" i="24"/>
  <c r="B165" i="24"/>
  <c r="F167" i="24"/>
  <c r="D167" i="24"/>
  <c r="B167" i="24"/>
  <c r="F169" i="24"/>
  <c r="D169" i="24"/>
  <c r="B169" i="24"/>
  <c r="F171" i="24"/>
  <c r="D171" i="24"/>
  <c r="B171" i="24"/>
  <c r="F173" i="24"/>
  <c r="D173" i="24"/>
  <c r="B173" i="24"/>
  <c r="F175" i="24"/>
  <c r="D175" i="24"/>
  <c r="B175" i="24"/>
  <c r="F177" i="24"/>
  <c r="D177" i="24"/>
  <c r="B177" i="24"/>
  <c r="F179" i="24"/>
  <c r="D179" i="24"/>
  <c r="B179" i="24"/>
  <c r="F181" i="24"/>
  <c r="D181" i="24"/>
  <c r="B181" i="24"/>
  <c r="F183" i="24"/>
  <c r="D183" i="24"/>
  <c r="B183" i="24"/>
  <c r="F185" i="24"/>
  <c r="D185" i="24"/>
  <c r="B185" i="24"/>
  <c r="F187" i="24"/>
  <c r="D187" i="24"/>
  <c r="B187" i="24"/>
  <c r="F189" i="24"/>
  <c r="D189" i="24"/>
  <c r="B189" i="24"/>
  <c r="F191" i="24"/>
  <c r="D191" i="24"/>
  <c r="B191" i="24"/>
  <c r="F193" i="24"/>
  <c r="D193" i="24"/>
  <c r="B193" i="24"/>
  <c r="F195" i="24"/>
  <c r="D195" i="24"/>
  <c r="B195" i="24"/>
  <c r="F197" i="24"/>
  <c r="D197" i="24"/>
  <c r="B197" i="24"/>
  <c r="F199" i="24"/>
  <c r="D199" i="24"/>
  <c r="B199" i="24"/>
  <c r="F201" i="24"/>
  <c r="D201" i="24"/>
  <c r="B201" i="24"/>
  <c r="F203" i="24"/>
  <c r="D203" i="24"/>
  <c r="B203" i="24"/>
  <c r="F205" i="24"/>
  <c r="D205" i="24"/>
  <c r="B205" i="24"/>
  <c r="F207" i="24"/>
  <c r="D207" i="24"/>
  <c r="B207" i="24"/>
  <c r="F209" i="24"/>
  <c r="D209" i="24"/>
  <c r="B209" i="24"/>
  <c r="F211" i="24"/>
  <c r="D211" i="24"/>
  <c r="B211" i="24"/>
  <c r="F213" i="24"/>
  <c r="D213" i="24"/>
  <c r="B213" i="24"/>
  <c r="F215" i="24"/>
  <c r="D215" i="24"/>
  <c r="B215" i="24"/>
  <c r="F217" i="24"/>
  <c r="D217" i="24"/>
  <c r="B217" i="24"/>
  <c r="F219" i="24"/>
  <c r="D219" i="24"/>
  <c r="B219" i="24"/>
  <c r="F221" i="24"/>
  <c r="D221" i="24"/>
  <c r="B221" i="24"/>
  <c r="F223" i="24"/>
  <c r="D223" i="24"/>
  <c r="B223" i="24"/>
  <c r="F225" i="24"/>
  <c r="D225" i="24"/>
  <c r="B225" i="24"/>
  <c r="F227" i="24"/>
  <c r="D227" i="24"/>
  <c r="B227" i="24"/>
  <c r="F229" i="24"/>
  <c r="D229" i="24"/>
  <c r="B229" i="24"/>
  <c r="F231" i="24"/>
  <c r="D231" i="24"/>
  <c r="B231" i="24"/>
  <c r="F235" i="24"/>
  <c r="D235" i="24"/>
  <c r="B235" i="24"/>
  <c r="E235" i="24"/>
  <c r="F239" i="24"/>
  <c r="D239" i="24"/>
  <c r="B239" i="24"/>
  <c r="E239" i="24"/>
  <c r="F243" i="24"/>
  <c r="D243" i="24"/>
  <c r="B243" i="24"/>
  <c r="E243" i="24"/>
  <c r="F247" i="24"/>
  <c r="D247" i="24"/>
  <c r="B247" i="24"/>
  <c r="E247" i="24"/>
  <c r="F251" i="24"/>
  <c r="D251" i="24"/>
  <c r="B251" i="24"/>
  <c r="E251" i="24"/>
  <c r="F255" i="24"/>
  <c r="D255" i="24"/>
  <c r="B255" i="24"/>
  <c r="E255" i="24"/>
  <c r="F259" i="24"/>
  <c r="D259" i="24"/>
  <c r="B259" i="24"/>
  <c r="E259" i="24"/>
  <c r="F263" i="24"/>
  <c r="D263" i="24"/>
  <c r="B263" i="24"/>
  <c r="E263" i="24"/>
  <c r="F267" i="24"/>
  <c r="D267" i="24"/>
  <c r="B267" i="24"/>
  <c r="E267" i="24"/>
  <c r="F271" i="24"/>
  <c r="D271" i="24"/>
  <c r="B271" i="24"/>
  <c r="E271" i="24"/>
  <c r="F275" i="24"/>
  <c r="D275" i="24"/>
  <c r="B275" i="24"/>
  <c r="E275" i="24"/>
  <c r="F279" i="24"/>
  <c r="D279" i="24"/>
  <c r="B279" i="24"/>
  <c r="E279" i="24"/>
  <c r="F283" i="24"/>
  <c r="D283" i="24"/>
  <c r="B283" i="24"/>
  <c r="E283" i="24"/>
  <c r="F287" i="24"/>
  <c r="D287" i="24"/>
  <c r="B287" i="24"/>
  <c r="E287" i="24"/>
  <c r="F291" i="24"/>
  <c r="D291" i="24"/>
  <c r="B291" i="24"/>
  <c r="E291" i="24"/>
  <c r="F295" i="24"/>
  <c r="D295" i="24"/>
  <c r="B295" i="24"/>
  <c r="E295" i="24"/>
  <c r="F299" i="24"/>
  <c r="D299" i="24"/>
  <c r="B299" i="24"/>
  <c r="E299" i="24"/>
  <c r="F303" i="24"/>
  <c r="D303" i="24"/>
  <c r="B303" i="24"/>
  <c r="E303" i="24"/>
  <c r="F310" i="24"/>
  <c r="D310" i="24"/>
  <c r="B310" i="24"/>
  <c r="E310" i="24"/>
  <c r="F314" i="24"/>
  <c r="D314" i="24"/>
  <c r="B314" i="24"/>
  <c r="E314" i="24"/>
  <c r="F318" i="24"/>
  <c r="D318" i="24"/>
  <c r="B318" i="24"/>
  <c r="E318" i="24"/>
  <c r="F322" i="24"/>
  <c r="D322" i="24"/>
  <c r="B322" i="24"/>
  <c r="E322" i="24"/>
  <c r="F326" i="24"/>
  <c r="D326" i="24"/>
  <c r="B326" i="24"/>
  <c r="E326" i="24"/>
  <c r="F330" i="24"/>
  <c r="D330" i="24"/>
  <c r="B330" i="24"/>
  <c r="E330" i="24"/>
  <c r="F334" i="24"/>
  <c r="D334" i="24"/>
  <c r="B334" i="24"/>
  <c r="E334" i="24"/>
  <c r="F338" i="24"/>
  <c r="D338" i="24"/>
  <c r="B338" i="24"/>
  <c r="E338" i="24"/>
  <c r="F342" i="24"/>
  <c r="D342" i="24"/>
  <c r="B342" i="24"/>
  <c r="E342" i="24"/>
  <c r="F346" i="24"/>
  <c r="D346" i="24"/>
  <c r="B346" i="24"/>
  <c r="E346" i="24"/>
  <c r="B72" i="24"/>
  <c r="D72" i="24"/>
  <c r="B74" i="24"/>
  <c r="D74" i="24"/>
  <c r="B76" i="24"/>
  <c r="D76" i="24"/>
  <c r="B78" i="24"/>
  <c r="D78" i="24"/>
  <c r="B80" i="24"/>
  <c r="D80" i="24"/>
  <c r="B82" i="24"/>
  <c r="D82" i="24"/>
  <c r="E83" i="24"/>
  <c r="E85" i="24"/>
  <c r="E87" i="24"/>
  <c r="E89" i="24"/>
  <c r="E91" i="24"/>
  <c r="E93" i="24"/>
  <c r="E95" i="24"/>
  <c r="E97" i="24"/>
  <c r="E99" i="24"/>
  <c r="E101" i="24"/>
  <c r="E103" i="24"/>
  <c r="E105" i="24"/>
  <c r="E107" i="24"/>
  <c r="E109" i="24"/>
  <c r="E111" i="24"/>
  <c r="E113" i="24"/>
  <c r="E115" i="24"/>
  <c r="E117" i="24"/>
  <c r="E119" i="24"/>
  <c r="E121" i="24"/>
  <c r="E123" i="24"/>
  <c r="E125" i="24"/>
  <c r="E127" i="24"/>
  <c r="E129" i="24"/>
  <c r="E131" i="24"/>
  <c r="E133" i="24"/>
  <c r="E135" i="24"/>
  <c r="E137" i="24"/>
  <c r="E139" i="24"/>
  <c r="E141" i="24"/>
  <c r="E143" i="24"/>
  <c r="E145" i="24"/>
  <c r="E147" i="24"/>
  <c r="E149" i="24"/>
  <c r="E151" i="24"/>
  <c r="E153" i="24"/>
  <c r="E155" i="24"/>
  <c r="E157" i="24"/>
  <c r="E159" i="24"/>
  <c r="E161" i="24"/>
  <c r="E163" i="24"/>
  <c r="E165" i="24"/>
  <c r="E167" i="24"/>
  <c r="E169" i="24"/>
  <c r="E171" i="24"/>
  <c r="E173" i="24"/>
  <c r="E175" i="24"/>
  <c r="E177" i="24"/>
  <c r="E179" i="24"/>
  <c r="E181" i="24"/>
  <c r="E183" i="24"/>
  <c r="E185" i="24"/>
  <c r="E187" i="24"/>
  <c r="E189" i="24"/>
  <c r="E191" i="24"/>
  <c r="E193" i="24"/>
  <c r="E195" i="24"/>
  <c r="E197" i="24"/>
  <c r="E199" i="24"/>
  <c r="E201" i="24"/>
  <c r="E203" i="24"/>
  <c r="E205" i="24"/>
  <c r="E207" i="24"/>
  <c r="E209" i="24"/>
  <c r="E211" i="24"/>
  <c r="E213" i="24"/>
  <c r="E215" i="24"/>
  <c r="E217" i="24"/>
  <c r="E219" i="24"/>
  <c r="E221" i="24"/>
  <c r="E223" i="24"/>
  <c r="E225" i="24"/>
  <c r="E227" i="24"/>
  <c r="E229" i="24"/>
  <c r="E231" i="24"/>
  <c r="F233" i="24"/>
  <c r="D233" i="24"/>
  <c r="B233" i="24"/>
  <c r="E233" i="24"/>
  <c r="F237" i="24"/>
  <c r="D237" i="24"/>
  <c r="B237" i="24"/>
  <c r="E237" i="24"/>
  <c r="F241" i="24"/>
  <c r="D241" i="24"/>
  <c r="B241" i="24"/>
  <c r="E241" i="24"/>
  <c r="F245" i="24"/>
  <c r="D245" i="24"/>
  <c r="B245" i="24"/>
  <c r="E245" i="24"/>
  <c r="F249" i="24"/>
  <c r="D249" i="24"/>
  <c r="B249" i="24"/>
  <c r="E249" i="24"/>
  <c r="F253" i="24"/>
  <c r="D253" i="24"/>
  <c r="B253" i="24"/>
  <c r="E253" i="24"/>
  <c r="F257" i="24"/>
  <c r="D257" i="24"/>
  <c r="B257" i="24"/>
  <c r="E257" i="24"/>
  <c r="F261" i="24"/>
  <c r="D261" i="24"/>
  <c r="B261" i="24"/>
  <c r="E261" i="24"/>
  <c r="F265" i="24"/>
  <c r="D265" i="24"/>
  <c r="B265" i="24"/>
  <c r="E265" i="24"/>
  <c r="F269" i="24"/>
  <c r="D269" i="24"/>
  <c r="B269" i="24"/>
  <c r="E269" i="24"/>
  <c r="F273" i="24"/>
  <c r="D273" i="24"/>
  <c r="B273" i="24"/>
  <c r="E273" i="24"/>
  <c r="F277" i="24"/>
  <c r="D277" i="24"/>
  <c r="B277" i="24"/>
  <c r="E277" i="24"/>
  <c r="F281" i="24"/>
  <c r="D281" i="24"/>
  <c r="B281" i="24"/>
  <c r="E281" i="24"/>
  <c r="F285" i="24"/>
  <c r="D285" i="24"/>
  <c r="B285" i="24"/>
  <c r="E285" i="24"/>
  <c r="F289" i="24"/>
  <c r="D289" i="24"/>
  <c r="B289" i="24"/>
  <c r="E289" i="24"/>
  <c r="F293" i="24"/>
  <c r="D293" i="24"/>
  <c r="B293" i="24"/>
  <c r="E293" i="24"/>
  <c r="F297" i="24"/>
  <c r="D297" i="24"/>
  <c r="B297" i="24"/>
  <c r="E297" i="24"/>
  <c r="F301" i="24"/>
  <c r="D301" i="24"/>
  <c r="B301" i="24"/>
  <c r="E301" i="24"/>
  <c r="F305" i="24"/>
  <c r="D305" i="24"/>
  <c r="B305" i="24"/>
  <c r="E305" i="24"/>
  <c r="F232" i="24"/>
  <c r="F308" i="24"/>
  <c r="D308" i="24"/>
  <c r="B308" i="24"/>
  <c r="E308" i="24"/>
  <c r="F312" i="24"/>
  <c r="D312" i="24"/>
  <c r="B312" i="24"/>
  <c r="E312" i="24"/>
  <c r="F316" i="24"/>
  <c r="D316" i="24"/>
  <c r="B316" i="24"/>
  <c r="E316" i="24"/>
  <c r="F320" i="24"/>
  <c r="D320" i="24"/>
  <c r="B320" i="24"/>
  <c r="E320" i="24"/>
  <c r="F324" i="24"/>
  <c r="D324" i="24"/>
  <c r="B324" i="24"/>
  <c r="E324" i="24"/>
  <c r="F328" i="24"/>
  <c r="D328" i="24"/>
  <c r="B328" i="24"/>
  <c r="E328" i="24"/>
  <c r="F332" i="24"/>
  <c r="D332" i="24"/>
  <c r="B332" i="24"/>
  <c r="E332" i="24"/>
  <c r="F336" i="24"/>
  <c r="D336" i="24"/>
  <c r="B336" i="24"/>
  <c r="E336" i="24"/>
  <c r="F340" i="24"/>
  <c r="D340" i="24"/>
  <c r="B340" i="24"/>
  <c r="E340" i="24"/>
  <c r="F344" i="24"/>
  <c r="D344" i="24"/>
  <c r="B344" i="24"/>
  <c r="E344" i="24"/>
  <c r="F348" i="24"/>
  <c r="D348" i="24"/>
  <c r="B348" i="24"/>
  <c r="E348" i="24"/>
  <c r="E306" i="24"/>
  <c r="F201" i="23"/>
  <c r="D201" i="23"/>
  <c r="B201" i="23"/>
  <c r="F203" i="23"/>
  <c r="D203" i="23"/>
  <c r="B203" i="23"/>
  <c r="F205" i="23"/>
  <c r="D205" i="23"/>
  <c r="B205" i="23"/>
  <c r="F207" i="23"/>
  <c r="D207" i="23"/>
  <c r="B207" i="23"/>
  <c r="F209" i="23"/>
  <c r="D209" i="23"/>
  <c r="B209" i="23"/>
  <c r="F211" i="23"/>
  <c r="D211" i="23"/>
  <c r="B211" i="23"/>
  <c r="F213" i="23"/>
  <c r="D213" i="23"/>
  <c r="B213" i="23"/>
  <c r="F215" i="23"/>
  <c r="D215" i="23"/>
  <c r="B215" i="23"/>
  <c r="F217" i="23"/>
  <c r="D217" i="23"/>
  <c r="B217" i="23"/>
  <c r="F219" i="23"/>
  <c r="D219" i="23"/>
  <c r="B219" i="23"/>
  <c r="E219" i="23"/>
  <c r="E201" i="23"/>
  <c r="E203" i="23"/>
  <c r="E205" i="23"/>
  <c r="E207" i="23"/>
  <c r="E209" i="23"/>
  <c r="E211" i="23"/>
  <c r="E213" i="23"/>
  <c r="E215" i="23"/>
  <c r="E217" i="23"/>
  <c r="E221" i="23"/>
  <c r="E223" i="23"/>
  <c r="E225" i="23"/>
  <c r="E227" i="23"/>
  <c r="E229" i="23"/>
  <c r="E231" i="23"/>
  <c r="F232" i="23"/>
  <c r="D232" i="23"/>
  <c r="B232" i="23"/>
  <c r="F234" i="23"/>
  <c r="D234" i="23"/>
  <c r="B234" i="23"/>
  <c r="F236" i="23"/>
  <c r="D236" i="23"/>
  <c r="B236" i="23"/>
  <c r="F238" i="23"/>
  <c r="D238" i="23"/>
  <c r="B238" i="23"/>
  <c r="F240" i="23"/>
  <c r="D240" i="23"/>
  <c r="B240" i="23"/>
  <c r="F242" i="23"/>
  <c r="D242" i="23"/>
  <c r="B242" i="23"/>
  <c r="F244" i="23"/>
  <c r="D244" i="23"/>
  <c r="B244" i="23"/>
  <c r="F246" i="23"/>
  <c r="D246" i="23"/>
  <c r="B246" i="23"/>
  <c r="F248" i="23"/>
  <c r="D248" i="23"/>
  <c r="B248" i="23"/>
  <c r="F250" i="23"/>
  <c r="D250" i="23"/>
  <c r="B250" i="23"/>
  <c r="F252" i="23"/>
  <c r="D252" i="23"/>
  <c r="B252" i="23"/>
  <c r="F254" i="23"/>
  <c r="D254" i="23"/>
  <c r="B254" i="23"/>
  <c r="F256" i="23"/>
  <c r="D256" i="23"/>
  <c r="B256" i="23"/>
  <c r="F258" i="23"/>
  <c r="D258" i="23"/>
  <c r="B258" i="23"/>
  <c r="F260" i="23"/>
  <c r="D260" i="23"/>
  <c r="B260" i="23"/>
  <c r="F262" i="23"/>
  <c r="D262" i="23"/>
  <c r="B262" i="23"/>
  <c r="F264" i="23"/>
  <c r="D264" i="23"/>
  <c r="B264" i="23"/>
  <c r="F266" i="23"/>
  <c r="D266" i="23"/>
  <c r="B266" i="23"/>
  <c r="F268" i="23"/>
  <c r="D268" i="23"/>
  <c r="B268" i="23"/>
  <c r="F270" i="23"/>
  <c r="D270" i="23"/>
  <c r="B270" i="23"/>
  <c r="F272" i="23"/>
  <c r="D272" i="23"/>
  <c r="B272" i="23"/>
  <c r="F274" i="23"/>
  <c r="D274" i="23"/>
  <c r="B274" i="23"/>
  <c r="F276" i="23"/>
  <c r="D276" i="23"/>
  <c r="B276" i="23"/>
  <c r="F278" i="23"/>
  <c r="D278" i="23"/>
  <c r="B278" i="23"/>
  <c r="F280" i="23"/>
  <c r="D280" i="23"/>
  <c r="B280" i="23"/>
  <c r="F282" i="23"/>
  <c r="D282" i="23"/>
  <c r="B282" i="23"/>
  <c r="F284" i="23"/>
  <c r="D284" i="23"/>
  <c r="B284" i="23"/>
  <c r="F286" i="23"/>
  <c r="D286" i="23"/>
  <c r="B286" i="23"/>
  <c r="F288" i="23"/>
  <c r="D288" i="23"/>
  <c r="B288" i="23"/>
  <c r="F290" i="23"/>
  <c r="D290" i="23"/>
  <c r="B290" i="23"/>
  <c r="F292" i="23"/>
  <c r="D292" i="23"/>
  <c r="B292" i="23"/>
  <c r="F294" i="23"/>
  <c r="D294" i="23"/>
  <c r="B294" i="23"/>
  <c r="F296" i="23"/>
  <c r="D296" i="23"/>
  <c r="B296" i="23"/>
  <c r="F298" i="23"/>
  <c r="D298" i="23"/>
  <c r="B298" i="23"/>
  <c r="F300" i="23"/>
  <c r="D300" i="23"/>
  <c r="B300" i="23"/>
  <c r="F302" i="23"/>
  <c r="D302" i="23"/>
  <c r="B302" i="23"/>
  <c r="F304" i="23"/>
  <c r="D304" i="23"/>
  <c r="B304" i="23"/>
  <c r="F306" i="23"/>
  <c r="D306" i="23"/>
  <c r="B306" i="23"/>
  <c r="F308" i="23"/>
  <c r="D308" i="23"/>
  <c r="B308" i="23"/>
  <c r="F310" i="23"/>
  <c r="D310" i="23"/>
  <c r="B310" i="23"/>
  <c r="F312" i="23"/>
  <c r="D312" i="23"/>
  <c r="B312" i="23"/>
  <c r="F314" i="23"/>
  <c r="D314" i="23"/>
  <c r="B314" i="23"/>
  <c r="F316" i="23"/>
  <c r="D316" i="23"/>
  <c r="B316" i="23"/>
  <c r="F318" i="23"/>
  <c r="D318" i="23"/>
  <c r="B318" i="23"/>
  <c r="F320" i="23"/>
  <c r="D320" i="23"/>
  <c r="B320" i="23"/>
  <c r="F322" i="23"/>
  <c r="D322" i="23"/>
  <c r="B322" i="23"/>
  <c r="F324" i="23"/>
  <c r="D324" i="23"/>
  <c r="B324" i="23"/>
  <c r="F326" i="23"/>
  <c r="D326" i="23"/>
  <c r="B326" i="23"/>
  <c r="F328" i="23"/>
  <c r="D328" i="23"/>
  <c r="B328" i="23"/>
  <c r="F330" i="23"/>
  <c r="D330" i="23"/>
  <c r="B330" i="23"/>
  <c r="F332" i="23"/>
  <c r="D332" i="23"/>
  <c r="B332" i="23"/>
  <c r="F334" i="23"/>
  <c r="D334" i="23"/>
  <c r="B334" i="23"/>
  <c r="F336" i="23"/>
  <c r="D336" i="23"/>
  <c r="B336" i="23"/>
  <c r="F338" i="23"/>
  <c r="D338" i="23"/>
  <c r="B338" i="23"/>
  <c r="F340" i="23"/>
  <c r="D340" i="23"/>
  <c r="B340" i="23"/>
  <c r="F342" i="23"/>
  <c r="D342" i="23"/>
  <c r="B342" i="23"/>
  <c r="F344" i="23"/>
  <c r="D344" i="23"/>
  <c r="B344" i="23"/>
  <c r="F346" i="23"/>
  <c r="D346" i="23"/>
  <c r="B346" i="23"/>
  <c r="F348" i="23"/>
  <c r="D348" i="23"/>
  <c r="B348" i="23"/>
  <c r="F350" i="23"/>
  <c r="D350" i="23"/>
  <c r="B350" i="23"/>
  <c r="F352" i="23"/>
  <c r="D352" i="23"/>
  <c r="B352" i="23"/>
  <c r="F354" i="23"/>
  <c r="D354" i="23"/>
  <c r="B354" i="23"/>
  <c r="F356" i="23"/>
  <c r="D356" i="23"/>
  <c r="B356" i="23"/>
  <c r="F358" i="23"/>
  <c r="D358" i="23"/>
  <c r="B358" i="23"/>
  <c r="F360" i="23"/>
  <c r="D360" i="23"/>
  <c r="B360" i="23"/>
  <c r="F362" i="23"/>
  <c r="D362" i="23"/>
  <c r="B362" i="23"/>
  <c r="F364" i="23"/>
  <c r="D364" i="23"/>
  <c r="B364" i="23"/>
  <c r="F366" i="23"/>
  <c r="D366" i="23"/>
  <c r="B366" i="23"/>
  <c r="F368" i="23"/>
  <c r="D368" i="23"/>
  <c r="B368" i="23"/>
  <c r="F370" i="23"/>
  <c r="D370" i="23"/>
  <c r="B370" i="23"/>
  <c r="F372" i="23"/>
  <c r="D372" i="23"/>
  <c r="B372" i="23"/>
  <c r="F374" i="23"/>
  <c r="D374" i="23"/>
  <c r="B374" i="23"/>
  <c r="F376" i="23"/>
  <c r="D376" i="23"/>
  <c r="B376" i="23"/>
  <c r="F378" i="23"/>
  <c r="D378" i="23"/>
  <c r="B378" i="23"/>
  <c r="F380" i="23"/>
  <c r="D380" i="23"/>
  <c r="B380" i="23"/>
  <c r="F384" i="23"/>
  <c r="D384" i="23"/>
  <c r="B384" i="23"/>
  <c r="E384" i="23"/>
  <c r="F388" i="23"/>
  <c r="D388" i="23"/>
  <c r="B388" i="23"/>
  <c r="E388" i="23"/>
  <c r="F392" i="23"/>
  <c r="D392" i="23"/>
  <c r="B392" i="23"/>
  <c r="E392" i="23"/>
  <c r="F396" i="23"/>
  <c r="D396" i="23"/>
  <c r="B396" i="23"/>
  <c r="E396" i="23"/>
  <c r="F400" i="23"/>
  <c r="D400" i="23"/>
  <c r="B400" i="23"/>
  <c r="E400" i="23"/>
  <c r="F404" i="23"/>
  <c r="D404" i="23"/>
  <c r="B404" i="23"/>
  <c r="E404" i="23"/>
  <c r="F408" i="23"/>
  <c r="D408" i="23"/>
  <c r="B408" i="23"/>
  <c r="E408" i="23"/>
  <c r="F412" i="23"/>
  <c r="D412" i="23"/>
  <c r="B412" i="23"/>
  <c r="E412" i="23"/>
  <c r="F416" i="23"/>
  <c r="D416" i="23"/>
  <c r="B416" i="23"/>
  <c r="E416" i="23"/>
  <c r="F420" i="23"/>
  <c r="D420" i="23"/>
  <c r="B420" i="23"/>
  <c r="E420" i="23"/>
  <c r="F424" i="23"/>
  <c r="D424" i="23"/>
  <c r="B424" i="23"/>
  <c r="E424" i="23"/>
  <c r="F428" i="23"/>
  <c r="D428" i="23"/>
  <c r="B428" i="23"/>
  <c r="E428" i="23"/>
  <c r="F432" i="23"/>
  <c r="D432" i="23"/>
  <c r="B432" i="23"/>
  <c r="E432" i="23"/>
  <c r="F436" i="23"/>
  <c r="D436" i="23"/>
  <c r="B436" i="23"/>
  <c r="E436" i="23"/>
  <c r="F440" i="23"/>
  <c r="D440" i="23"/>
  <c r="B440" i="23"/>
  <c r="E440" i="23"/>
  <c r="F444" i="23"/>
  <c r="D444" i="23"/>
  <c r="B444" i="23"/>
  <c r="E444" i="23"/>
  <c r="F448" i="23"/>
  <c r="D448" i="23"/>
  <c r="B448" i="23"/>
  <c r="E448" i="23"/>
  <c r="F452" i="23"/>
  <c r="D452" i="23"/>
  <c r="B452" i="23"/>
  <c r="E452" i="23"/>
  <c r="F459" i="23"/>
  <c r="D459" i="23"/>
  <c r="B459" i="23"/>
  <c r="E459" i="23"/>
  <c r="F463" i="23"/>
  <c r="D463" i="23"/>
  <c r="B463" i="23"/>
  <c r="E463" i="23"/>
  <c r="F467" i="23"/>
  <c r="D467" i="23"/>
  <c r="B467" i="23"/>
  <c r="E467" i="23"/>
  <c r="F471" i="23"/>
  <c r="D471" i="23"/>
  <c r="B471" i="23"/>
  <c r="E471" i="23"/>
  <c r="F475" i="23"/>
  <c r="D475" i="23"/>
  <c r="B475" i="23"/>
  <c r="E475" i="23"/>
  <c r="F479" i="23"/>
  <c r="D479" i="23"/>
  <c r="B479" i="23"/>
  <c r="E479" i="23"/>
  <c r="F483" i="23"/>
  <c r="D483" i="23"/>
  <c r="B483" i="23"/>
  <c r="E483" i="23"/>
  <c r="F487" i="23"/>
  <c r="D487" i="23"/>
  <c r="B487" i="23"/>
  <c r="E487" i="23"/>
  <c r="F491" i="23"/>
  <c r="D491" i="23"/>
  <c r="B491" i="23"/>
  <c r="E491" i="23"/>
  <c r="F495" i="23"/>
  <c r="D495" i="23"/>
  <c r="B495" i="23"/>
  <c r="E495" i="23"/>
  <c r="B221" i="23"/>
  <c r="D221" i="23"/>
  <c r="B223" i="23"/>
  <c r="D223" i="23"/>
  <c r="B225" i="23"/>
  <c r="D225" i="23"/>
  <c r="B227" i="23"/>
  <c r="D227" i="23"/>
  <c r="B229" i="23"/>
  <c r="D229" i="23"/>
  <c r="B231" i="23"/>
  <c r="D231" i="23"/>
  <c r="E232" i="23"/>
  <c r="E234" i="23"/>
  <c r="E236" i="23"/>
  <c r="E238" i="23"/>
  <c r="E240" i="23"/>
  <c r="E242" i="23"/>
  <c r="E244" i="23"/>
  <c r="E246" i="23"/>
  <c r="E248" i="23"/>
  <c r="E250" i="23"/>
  <c r="E252" i="23"/>
  <c r="E254" i="23"/>
  <c r="E256" i="23"/>
  <c r="E258" i="23"/>
  <c r="E260" i="23"/>
  <c r="E262" i="23"/>
  <c r="E264" i="23"/>
  <c r="E266" i="23"/>
  <c r="E268" i="23"/>
  <c r="E270" i="23"/>
  <c r="E272" i="23"/>
  <c r="E274" i="23"/>
  <c r="E276" i="23"/>
  <c r="E278" i="23"/>
  <c r="E280" i="23"/>
  <c r="E282" i="23"/>
  <c r="E284" i="23"/>
  <c r="E286" i="23"/>
  <c r="E288" i="23"/>
  <c r="E290" i="23"/>
  <c r="E292" i="23"/>
  <c r="E294" i="23"/>
  <c r="E296" i="23"/>
  <c r="E298" i="23"/>
  <c r="E300" i="23"/>
  <c r="E302" i="23"/>
  <c r="E304" i="23"/>
  <c r="E306" i="23"/>
  <c r="E308" i="23"/>
  <c r="E310" i="23"/>
  <c r="E312" i="23"/>
  <c r="E314" i="23"/>
  <c r="E316" i="23"/>
  <c r="E318" i="23"/>
  <c r="E320" i="23"/>
  <c r="E322" i="23"/>
  <c r="E324" i="23"/>
  <c r="E326" i="23"/>
  <c r="E328" i="23"/>
  <c r="E330" i="23"/>
  <c r="E332" i="23"/>
  <c r="E334" i="23"/>
  <c r="E336" i="23"/>
  <c r="E338" i="23"/>
  <c r="E340" i="23"/>
  <c r="E342" i="23"/>
  <c r="E344" i="23"/>
  <c r="E346" i="23"/>
  <c r="E348" i="23"/>
  <c r="E350" i="23"/>
  <c r="E352" i="23"/>
  <c r="E354" i="23"/>
  <c r="E356" i="23"/>
  <c r="E358" i="23"/>
  <c r="E360" i="23"/>
  <c r="E362" i="23"/>
  <c r="E364" i="23"/>
  <c r="E366" i="23"/>
  <c r="E368" i="23"/>
  <c r="E370" i="23"/>
  <c r="E372" i="23"/>
  <c r="E374" i="23"/>
  <c r="E376" i="23"/>
  <c r="E378" i="23"/>
  <c r="E380" i="23"/>
  <c r="F382" i="23"/>
  <c r="D382" i="23"/>
  <c r="B382" i="23"/>
  <c r="E382" i="23"/>
  <c r="F386" i="23"/>
  <c r="D386" i="23"/>
  <c r="B386" i="23"/>
  <c r="E386" i="23"/>
  <c r="F390" i="23"/>
  <c r="D390" i="23"/>
  <c r="B390" i="23"/>
  <c r="E390" i="23"/>
  <c r="F394" i="23"/>
  <c r="D394" i="23"/>
  <c r="B394" i="23"/>
  <c r="E394" i="23"/>
  <c r="F398" i="23"/>
  <c r="D398" i="23"/>
  <c r="B398" i="23"/>
  <c r="E398" i="23"/>
  <c r="F402" i="23"/>
  <c r="D402" i="23"/>
  <c r="B402" i="23"/>
  <c r="E402" i="23"/>
  <c r="F406" i="23"/>
  <c r="D406" i="23"/>
  <c r="B406" i="23"/>
  <c r="E406" i="23"/>
  <c r="F410" i="23"/>
  <c r="D410" i="23"/>
  <c r="B410" i="23"/>
  <c r="E410" i="23"/>
  <c r="F414" i="23"/>
  <c r="D414" i="23"/>
  <c r="B414" i="23"/>
  <c r="E414" i="23"/>
  <c r="F418" i="23"/>
  <c r="D418" i="23"/>
  <c r="B418" i="23"/>
  <c r="E418" i="23"/>
  <c r="F422" i="23"/>
  <c r="D422" i="23"/>
  <c r="B422" i="23"/>
  <c r="E422" i="23"/>
  <c r="F426" i="23"/>
  <c r="D426" i="23"/>
  <c r="B426" i="23"/>
  <c r="E426" i="23"/>
  <c r="F430" i="23"/>
  <c r="D430" i="23"/>
  <c r="B430" i="23"/>
  <c r="E430" i="23"/>
  <c r="F434" i="23"/>
  <c r="D434" i="23"/>
  <c r="B434" i="23"/>
  <c r="E434" i="23"/>
  <c r="F438" i="23"/>
  <c r="D438" i="23"/>
  <c r="B438" i="23"/>
  <c r="E438" i="23"/>
  <c r="F442" i="23"/>
  <c r="D442" i="23"/>
  <c r="B442" i="23"/>
  <c r="E442" i="23"/>
  <c r="F446" i="23"/>
  <c r="D446" i="23"/>
  <c r="B446" i="23"/>
  <c r="E446" i="23"/>
  <c r="F450" i="23"/>
  <c r="D450" i="23"/>
  <c r="B450" i="23"/>
  <c r="E450" i="23"/>
  <c r="F454" i="23"/>
  <c r="D454" i="23"/>
  <c r="B454" i="23"/>
  <c r="E454" i="23"/>
  <c r="F381" i="23"/>
  <c r="F457" i="23"/>
  <c r="D457" i="23"/>
  <c r="B457" i="23"/>
  <c r="E457" i="23"/>
  <c r="F461" i="23"/>
  <c r="D461" i="23"/>
  <c r="B461" i="23"/>
  <c r="E461" i="23"/>
  <c r="F465" i="23"/>
  <c r="D465" i="23"/>
  <c r="B465" i="23"/>
  <c r="E465" i="23"/>
  <c r="F469" i="23"/>
  <c r="D469" i="23"/>
  <c r="B469" i="23"/>
  <c r="E469" i="23"/>
  <c r="F473" i="23"/>
  <c r="D473" i="23"/>
  <c r="B473" i="23"/>
  <c r="E473" i="23"/>
  <c r="F477" i="23"/>
  <c r="D477" i="23"/>
  <c r="B477" i="23"/>
  <c r="E477" i="23"/>
  <c r="F481" i="23"/>
  <c r="D481" i="23"/>
  <c r="B481" i="23"/>
  <c r="E481" i="23"/>
  <c r="F485" i="23"/>
  <c r="D485" i="23"/>
  <c r="B485" i="23"/>
  <c r="E485" i="23"/>
  <c r="F489" i="23"/>
  <c r="D489" i="23"/>
  <c r="B489" i="23"/>
  <c r="E489" i="23"/>
  <c r="F493" i="23"/>
  <c r="D493" i="23"/>
  <c r="B493" i="23"/>
  <c r="E493" i="23"/>
  <c r="F497" i="23"/>
  <c r="D497" i="23"/>
  <c r="B497" i="23"/>
  <c r="E497" i="23"/>
  <c r="E455" i="23"/>
  <c r="D496" i="22"/>
  <c r="B496" i="22"/>
  <c r="D494" i="22"/>
  <c r="B494" i="22"/>
  <c r="D492" i="22"/>
  <c r="B492" i="22"/>
  <c r="D490" i="22"/>
  <c r="B490" i="22"/>
  <c r="D488" i="22"/>
  <c r="B488" i="22"/>
  <c r="D486" i="22"/>
  <c r="B486" i="22"/>
  <c r="D484" i="22"/>
  <c r="B484" i="22"/>
  <c r="D482" i="22"/>
  <c r="B482" i="22"/>
  <c r="D480" i="22"/>
  <c r="B480" i="22"/>
  <c r="D478" i="22"/>
  <c r="B478" i="22"/>
  <c r="D476" i="22"/>
  <c r="B476" i="22"/>
  <c r="D474" i="22"/>
  <c r="B474" i="22"/>
  <c r="D472" i="22"/>
  <c r="B472" i="22"/>
  <c r="D470" i="22"/>
  <c r="B470" i="22"/>
  <c r="D468" i="22"/>
  <c r="B468" i="22"/>
  <c r="D466" i="22"/>
  <c r="B466" i="22"/>
  <c r="D464" i="22"/>
  <c r="B464" i="22"/>
  <c r="D462" i="22"/>
  <c r="B462" i="22"/>
  <c r="F460" i="22"/>
  <c r="E460" i="22"/>
  <c r="D458" i="22"/>
  <c r="B458" i="22"/>
  <c r="F456" i="22"/>
  <c r="E456" i="22"/>
  <c r="D454" i="22"/>
  <c r="B454" i="22"/>
  <c r="F452" i="22"/>
  <c r="E452" i="22"/>
  <c r="D450" i="22"/>
  <c r="B450" i="22"/>
  <c r="F448" i="22"/>
  <c r="E448" i="22"/>
  <c r="D446" i="22"/>
  <c r="B446" i="22"/>
  <c r="F444" i="22"/>
  <c r="E444" i="22"/>
  <c r="D442" i="22"/>
  <c r="B442" i="22"/>
  <c r="F440" i="22"/>
  <c r="E440" i="22"/>
  <c r="D438" i="22"/>
  <c r="B438" i="22"/>
  <c r="F436" i="22"/>
  <c r="E436" i="22"/>
  <c r="D434" i="22"/>
  <c r="B434" i="22"/>
  <c r="F432" i="22"/>
  <c r="E432" i="22"/>
  <c r="D430" i="22"/>
  <c r="B430" i="22"/>
  <c r="F428" i="22"/>
  <c r="E428" i="22"/>
  <c r="D426" i="22"/>
  <c r="B426" i="22"/>
  <c r="F424" i="22"/>
  <c r="E424" i="22"/>
  <c r="D422" i="22"/>
  <c r="B422" i="22"/>
  <c r="F420" i="22"/>
  <c r="E420" i="22"/>
  <c r="D418" i="22"/>
  <c r="B418" i="22"/>
  <c r="F416" i="22"/>
  <c r="E416" i="22"/>
  <c r="D414" i="22"/>
  <c r="B414" i="22"/>
  <c r="F412" i="22"/>
  <c r="E412" i="22"/>
  <c r="D410" i="22"/>
  <c r="B410" i="22"/>
  <c r="F408" i="22"/>
  <c r="E408" i="22"/>
  <c r="D406" i="22"/>
  <c r="B406" i="22"/>
  <c r="F404" i="22"/>
  <c r="E404" i="22"/>
  <c r="D402" i="22"/>
  <c r="B402" i="22"/>
  <c r="F400" i="22"/>
  <c r="E400" i="22"/>
  <c r="D398" i="22"/>
  <c r="B398" i="22"/>
  <c r="F396" i="22"/>
  <c r="E396" i="22"/>
  <c r="D394" i="22"/>
  <c r="B394" i="22"/>
  <c r="F392" i="22"/>
  <c r="E392" i="22"/>
  <c r="D390" i="22"/>
  <c r="B390" i="22"/>
  <c r="F388" i="22"/>
  <c r="E388" i="22"/>
  <c r="D386" i="22"/>
  <c r="B386" i="22"/>
  <c r="F201" i="22"/>
  <c r="D201" i="22"/>
  <c r="B201" i="22"/>
  <c r="F203" i="22"/>
  <c r="D203" i="22"/>
  <c r="B203" i="22"/>
  <c r="F205" i="22"/>
  <c r="D205" i="22"/>
  <c r="B205" i="22"/>
  <c r="F207" i="22"/>
  <c r="D207" i="22"/>
  <c r="B207" i="22"/>
  <c r="F209" i="22"/>
  <c r="D209" i="22"/>
  <c r="B209" i="22"/>
  <c r="F211" i="22"/>
  <c r="D211" i="22"/>
  <c r="B211" i="22"/>
  <c r="F213" i="22"/>
  <c r="D213" i="22"/>
  <c r="B213" i="22"/>
  <c r="F215" i="22"/>
  <c r="D215" i="22"/>
  <c r="B215" i="22"/>
  <c r="F217" i="22"/>
  <c r="D217" i="22"/>
  <c r="B217" i="22"/>
  <c r="F219" i="22"/>
  <c r="D219" i="22"/>
  <c r="B219" i="22"/>
  <c r="F221" i="22"/>
  <c r="D221" i="22"/>
  <c r="B221" i="22"/>
  <c r="F223" i="22"/>
  <c r="D223" i="22"/>
  <c r="B223" i="22"/>
  <c r="F225" i="22"/>
  <c r="D225" i="22"/>
  <c r="B225" i="22"/>
  <c r="F227" i="22"/>
  <c r="D227" i="22"/>
  <c r="B227" i="22"/>
  <c r="F229" i="22"/>
  <c r="D229" i="22"/>
  <c r="B229" i="22"/>
  <c r="F231" i="22"/>
  <c r="D231" i="22"/>
  <c r="B231" i="22"/>
  <c r="F233" i="22"/>
  <c r="D233" i="22"/>
  <c r="B233" i="22"/>
  <c r="F235" i="22"/>
  <c r="D235" i="22"/>
  <c r="B235" i="22"/>
  <c r="F237" i="22"/>
  <c r="D237" i="22"/>
  <c r="B237" i="22"/>
  <c r="F239" i="22"/>
  <c r="D239" i="22"/>
  <c r="B239" i="22"/>
  <c r="F241" i="22"/>
  <c r="D241" i="22"/>
  <c r="B241" i="22"/>
  <c r="F243" i="22"/>
  <c r="D243" i="22"/>
  <c r="B243" i="22"/>
  <c r="F245" i="22"/>
  <c r="D245" i="22"/>
  <c r="B245" i="22"/>
  <c r="F247" i="22"/>
  <c r="D247" i="22"/>
  <c r="B247" i="22"/>
  <c r="F249" i="22"/>
  <c r="D249" i="22"/>
  <c r="B249" i="22"/>
  <c r="F251" i="22"/>
  <c r="D251" i="22"/>
  <c r="B251" i="22"/>
  <c r="F253" i="22"/>
  <c r="D253" i="22"/>
  <c r="B253" i="22"/>
  <c r="F255" i="22"/>
  <c r="D255" i="22"/>
  <c r="B255" i="22"/>
  <c r="F257" i="22"/>
  <c r="D257" i="22"/>
  <c r="B257" i="22"/>
  <c r="F259" i="22"/>
  <c r="D259" i="22"/>
  <c r="B259" i="22"/>
  <c r="F261" i="22"/>
  <c r="D261" i="22"/>
  <c r="B261" i="22"/>
  <c r="F263" i="22"/>
  <c r="D263" i="22"/>
  <c r="B263" i="22"/>
  <c r="F265" i="22"/>
  <c r="D265" i="22"/>
  <c r="B265" i="22"/>
  <c r="F267" i="22"/>
  <c r="D267" i="22"/>
  <c r="B267" i="22"/>
  <c r="F269" i="22"/>
  <c r="D269" i="22"/>
  <c r="B269" i="22"/>
  <c r="F271" i="22"/>
  <c r="D271" i="22"/>
  <c r="B271" i="22"/>
  <c r="F273" i="22"/>
  <c r="D273" i="22"/>
  <c r="B273" i="22"/>
  <c r="F275" i="22"/>
  <c r="D275" i="22"/>
  <c r="B275" i="22"/>
  <c r="F277" i="22"/>
  <c r="D277" i="22"/>
  <c r="B277" i="22"/>
  <c r="F279" i="22"/>
  <c r="D279" i="22"/>
  <c r="B279" i="22"/>
  <c r="F281" i="22"/>
  <c r="D281" i="22"/>
  <c r="B281" i="22"/>
  <c r="F283" i="22"/>
  <c r="D283" i="22"/>
  <c r="B283" i="22"/>
  <c r="F285" i="22"/>
  <c r="D285" i="22"/>
  <c r="B285" i="22"/>
  <c r="F287" i="22"/>
  <c r="D287" i="22"/>
  <c r="B287" i="22"/>
  <c r="F289" i="22"/>
  <c r="D289" i="22"/>
  <c r="B289" i="22"/>
  <c r="F291" i="22"/>
  <c r="D291" i="22"/>
  <c r="B291" i="22"/>
  <c r="F293" i="22"/>
  <c r="D293" i="22"/>
  <c r="B293" i="22"/>
  <c r="F295" i="22"/>
  <c r="D295" i="22"/>
  <c r="B295" i="22"/>
  <c r="F297" i="22"/>
  <c r="D297" i="22"/>
  <c r="B297" i="22"/>
  <c r="F299" i="22"/>
  <c r="D299" i="22"/>
  <c r="B299" i="22"/>
  <c r="F301" i="22"/>
  <c r="D301" i="22"/>
  <c r="B301" i="22"/>
  <c r="F303" i="22"/>
  <c r="D303" i="22"/>
  <c r="B303" i="22"/>
  <c r="F305" i="22"/>
  <c r="D305" i="22"/>
  <c r="B305" i="22"/>
  <c r="F307" i="22"/>
  <c r="D307" i="22"/>
  <c r="B307" i="22"/>
  <c r="F309" i="22"/>
  <c r="D309" i="22"/>
  <c r="B309" i="22"/>
  <c r="F311" i="22"/>
  <c r="D311" i="22"/>
  <c r="B311" i="22"/>
  <c r="F313" i="22"/>
  <c r="D313" i="22"/>
  <c r="B313" i="22"/>
  <c r="F315" i="22"/>
  <c r="D315" i="22"/>
  <c r="B315" i="22"/>
  <c r="F317" i="22"/>
  <c r="D317" i="22"/>
  <c r="B317" i="22"/>
  <c r="F319" i="22"/>
  <c r="D319" i="22"/>
  <c r="B319" i="22"/>
  <c r="F321" i="22"/>
  <c r="D321" i="22"/>
  <c r="B321" i="22"/>
  <c r="F323" i="22"/>
  <c r="D323" i="22"/>
  <c r="B323" i="22"/>
  <c r="F325" i="22"/>
  <c r="D325" i="22"/>
  <c r="B325" i="22"/>
  <c r="F327" i="22"/>
  <c r="D327" i="22"/>
  <c r="B327" i="22"/>
  <c r="F329" i="22"/>
  <c r="D329" i="22"/>
  <c r="B329" i="22"/>
  <c r="F331" i="22"/>
  <c r="D331" i="22"/>
  <c r="B331" i="22"/>
  <c r="F333" i="22"/>
  <c r="D333" i="22"/>
  <c r="B333" i="22"/>
  <c r="F335" i="22"/>
  <c r="D335" i="22"/>
  <c r="B335" i="22"/>
  <c r="F337" i="22"/>
  <c r="D337" i="22"/>
  <c r="B337" i="22"/>
  <c r="F339" i="22"/>
  <c r="D339" i="22"/>
  <c r="B339" i="22"/>
  <c r="F341" i="22"/>
  <c r="D341" i="22"/>
  <c r="B341" i="22"/>
  <c r="F343" i="22"/>
  <c r="D343" i="22"/>
  <c r="B343" i="22"/>
  <c r="F345" i="22"/>
  <c r="D345" i="22"/>
  <c r="B345" i="22"/>
  <c r="F347" i="22"/>
  <c r="D347" i="22"/>
  <c r="B347" i="22"/>
  <c r="F349" i="22"/>
  <c r="D349" i="22"/>
  <c r="B349" i="22"/>
  <c r="F351" i="22"/>
  <c r="D351" i="22"/>
  <c r="B351" i="22"/>
  <c r="F353" i="22"/>
  <c r="D353" i="22"/>
  <c r="B353" i="22"/>
  <c r="F355" i="22"/>
  <c r="D355" i="22"/>
  <c r="B355" i="22"/>
  <c r="F357" i="22"/>
  <c r="D357" i="22"/>
  <c r="B357" i="22"/>
  <c r="F359" i="22"/>
  <c r="D359" i="22"/>
  <c r="B359" i="22"/>
  <c r="F361" i="22"/>
  <c r="D361" i="22"/>
  <c r="B361" i="22"/>
  <c r="F363" i="22"/>
  <c r="D363" i="22"/>
  <c r="B363" i="22"/>
  <c r="F365" i="22"/>
  <c r="D365" i="22"/>
  <c r="B365" i="22"/>
  <c r="F367" i="22"/>
  <c r="D367" i="22"/>
  <c r="B367" i="22"/>
  <c r="F369" i="22"/>
  <c r="D369" i="22"/>
  <c r="B369" i="22"/>
  <c r="F371" i="22"/>
  <c r="D371" i="22"/>
  <c r="B371" i="22"/>
  <c r="F373" i="22"/>
  <c r="D373" i="22"/>
  <c r="B373" i="22"/>
  <c r="F375" i="22"/>
  <c r="D375" i="22"/>
  <c r="B375" i="22"/>
  <c r="F377" i="22"/>
  <c r="D377" i="22"/>
  <c r="B377" i="22"/>
  <c r="F379" i="22"/>
  <c r="D379" i="22"/>
  <c r="B379" i="22"/>
  <c r="F381" i="22"/>
  <c r="D381" i="22"/>
  <c r="B381" i="22"/>
  <c r="F383" i="22"/>
  <c r="D383" i="22"/>
  <c r="B383" i="22"/>
  <c r="F385" i="22"/>
  <c r="D385" i="22"/>
  <c r="B385" i="22"/>
  <c r="F387" i="22"/>
  <c r="D387" i="22"/>
  <c r="B387" i="22"/>
  <c r="F389" i="22"/>
  <c r="D389" i="22"/>
  <c r="B389" i="22"/>
  <c r="F391" i="22"/>
  <c r="D391" i="22"/>
  <c r="B391" i="22"/>
  <c r="F393" i="22"/>
  <c r="D393" i="22"/>
  <c r="B393" i="22"/>
  <c r="F395" i="22"/>
  <c r="D395" i="22"/>
  <c r="B395" i="22"/>
  <c r="F397" i="22"/>
  <c r="D397" i="22"/>
  <c r="B397" i="22"/>
  <c r="F399" i="22"/>
  <c r="D399" i="22"/>
  <c r="B399" i="22"/>
  <c r="F401" i="22"/>
  <c r="D401" i="22"/>
  <c r="B401" i="22"/>
  <c r="F403" i="22"/>
  <c r="D403" i="22"/>
  <c r="B403" i="22"/>
  <c r="F405" i="22"/>
  <c r="D405" i="22"/>
  <c r="B405" i="22"/>
  <c r="F407" i="22"/>
  <c r="D407" i="22"/>
  <c r="B407" i="22"/>
  <c r="F409" i="22"/>
  <c r="D409" i="22"/>
  <c r="B409" i="22"/>
  <c r="F411" i="22"/>
  <c r="D411" i="22"/>
  <c r="B411" i="22"/>
  <c r="F413" i="22"/>
  <c r="D413" i="22"/>
  <c r="B413" i="22"/>
  <c r="F415" i="22"/>
  <c r="D415" i="22"/>
  <c r="B415" i="22"/>
  <c r="F417" i="22"/>
  <c r="D417" i="22"/>
  <c r="B417" i="22"/>
  <c r="F419" i="22"/>
  <c r="D419" i="22"/>
  <c r="B419" i="22"/>
  <c r="F421" i="22"/>
  <c r="D421" i="22"/>
  <c r="B421" i="22"/>
  <c r="F423" i="22"/>
  <c r="D423" i="22"/>
  <c r="B423" i="22"/>
  <c r="F425" i="22"/>
  <c r="D425" i="22"/>
  <c r="B425" i="22"/>
  <c r="F427" i="22"/>
  <c r="D427" i="22"/>
  <c r="B427" i="22"/>
  <c r="F429" i="22"/>
  <c r="D429" i="22"/>
  <c r="B429" i="22"/>
  <c r="F431" i="22"/>
  <c r="D431" i="22"/>
  <c r="B431" i="22"/>
  <c r="F433" i="22"/>
  <c r="D433" i="22"/>
  <c r="B433" i="22"/>
  <c r="F435" i="22"/>
  <c r="D435" i="22"/>
  <c r="B435" i="22"/>
  <c r="F437" i="22"/>
  <c r="D437" i="22"/>
  <c r="B437" i="22"/>
  <c r="F439" i="22"/>
  <c r="D439" i="22"/>
  <c r="B439" i="22"/>
  <c r="F441" i="22"/>
  <c r="D441" i="22"/>
  <c r="B441" i="22"/>
  <c r="F443" i="22"/>
  <c r="D443" i="22"/>
  <c r="B443" i="22"/>
  <c r="F445" i="22"/>
  <c r="D445" i="22"/>
  <c r="B445" i="22"/>
  <c r="F447" i="22"/>
  <c r="D447" i="22"/>
  <c r="B447" i="22"/>
  <c r="F449" i="22"/>
  <c r="D449" i="22"/>
  <c r="B449" i="22"/>
  <c r="F451" i="22"/>
  <c r="D451" i="22"/>
  <c r="B451" i="22"/>
  <c r="F453" i="22"/>
  <c r="D453" i="22"/>
  <c r="B453" i="22"/>
  <c r="F455" i="22"/>
  <c r="D455" i="22"/>
  <c r="B455" i="22"/>
  <c r="F457" i="22"/>
  <c r="D457" i="22"/>
  <c r="B457" i="22"/>
  <c r="F459" i="22"/>
  <c r="D459" i="22"/>
  <c r="B459" i="22"/>
  <c r="F461" i="22"/>
  <c r="D461" i="22"/>
  <c r="B461" i="22"/>
  <c r="F463" i="22"/>
  <c r="D463" i="22"/>
  <c r="B463" i="22"/>
  <c r="F465" i="22"/>
  <c r="D465" i="22"/>
  <c r="B465" i="22"/>
  <c r="F467" i="22"/>
  <c r="D467" i="22"/>
  <c r="B467" i="22"/>
  <c r="F469" i="22"/>
  <c r="D469" i="22"/>
  <c r="B469" i="22"/>
  <c r="F471" i="22"/>
  <c r="D471" i="22"/>
  <c r="B471" i="22"/>
  <c r="F473" i="22"/>
  <c r="D473" i="22"/>
  <c r="B473" i="22"/>
  <c r="F475" i="22"/>
  <c r="D475" i="22"/>
  <c r="B475" i="22"/>
  <c r="F477" i="22"/>
  <c r="D477" i="22"/>
  <c r="B477" i="22"/>
  <c r="F479" i="22"/>
  <c r="D479" i="22"/>
  <c r="B479" i="22"/>
  <c r="F481" i="22"/>
  <c r="D481" i="22"/>
  <c r="B481" i="22"/>
  <c r="F483" i="22"/>
  <c r="D483" i="22"/>
  <c r="B483" i="22"/>
  <c r="F485" i="22"/>
  <c r="D485" i="22"/>
  <c r="B485" i="22"/>
  <c r="F487" i="22"/>
  <c r="D487" i="22"/>
  <c r="B487" i="22"/>
  <c r="F489" i="22"/>
  <c r="D489" i="22"/>
  <c r="B489" i="22"/>
  <c r="F491" i="22"/>
  <c r="D491" i="22"/>
  <c r="B491" i="22"/>
  <c r="F493" i="22"/>
  <c r="D493" i="22"/>
  <c r="B493" i="22"/>
  <c r="F495" i="22"/>
  <c r="D495" i="22"/>
  <c r="B495" i="22"/>
  <c r="F497" i="22"/>
  <c r="D497" i="22"/>
  <c r="B497" i="22"/>
  <c r="E463" i="22"/>
  <c r="E465" i="22"/>
  <c r="E467" i="22"/>
  <c r="E469" i="22"/>
  <c r="E471" i="22"/>
  <c r="E473" i="22"/>
  <c r="E475" i="22"/>
  <c r="E477" i="22"/>
  <c r="E479" i="22"/>
  <c r="E481" i="22"/>
  <c r="E483" i="22"/>
  <c r="E485" i="22"/>
  <c r="E487" i="22"/>
  <c r="E489" i="22"/>
  <c r="E491" i="22"/>
  <c r="E493" i="22"/>
  <c r="E495" i="22"/>
  <c r="E497" i="22"/>
  <c r="F201" i="20"/>
  <c r="D201" i="20"/>
  <c r="B201" i="20"/>
  <c r="F203" i="20"/>
  <c r="D203" i="20"/>
  <c r="B203" i="20"/>
  <c r="F205" i="20"/>
  <c r="D205" i="20"/>
  <c r="B205" i="20"/>
  <c r="F207" i="20"/>
  <c r="D207" i="20"/>
  <c r="B207" i="20"/>
  <c r="F209" i="20"/>
  <c r="D209" i="20"/>
  <c r="B209" i="20"/>
  <c r="F211" i="20"/>
  <c r="D211" i="20"/>
  <c r="B211" i="20"/>
  <c r="F213" i="20"/>
  <c r="D213" i="20"/>
  <c r="B213" i="20"/>
  <c r="F215" i="20"/>
  <c r="D215" i="20"/>
  <c r="B215" i="20"/>
  <c r="F217" i="20"/>
  <c r="D217" i="20"/>
  <c r="B217" i="20"/>
  <c r="F219" i="20"/>
  <c r="D219" i="20"/>
  <c r="B219" i="20"/>
  <c r="F221" i="20"/>
  <c r="D221" i="20"/>
  <c r="B221" i="20"/>
  <c r="F223" i="20"/>
  <c r="D223" i="20"/>
  <c r="B223" i="20"/>
  <c r="F225" i="20"/>
  <c r="D225" i="20"/>
  <c r="B225" i="20"/>
  <c r="F227" i="20"/>
  <c r="D227" i="20"/>
  <c r="B227" i="20"/>
  <c r="F229" i="20"/>
  <c r="D229" i="20"/>
  <c r="B229" i="20"/>
  <c r="F231" i="20"/>
  <c r="D231" i="20"/>
  <c r="B231" i="20"/>
  <c r="F233" i="20"/>
  <c r="D233" i="20"/>
  <c r="B233" i="20"/>
  <c r="F235" i="20"/>
  <c r="D235" i="20"/>
  <c r="B235" i="20"/>
  <c r="F237" i="20"/>
  <c r="D237" i="20"/>
  <c r="B237" i="20"/>
  <c r="F239" i="20"/>
  <c r="D239" i="20"/>
  <c r="B239" i="20"/>
  <c r="F241" i="20"/>
  <c r="D241" i="20"/>
  <c r="B241" i="20"/>
  <c r="F243" i="20"/>
  <c r="D243" i="20"/>
  <c r="B243" i="20"/>
  <c r="F245" i="20"/>
  <c r="D245" i="20"/>
  <c r="B245" i="20"/>
  <c r="F247" i="20"/>
  <c r="D247" i="20"/>
  <c r="B247" i="20"/>
  <c r="F249" i="20"/>
  <c r="D249" i="20"/>
  <c r="B249" i="20"/>
  <c r="F251" i="20"/>
  <c r="D251" i="20"/>
  <c r="B251" i="20"/>
  <c r="F253" i="20"/>
  <c r="D253" i="20"/>
  <c r="B253" i="20"/>
  <c r="F255" i="20"/>
  <c r="D255" i="20"/>
  <c r="B255" i="20"/>
  <c r="F257" i="20"/>
  <c r="D257" i="20"/>
  <c r="B257" i="20"/>
  <c r="F259" i="20"/>
  <c r="D259" i="20"/>
  <c r="B259" i="20"/>
  <c r="F261" i="20"/>
  <c r="D261" i="20"/>
  <c r="B261" i="20"/>
  <c r="F263" i="20"/>
  <c r="D263" i="20"/>
  <c r="B263" i="20"/>
  <c r="F265" i="20"/>
  <c r="D265" i="20"/>
  <c r="B265" i="20"/>
  <c r="F267" i="20"/>
  <c r="D267" i="20"/>
  <c r="B267" i="20"/>
  <c r="F269" i="20"/>
  <c r="D269" i="20"/>
  <c r="B269" i="20"/>
  <c r="F271" i="20"/>
  <c r="D271" i="20"/>
  <c r="B271" i="20"/>
  <c r="F273" i="20"/>
  <c r="D273" i="20"/>
  <c r="B273" i="20"/>
  <c r="F275" i="20"/>
  <c r="D275" i="20"/>
  <c r="B275" i="20"/>
  <c r="F277" i="20"/>
  <c r="D277" i="20"/>
  <c r="B277" i="20"/>
  <c r="F279" i="20"/>
  <c r="D279" i="20"/>
  <c r="B279" i="20"/>
  <c r="F281" i="20"/>
  <c r="D281" i="20"/>
  <c r="B281" i="20"/>
  <c r="F283" i="20"/>
  <c r="D283" i="20"/>
  <c r="B283" i="20"/>
  <c r="F285" i="20"/>
  <c r="D285" i="20"/>
  <c r="B285" i="20"/>
  <c r="F287" i="20"/>
  <c r="D287" i="20"/>
  <c r="B287" i="20"/>
  <c r="F289" i="20"/>
  <c r="D289" i="20"/>
  <c r="B289" i="20"/>
  <c r="F291" i="20"/>
  <c r="D291" i="20"/>
  <c r="B291" i="20"/>
  <c r="F293" i="20"/>
  <c r="D293" i="20"/>
  <c r="B293" i="20"/>
  <c r="F295" i="20"/>
  <c r="D295" i="20"/>
  <c r="B295" i="20"/>
  <c r="F297" i="20"/>
  <c r="D297" i="20"/>
  <c r="B297" i="20"/>
  <c r="F299" i="20"/>
  <c r="D299" i="20"/>
  <c r="B299" i="20"/>
  <c r="F301" i="20"/>
  <c r="D301" i="20"/>
  <c r="B301" i="20"/>
  <c r="F303" i="20"/>
  <c r="D303" i="20"/>
  <c r="B303" i="20"/>
  <c r="F305" i="20"/>
  <c r="D305" i="20"/>
  <c r="B305" i="20"/>
  <c r="F307" i="20"/>
  <c r="D307" i="20"/>
  <c r="B307" i="20"/>
  <c r="F309" i="20"/>
  <c r="D309" i="20"/>
  <c r="B309" i="20"/>
  <c r="F311" i="20"/>
  <c r="D311" i="20"/>
  <c r="B311" i="20"/>
  <c r="F313" i="20"/>
  <c r="D313" i="20"/>
  <c r="B313" i="20"/>
  <c r="F315" i="20"/>
  <c r="D315" i="20"/>
  <c r="B315" i="20"/>
  <c r="F317" i="20"/>
  <c r="D317" i="20"/>
  <c r="B317" i="20"/>
  <c r="F319" i="20"/>
  <c r="D319" i="20"/>
  <c r="B319" i="20"/>
  <c r="F321" i="20"/>
  <c r="D321" i="20"/>
  <c r="B321" i="20"/>
  <c r="F323" i="20"/>
  <c r="D323" i="20"/>
  <c r="B323" i="20"/>
  <c r="F325" i="20"/>
  <c r="D325" i="20"/>
  <c r="B325" i="20"/>
  <c r="F327" i="20"/>
  <c r="D327" i="20"/>
  <c r="B327" i="20"/>
  <c r="F329" i="20"/>
  <c r="D329" i="20"/>
  <c r="B329" i="20"/>
  <c r="F331" i="20"/>
  <c r="D331" i="20"/>
  <c r="B331" i="20"/>
  <c r="F333" i="20"/>
  <c r="D333" i="20"/>
  <c r="B333" i="20"/>
  <c r="F335" i="20"/>
  <c r="D335" i="20"/>
  <c r="B335" i="20"/>
  <c r="F337" i="20"/>
  <c r="D337" i="20"/>
  <c r="B337" i="20"/>
  <c r="F339" i="20"/>
  <c r="D339" i="20"/>
  <c r="B339" i="20"/>
  <c r="F341" i="20"/>
  <c r="D341" i="20"/>
  <c r="B341" i="20"/>
  <c r="F343" i="20"/>
  <c r="D343" i="20"/>
  <c r="B343" i="20"/>
  <c r="F345" i="20"/>
  <c r="D345" i="20"/>
  <c r="B345" i="20"/>
  <c r="F347" i="20"/>
  <c r="D347" i="20"/>
  <c r="B347" i="20"/>
  <c r="F349" i="20"/>
  <c r="D349" i="20"/>
  <c r="B349" i="20"/>
  <c r="F351" i="20"/>
  <c r="D351" i="20"/>
  <c r="B351" i="20"/>
  <c r="F353" i="20"/>
  <c r="D353" i="20"/>
  <c r="B353" i="20"/>
  <c r="F355" i="20"/>
  <c r="D355" i="20"/>
  <c r="B355" i="20"/>
  <c r="F357" i="20"/>
  <c r="D357" i="20"/>
  <c r="B357" i="20"/>
  <c r="F359" i="20"/>
  <c r="D359" i="20"/>
  <c r="B359" i="20"/>
  <c r="F361" i="20"/>
  <c r="D361" i="20"/>
  <c r="B361" i="20"/>
  <c r="F363" i="20"/>
  <c r="D363" i="20"/>
  <c r="B363" i="20"/>
  <c r="F365" i="20"/>
  <c r="D365" i="20"/>
  <c r="B365" i="20"/>
  <c r="F367" i="20"/>
  <c r="D367" i="20"/>
  <c r="B367" i="20"/>
  <c r="F369" i="20"/>
  <c r="D369" i="20"/>
  <c r="B369" i="20"/>
  <c r="F371" i="20"/>
  <c r="D371" i="20"/>
  <c r="B371" i="20"/>
  <c r="F373" i="20"/>
  <c r="D373" i="20"/>
  <c r="B373" i="20"/>
  <c r="F375" i="20"/>
  <c r="D375" i="20"/>
  <c r="B375" i="20"/>
  <c r="F377" i="20"/>
  <c r="D377" i="20"/>
  <c r="B377" i="20"/>
  <c r="F379" i="20"/>
  <c r="D379" i="20"/>
  <c r="B379" i="20"/>
  <c r="F381" i="20"/>
  <c r="D381" i="20"/>
  <c r="B381" i="20"/>
  <c r="F383" i="20"/>
  <c r="D383" i="20"/>
  <c r="B383" i="20"/>
  <c r="F385" i="20"/>
  <c r="D385" i="20"/>
  <c r="B385" i="20"/>
  <c r="F387" i="20"/>
  <c r="D387" i="20"/>
  <c r="B387" i="20"/>
  <c r="F389" i="20"/>
  <c r="D389" i="20"/>
  <c r="B389" i="20"/>
  <c r="F391" i="20"/>
  <c r="D391" i="20"/>
  <c r="B391" i="20"/>
  <c r="F393" i="20"/>
  <c r="D393" i="20"/>
  <c r="B393" i="20"/>
  <c r="F395" i="20"/>
  <c r="D395" i="20"/>
  <c r="B395" i="20"/>
  <c r="F397" i="20"/>
  <c r="D397" i="20"/>
  <c r="B397" i="20"/>
  <c r="F399" i="20"/>
  <c r="D399" i="20"/>
  <c r="B399" i="20"/>
  <c r="F401" i="20"/>
  <c r="D401" i="20"/>
  <c r="B401" i="20"/>
  <c r="F403" i="20"/>
  <c r="D403" i="20"/>
  <c r="B403" i="20"/>
  <c r="F405" i="20"/>
  <c r="D405" i="20"/>
  <c r="B405" i="20"/>
  <c r="F407" i="20"/>
  <c r="D407" i="20"/>
  <c r="B407" i="20"/>
  <c r="F409" i="20"/>
  <c r="D409" i="20"/>
  <c r="B409" i="20"/>
  <c r="F411" i="20"/>
  <c r="D411" i="20"/>
  <c r="B411" i="20"/>
  <c r="F413" i="20"/>
  <c r="D413" i="20"/>
  <c r="B413" i="20"/>
  <c r="F415" i="20"/>
  <c r="D415" i="20"/>
  <c r="B415" i="20"/>
  <c r="F417" i="20"/>
  <c r="D417" i="20"/>
  <c r="B417" i="20"/>
  <c r="F419" i="20"/>
  <c r="D419" i="20"/>
  <c r="B419" i="20"/>
  <c r="F421" i="20"/>
  <c r="D421" i="20"/>
  <c r="B421" i="20"/>
  <c r="F423" i="20"/>
  <c r="D423" i="20"/>
  <c r="B423" i="20"/>
  <c r="F425" i="20"/>
  <c r="D425" i="20"/>
  <c r="B425" i="20"/>
  <c r="F427" i="20"/>
  <c r="D427" i="20"/>
  <c r="B427" i="20"/>
  <c r="F429" i="20"/>
  <c r="D429" i="20"/>
  <c r="B429" i="20"/>
  <c r="F431" i="20"/>
  <c r="D431" i="20"/>
  <c r="B431" i="20"/>
  <c r="F433" i="20"/>
  <c r="D433" i="20"/>
  <c r="B433" i="20"/>
  <c r="F435" i="20"/>
  <c r="D435" i="20"/>
  <c r="B435" i="20"/>
  <c r="F437" i="20"/>
  <c r="D437" i="20"/>
  <c r="B437" i="20"/>
  <c r="F439" i="20"/>
  <c r="D439" i="20"/>
  <c r="B439" i="20"/>
  <c r="F441" i="20"/>
  <c r="D441" i="20"/>
  <c r="B441" i="20"/>
  <c r="F443" i="20"/>
  <c r="D443" i="20"/>
  <c r="B443" i="20"/>
  <c r="F445" i="20"/>
  <c r="D445" i="20"/>
  <c r="B445" i="20"/>
  <c r="F447" i="20"/>
  <c r="D447" i="20"/>
  <c r="B447" i="20"/>
  <c r="F449" i="20"/>
  <c r="D449" i="20"/>
  <c r="B449" i="20"/>
  <c r="F451" i="20"/>
  <c r="D451" i="20"/>
  <c r="B451" i="20"/>
  <c r="F453" i="20"/>
  <c r="D453" i="20"/>
  <c r="B453" i="20"/>
  <c r="F455" i="20"/>
  <c r="D455" i="20"/>
  <c r="B455" i="20"/>
  <c r="F457" i="20"/>
  <c r="D457" i="20"/>
  <c r="B457" i="20"/>
  <c r="F459" i="20"/>
  <c r="D459" i="20"/>
  <c r="B459" i="20"/>
  <c r="F461" i="20"/>
  <c r="D461" i="20"/>
  <c r="B461" i="20"/>
  <c r="F463" i="20"/>
  <c r="D463" i="20"/>
  <c r="B463" i="20"/>
  <c r="F465" i="20"/>
  <c r="D465" i="20"/>
  <c r="B465" i="20"/>
  <c r="F467" i="20"/>
  <c r="D467" i="20"/>
  <c r="B467" i="20"/>
  <c r="F469" i="20"/>
  <c r="D469" i="20"/>
  <c r="B469" i="20"/>
  <c r="F471" i="20"/>
  <c r="D471" i="20"/>
  <c r="B471" i="20"/>
  <c r="F473" i="20"/>
  <c r="D473" i="20"/>
  <c r="B473" i="20"/>
  <c r="F475" i="20"/>
  <c r="D475" i="20"/>
  <c r="B475" i="20"/>
  <c r="F477" i="20"/>
  <c r="D477" i="20"/>
  <c r="B477" i="20"/>
  <c r="F479" i="20"/>
  <c r="D479" i="20"/>
  <c r="B479" i="20"/>
  <c r="F481" i="20"/>
  <c r="D481" i="20"/>
  <c r="B481" i="20"/>
  <c r="F483" i="20"/>
  <c r="D483" i="20"/>
  <c r="B483" i="20"/>
  <c r="F485" i="20"/>
  <c r="D485" i="20"/>
  <c r="B485" i="20"/>
  <c r="F487" i="20"/>
  <c r="D487" i="20"/>
  <c r="B487" i="20"/>
  <c r="F489" i="20"/>
  <c r="D489" i="20"/>
  <c r="B489" i="20"/>
  <c r="F491" i="20"/>
  <c r="D491" i="20"/>
  <c r="B491" i="20"/>
  <c r="F493" i="20"/>
  <c r="D493" i="20"/>
  <c r="B493" i="20"/>
  <c r="F495" i="20"/>
  <c r="D495" i="20"/>
  <c r="B495" i="20"/>
  <c r="F497" i="20"/>
  <c r="D497" i="20"/>
  <c r="B497" i="20"/>
  <c r="E475" i="20"/>
  <c r="E477" i="20"/>
  <c r="E479" i="20"/>
  <c r="E481" i="20"/>
  <c r="E483" i="20"/>
  <c r="E485" i="20"/>
  <c r="E487" i="20"/>
  <c r="E489" i="20"/>
  <c r="E491" i="20"/>
  <c r="E493" i="20"/>
  <c r="E495" i="20"/>
  <c r="E497" i="20"/>
  <c r="E204" i="19"/>
  <c r="E208" i="19"/>
  <c r="F210" i="19"/>
  <c r="E202" i="19"/>
  <c r="E206" i="19"/>
  <c r="B202" i="19"/>
  <c r="D202" i="19"/>
  <c r="B204" i="19"/>
  <c r="D204" i="19"/>
  <c r="B206" i="19"/>
  <c r="D206" i="19"/>
  <c r="B208" i="19"/>
  <c r="D208" i="19"/>
  <c r="B210" i="19"/>
  <c r="D210" i="19"/>
  <c r="F211" i="19"/>
  <c r="D211" i="19"/>
  <c r="B211" i="19"/>
  <c r="F213" i="19"/>
  <c r="D213" i="19"/>
  <c r="B213" i="19"/>
  <c r="F215" i="19"/>
  <c r="D215" i="19"/>
  <c r="B215" i="19"/>
  <c r="F217" i="19"/>
  <c r="D217" i="19"/>
  <c r="B217" i="19"/>
  <c r="F219" i="19"/>
  <c r="D219" i="19"/>
  <c r="B219" i="19"/>
  <c r="F221" i="19"/>
  <c r="D221" i="19"/>
  <c r="B221" i="19"/>
  <c r="F223" i="19"/>
  <c r="D223" i="19"/>
  <c r="B223" i="19"/>
  <c r="F225" i="19"/>
  <c r="D225" i="19"/>
  <c r="B225" i="19"/>
  <c r="F227" i="19"/>
  <c r="D227" i="19"/>
  <c r="B227" i="19"/>
  <c r="F229" i="19"/>
  <c r="D229" i="19"/>
  <c r="B229" i="19"/>
  <c r="F231" i="19"/>
  <c r="D231" i="19"/>
  <c r="B231" i="19"/>
  <c r="F233" i="19"/>
  <c r="D233" i="19"/>
  <c r="B233" i="19"/>
  <c r="F235" i="19"/>
  <c r="D235" i="19"/>
  <c r="B235" i="19"/>
  <c r="F237" i="19"/>
  <c r="D237" i="19"/>
  <c r="B237" i="19"/>
  <c r="F239" i="19"/>
  <c r="D239" i="19"/>
  <c r="B239" i="19"/>
  <c r="F241" i="19"/>
  <c r="D241" i="19"/>
  <c r="B241" i="19"/>
  <c r="F243" i="19"/>
  <c r="D243" i="19"/>
  <c r="B243" i="19"/>
  <c r="F245" i="19"/>
  <c r="D245" i="19"/>
  <c r="B245" i="19"/>
  <c r="F247" i="19"/>
  <c r="D247" i="19"/>
  <c r="B247" i="19"/>
  <c r="F249" i="19"/>
  <c r="D249" i="19"/>
  <c r="B249" i="19"/>
  <c r="F251" i="19"/>
  <c r="D251" i="19"/>
  <c r="B251" i="19"/>
  <c r="F253" i="19"/>
  <c r="D253" i="19"/>
  <c r="B253" i="19"/>
  <c r="F255" i="19"/>
  <c r="D255" i="19"/>
  <c r="B255" i="19"/>
  <c r="F257" i="19"/>
  <c r="D257" i="19"/>
  <c r="B257" i="19"/>
  <c r="F259" i="19"/>
  <c r="D259" i="19"/>
  <c r="B259" i="19"/>
  <c r="F261" i="19"/>
  <c r="D261" i="19"/>
  <c r="B261" i="19"/>
  <c r="F263" i="19"/>
  <c r="D263" i="19"/>
  <c r="B263" i="19"/>
  <c r="F265" i="19"/>
  <c r="D265" i="19"/>
  <c r="B265" i="19"/>
  <c r="F267" i="19"/>
  <c r="D267" i="19"/>
  <c r="B267" i="19"/>
  <c r="F269" i="19"/>
  <c r="D269" i="19"/>
  <c r="B269" i="19"/>
  <c r="F271" i="19"/>
  <c r="D271" i="19"/>
  <c r="B271" i="19"/>
  <c r="F273" i="19"/>
  <c r="D273" i="19"/>
  <c r="B273" i="19"/>
  <c r="F275" i="19"/>
  <c r="D275" i="19"/>
  <c r="B275" i="19"/>
  <c r="F277" i="19"/>
  <c r="D277" i="19"/>
  <c r="B277" i="19"/>
  <c r="F279" i="19"/>
  <c r="D279" i="19"/>
  <c r="B279" i="19"/>
  <c r="F281" i="19"/>
  <c r="D281" i="19"/>
  <c r="B281" i="19"/>
  <c r="F283" i="19"/>
  <c r="D283" i="19"/>
  <c r="B283" i="19"/>
  <c r="F285" i="19"/>
  <c r="D285" i="19"/>
  <c r="B285" i="19"/>
  <c r="F287" i="19"/>
  <c r="D287" i="19"/>
  <c r="B287" i="19"/>
  <c r="F289" i="19"/>
  <c r="D289" i="19"/>
  <c r="B289" i="19"/>
  <c r="F291" i="19"/>
  <c r="D291" i="19"/>
  <c r="B291" i="19"/>
  <c r="F293" i="19"/>
  <c r="D293" i="19"/>
  <c r="B293" i="19"/>
  <c r="F295" i="19"/>
  <c r="D295" i="19"/>
  <c r="B295" i="19"/>
  <c r="F297" i="19"/>
  <c r="D297" i="19"/>
  <c r="B297" i="19"/>
  <c r="F299" i="19"/>
  <c r="D299" i="19"/>
  <c r="B299" i="19"/>
  <c r="F301" i="19"/>
  <c r="D301" i="19"/>
  <c r="B301" i="19"/>
  <c r="F303" i="19"/>
  <c r="D303" i="19"/>
  <c r="B303" i="19"/>
  <c r="F305" i="19"/>
  <c r="D305" i="19"/>
  <c r="B305" i="19"/>
  <c r="F307" i="19"/>
  <c r="D307" i="19"/>
  <c r="B307" i="19"/>
  <c r="F309" i="19"/>
  <c r="D309" i="19"/>
  <c r="B309" i="19"/>
  <c r="F311" i="19"/>
  <c r="D311" i="19"/>
  <c r="B311" i="19"/>
  <c r="F313" i="19"/>
  <c r="D313" i="19"/>
  <c r="B313" i="19"/>
  <c r="F315" i="19"/>
  <c r="D315" i="19"/>
  <c r="B315" i="19"/>
  <c r="F317" i="19"/>
  <c r="D317" i="19"/>
  <c r="B317" i="19"/>
  <c r="F319" i="19"/>
  <c r="D319" i="19"/>
  <c r="B319" i="19"/>
  <c r="F321" i="19"/>
  <c r="D321" i="19"/>
  <c r="B321" i="19"/>
  <c r="F323" i="19"/>
  <c r="D323" i="19"/>
  <c r="B323" i="19"/>
  <c r="F325" i="19"/>
  <c r="D325" i="19"/>
  <c r="B325" i="19"/>
  <c r="F327" i="19"/>
  <c r="D327" i="19"/>
  <c r="B327" i="19"/>
  <c r="F329" i="19"/>
  <c r="D329" i="19"/>
  <c r="B329" i="19"/>
  <c r="F331" i="19"/>
  <c r="D331" i="19"/>
  <c r="B331" i="19"/>
  <c r="F333" i="19"/>
  <c r="D333" i="19"/>
  <c r="B333" i="19"/>
  <c r="F335" i="19"/>
  <c r="D335" i="19"/>
  <c r="B335" i="19"/>
  <c r="F337" i="19"/>
  <c r="D337" i="19"/>
  <c r="B337" i="19"/>
  <c r="F339" i="19"/>
  <c r="D339" i="19"/>
  <c r="B339" i="19"/>
  <c r="F341" i="19"/>
  <c r="D341" i="19"/>
  <c r="B341" i="19"/>
  <c r="F343" i="19"/>
  <c r="D343" i="19"/>
  <c r="B343" i="19"/>
  <c r="F345" i="19"/>
  <c r="D345" i="19"/>
  <c r="B345" i="19"/>
  <c r="F347" i="19"/>
  <c r="D347" i="19"/>
  <c r="B347" i="19"/>
  <c r="F349" i="19"/>
  <c r="D349" i="19"/>
  <c r="B349" i="19"/>
  <c r="F351" i="19"/>
  <c r="D351" i="19"/>
  <c r="B351" i="19"/>
  <c r="F353" i="19"/>
  <c r="D353" i="19"/>
  <c r="B353" i="19"/>
  <c r="F355" i="19"/>
  <c r="D355" i="19"/>
  <c r="B355" i="19"/>
  <c r="F357" i="19"/>
  <c r="D357" i="19"/>
  <c r="B357" i="19"/>
  <c r="F359" i="19"/>
  <c r="D359" i="19"/>
  <c r="B359" i="19"/>
  <c r="F361" i="19"/>
  <c r="D361" i="19"/>
  <c r="B361" i="19"/>
  <c r="F363" i="19"/>
  <c r="D363" i="19"/>
  <c r="B363" i="19"/>
  <c r="F365" i="19"/>
  <c r="D365" i="19"/>
  <c r="B365" i="19"/>
  <c r="F367" i="19"/>
  <c r="D367" i="19"/>
  <c r="B367" i="19"/>
  <c r="F369" i="19"/>
  <c r="D369" i="19"/>
  <c r="B369" i="19"/>
  <c r="F371" i="19"/>
  <c r="D371" i="19"/>
  <c r="B371" i="19"/>
  <c r="F373" i="19"/>
  <c r="D373" i="19"/>
  <c r="B373" i="19"/>
  <c r="F375" i="19"/>
  <c r="D375" i="19"/>
  <c r="B375" i="19"/>
  <c r="F377" i="19"/>
  <c r="D377" i="19"/>
  <c r="B377" i="19"/>
  <c r="F379" i="19"/>
  <c r="D379" i="19"/>
  <c r="B379" i="19"/>
  <c r="F381" i="19"/>
  <c r="D381" i="19"/>
  <c r="B381" i="19"/>
  <c r="F383" i="19"/>
  <c r="D383" i="19"/>
  <c r="B383" i="19"/>
  <c r="F385" i="19"/>
  <c r="D385" i="19"/>
  <c r="B385" i="19"/>
  <c r="F387" i="19"/>
  <c r="D387" i="19"/>
  <c r="B387" i="19"/>
  <c r="F389" i="19"/>
  <c r="D389" i="19"/>
  <c r="B389" i="19"/>
  <c r="F391" i="19"/>
  <c r="D391" i="19"/>
  <c r="B391" i="19"/>
  <c r="F393" i="19"/>
  <c r="D393" i="19"/>
  <c r="B393" i="19"/>
  <c r="F395" i="19"/>
  <c r="D395" i="19"/>
  <c r="B395" i="19"/>
  <c r="F397" i="19"/>
  <c r="D397" i="19"/>
  <c r="B397" i="19"/>
  <c r="F399" i="19"/>
  <c r="D399" i="19"/>
  <c r="B399" i="19"/>
  <c r="F401" i="19"/>
  <c r="D401" i="19"/>
  <c r="B401" i="19"/>
  <c r="F403" i="19"/>
  <c r="D403" i="19"/>
  <c r="B403" i="19"/>
  <c r="F405" i="19"/>
  <c r="D405" i="19"/>
  <c r="B405" i="19"/>
  <c r="F407" i="19"/>
  <c r="D407" i="19"/>
  <c r="B407" i="19"/>
  <c r="F409" i="19"/>
  <c r="D409" i="19"/>
  <c r="B409" i="19"/>
  <c r="F411" i="19"/>
  <c r="D411" i="19"/>
  <c r="B411" i="19"/>
  <c r="F413" i="19"/>
  <c r="D413" i="19"/>
  <c r="B413" i="19"/>
  <c r="F415" i="19"/>
  <c r="D415" i="19"/>
  <c r="B415" i="19"/>
  <c r="F417" i="19"/>
  <c r="D417" i="19"/>
  <c r="B417" i="19"/>
  <c r="F419" i="19"/>
  <c r="D419" i="19"/>
  <c r="B419" i="19"/>
  <c r="F421" i="19"/>
  <c r="D421" i="19"/>
  <c r="B421" i="19"/>
  <c r="F423" i="19"/>
  <c r="D423" i="19"/>
  <c r="B423" i="19"/>
  <c r="F425" i="19"/>
  <c r="D425" i="19"/>
  <c r="B425" i="19"/>
  <c r="F427" i="19"/>
  <c r="D427" i="19"/>
  <c r="B427" i="19"/>
  <c r="F429" i="19"/>
  <c r="D429" i="19"/>
  <c r="B429" i="19"/>
  <c r="F431" i="19"/>
  <c r="D431" i="19"/>
  <c r="B431" i="19"/>
  <c r="F433" i="19"/>
  <c r="D433" i="19"/>
  <c r="B433" i="19"/>
  <c r="F435" i="19"/>
  <c r="D435" i="19"/>
  <c r="B435" i="19"/>
  <c r="F437" i="19"/>
  <c r="D437" i="19"/>
  <c r="B437" i="19"/>
  <c r="F439" i="19"/>
  <c r="D439" i="19"/>
  <c r="B439" i="19"/>
  <c r="F441" i="19"/>
  <c r="D441" i="19"/>
  <c r="B441" i="19"/>
  <c r="F443" i="19"/>
  <c r="D443" i="19"/>
  <c r="B443" i="19"/>
  <c r="F445" i="19"/>
  <c r="D445" i="19"/>
  <c r="B445" i="19"/>
  <c r="F447" i="19"/>
  <c r="D447" i="19"/>
  <c r="B447" i="19"/>
  <c r="F449" i="19"/>
  <c r="D449" i="19"/>
  <c r="B449" i="19"/>
  <c r="F451" i="19"/>
  <c r="D451" i="19"/>
  <c r="B451" i="19"/>
  <c r="F453" i="19"/>
  <c r="D453" i="19"/>
  <c r="B453" i="19"/>
  <c r="F455" i="19"/>
  <c r="D455" i="19"/>
  <c r="B455" i="19"/>
  <c r="F457" i="19"/>
  <c r="D457" i="19"/>
  <c r="B457" i="19"/>
  <c r="F459" i="19"/>
  <c r="D459" i="19"/>
  <c r="B459" i="19"/>
  <c r="F461" i="19"/>
  <c r="D461" i="19"/>
  <c r="B461" i="19"/>
  <c r="F463" i="19"/>
  <c r="D463" i="19"/>
  <c r="B463" i="19"/>
  <c r="F465" i="19"/>
  <c r="D465" i="19"/>
  <c r="B465" i="19"/>
  <c r="F467" i="19"/>
  <c r="D467" i="19"/>
  <c r="B467" i="19"/>
  <c r="F469" i="19"/>
  <c r="D469" i="19"/>
  <c r="B469" i="19"/>
  <c r="F471" i="19"/>
  <c r="D471" i="19"/>
  <c r="B471" i="19"/>
  <c r="F473" i="19"/>
  <c r="D473" i="19"/>
  <c r="B473" i="19"/>
  <c r="F475" i="19"/>
  <c r="D475" i="19"/>
  <c r="B475" i="19"/>
  <c r="F477" i="19"/>
  <c r="D477" i="19"/>
  <c r="B477" i="19"/>
  <c r="F479" i="19"/>
  <c r="D479" i="19"/>
  <c r="B479" i="19"/>
  <c r="F481" i="19"/>
  <c r="D481" i="19"/>
  <c r="B481" i="19"/>
  <c r="F483" i="19"/>
  <c r="D483" i="19"/>
  <c r="B483" i="19"/>
  <c r="F485" i="19"/>
  <c r="D485" i="19"/>
  <c r="B485" i="19"/>
  <c r="F487" i="19"/>
  <c r="D487" i="19"/>
  <c r="B487" i="19"/>
  <c r="F489" i="19"/>
  <c r="D489" i="19"/>
  <c r="B489" i="19"/>
  <c r="F491" i="19"/>
  <c r="D491" i="19"/>
  <c r="B491" i="19"/>
  <c r="F493" i="19"/>
  <c r="D493" i="19"/>
  <c r="B493" i="19"/>
  <c r="F495" i="19"/>
  <c r="D495" i="19"/>
  <c r="B495" i="19"/>
  <c r="E497" i="19"/>
  <c r="B497" i="19"/>
  <c r="D497" i="19"/>
  <c r="F201" i="18"/>
  <c r="D201" i="18"/>
  <c r="B201" i="18"/>
  <c r="F203" i="18"/>
  <c r="D203" i="18"/>
  <c r="B203" i="18"/>
  <c r="F205" i="18"/>
  <c r="D205" i="18"/>
  <c r="B205" i="18"/>
  <c r="F207" i="18"/>
  <c r="D207" i="18"/>
  <c r="B207" i="18"/>
  <c r="F209" i="18"/>
  <c r="D209" i="18"/>
  <c r="B209" i="18"/>
  <c r="F211" i="18"/>
  <c r="D211" i="18"/>
  <c r="B211" i="18"/>
  <c r="F213" i="18"/>
  <c r="D213" i="18"/>
  <c r="B213" i="18"/>
  <c r="F215" i="18"/>
  <c r="D215" i="18"/>
  <c r="B215" i="18"/>
  <c r="F217" i="18"/>
  <c r="D217" i="18"/>
  <c r="B217" i="18"/>
  <c r="F219" i="18"/>
  <c r="D219" i="18"/>
  <c r="B219" i="18"/>
  <c r="F221" i="18"/>
  <c r="D221" i="18"/>
  <c r="B221" i="18"/>
  <c r="F223" i="18"/>
  <c r="D223" i="18"/>
  <c r="B223" i="18"/>
  <c r="F225" i="18"/>
  <c r="D225" i="18"/>
  <c r="B225" i="18"/>
  <c r="F227" i="18"/>
  <c r="D227" i="18"/>
  <c r="B227" i="18"/>
  <c r="F229" i="18"/>
  <c r="D229" i="18"/>
  <c r="B229" i="18"/>
  <c r="F231" i="18"/>
  <c r="D231" i="18"/>
  <c r="B231" i="18"/>
  <c r="F233" i="18"/>
  <c r="D233" i="18"/>
  <c r="B233" i="18"/>
  <c r="F235" i="18"/>
  <c r="D235" i="18"/>
  <c r="B235" i="18"/>
  <c r="F237" i="18"/>
  <c r="D237" i="18"/>
  <c r="B237" i="18"/>
  <c r="F239" i="18"/>
  <c r="D239" i="18"/>
  <c r="B239" i="18"/>
  <c r="F241" i="18"/>
  <c r="D241" i="18"/>
  <c r="B241" i="18"/>
  <c r="F243" i="18"/>
  <c r="D243" i="18"/>
  <c r="B243" i="18"/>
  <c r="F245" i="18"/>
  <c r="D245" i="18"/>
  <c r="B245" i="18"/>
  <c r="F247" i="18"/>
  <c r="D247" i="18"/>
  <c r="B247" i="18"/>
  <c r="F249" i="18"/>
  <c r="D249" i="18"/>
  <c r="B249" i="18"/>
  <c r="F251" i="18"/>
  <c r="D251" i="18"/>
  <c r="B251" i="18"/>
  <c r="F253" i="18"/>
  <c r="D253" i="18"/>
  <c r="B253" i="18"/>
  <c r="F255" i="18"/>
  <c r="D255" i="18"/>
  <c r="B255" i="18"/>
  <c r="F257" i="18"/>
  <c r="D257" i="18"/>
  <c r="B257" i="18"/>
  <c r="F259" i="18"/>
  <c r="D259" i="18"/>
  <c r="B259" i="18"/>
  <c r="F261" i="18"/>
  <c r="D261" i="18"/>
  <c r="B261" i="18"/>
  <c r="F263" i="18"/>
  <c r="D263" i="18"/>
  <c r="B263" i="18"/>
  <c r="F265" i="18"/>
  <c r="D265" i="18"/>
  <c r="B265" i="18"/>
  <c r="F267" i="18"/>
  <c r="D267" i="18"/>
  <c r="B267" i="18"/>
  <c r="F269" i="18"/>
  <c r="D269" i="18"/>
  <c r="B269" i="18"/>
  <c r="F271" i="18"/>
  <c r="D271" i="18"/>
  <c r="B271" i="18"/>
  <c r="F273" i="18"/>
  <c r="D273" i="18"/>
  <c r="B273" i="18"/>
  <c r="F275" i="18"/>
  <c r="D275" i="18"/>
  <c r="B275" i="18"/>
  <c r="F277" i="18"/>
  <c r="D277" i="18"/>
  <c r="B277" i="18"/>
  <c r="F279" i="18"/>
  <c r="D279" i="18"/>
  <c r="B279" i="18"/>
  <c r="F281" i="18"/>
  <c r="D281" i="18"/>
  <c r="B281" i="18"/>
  <c r="F283" i="18"/>
  <c r="D283" i="18"/>
  <c r="B283" i="18"/>
  <c r="F285" i="18"/>
  <c r="D285" i="18"/>
  <c r="B285" i="18"/>
  <c r="F287" i="18"/>
  <c r="D287" i="18"/>
  <c r="B287" i="18"/>
  <c r="F289" i="18"/>
  <c r="D289" i="18"/>
  <c r="B289" i="18"/>
  <c r="F291" i="18"/>
  <c r="D291" i="18"/>
  <c r="B291" i="18"/>
  <c r="F293" i="18"/>
  <c r="D293" i="18"/>
  <c r="B293" i="18"/>
  <c r="F295" i="18"/>
  <c r="D295" i="18"/>
  <c r="B295" i="18"/>
  <c r="F297" i="18"/>
  <c r="D297" i="18"/>
  <c r="B297" i="18"/>
  <c r="F299" i="18"/>
  <c r="D299" i="18"/>
  <c r="B299" i="18"/>
  <c r="F301" i="18"/>
  <c r="D301" i="18"/>
  <c r="B301" i="18"/>
  <c r="F303" i="18"/>
  <c r="D303" i="18"/>
  <c r="B303" i="18"/>
  <c r="F305" i="18"/>
  <c r="D305" i="18"/>
  <c r="B305" i="18"/>
  <c r="F307" i="18"/>
  <c r="D307" i="18"/>
  <c r="B307" i="18"/>
  <c r="F309" i="18"/>
  <c r="D309" i="18"/>
  <c r="B309" i="18"/>
  <c r="F311" i="18"/>
  <c r="D311" i="18"/>
  <c r="B311" i="18"/>
  <c r="F313" i="18"/>
  <c r="D313" i="18"/>
  <c r="B313" i="18"/>
  <c r="F315" i="18"/>
  <c r="D315" i="18"/>
  <c r="B315" i="18"/>
  <c r="F317" i="18"/>
  <c r="D317" i="18"/>
  <c r="B317" i="18"/>
  <c r="F319" i="18"/>
  <c r="D319" i="18"/>
  <c r="B319" i="18"/>
  <c r="F321" i="18"/>
  <c r="D321" i="18"/>
  <c r="B321" i="18"/>
  <c r="F323" i="18"/>
  <c r="D323" i="18"/>
  <c r="B323" i="18"/>
  <c r="F325" i="18"/>
  <c r="D325" i="18"/>
  <c r="B325" i="18"/>
  <c r="F327" i="18"/>
  <c r="D327" i="18"/>
  <c r="B327" i="18"/>
  <c r="F329" i="18"/>
  <c r="D329" i="18"/>
  <c r="B329" i="18"/>
  <c r="F331" i="18"/>
  <c r="D331" i="18"/>
  <c r="B331" i="18"/>
  <c r="F333" i="18"/>
  <c r="D333" i="18"/>
  <c r="B333" i="18"/>
  <c r="F335" i="18"/>
  <c r="D335" i="18"/>
  <c r="B335" i="18"/>
  <c r="F337" i="18"/>
  <c r="D337" i="18"/>
  <c r="B337" i="18"/>
  <c r="F339" i="18"/>
  <c r="D339" i="18"/>
  <c r="B339" i="18"/>
  <c r="F341" i="18"/>
  <c r="D341" i="18"/>
  <c r="B341" i="18"/>
  <c r="F343" i="18"/>
  <c r="D343" i="18"/>
  <c r="B343" i="18"/>
  <c r="F345" i="18"/>
  <c r="D345" i="18"/>
  <c r="B345" i="18"/>
  <c r="F347" i="18"/>
  <c r="D347" i="18"/>
  <c r="B347" i="18"/>
  <c r="F349" i="18"/>
  <c r="D349" i="18"/>
  <c r="B349" i="18"/>
  <c r="F351" i="18"/>
  <c r="D351" i="18"/>
  <c r="B351" i="18"/>
  <c r="F353" i="18"/>
  <c r="D353" i="18"/>
  <c r="B353" i="18"/>
  <c r="F355" i="18"/>
  <c r="D355" i="18"/>
  <c r="B355" i="18"/>
  <c r="F357" i="18"/>
  <c r="D357" i="18"/>
  <c r="B357" i="18"/>
  <c r="F359" i="18"/>
  <c r="D359" i="18"/>
  <c r="B359" i="18"/>
  <c r="F361" i="18"/>
  <c r="D361" i="18"/>
  <c r="B361" i="18"/>
  <c r="F363" i="18"/>
  <c r="D363" i="18"/>
  <c r="B363" i="18"/>
  <c r="F365" i="18"/>
  <c r="D365" i="18"/>
  <c r="B365" i="18"/>
  <c r="F367" i="18"/>
  <c r="D367" i="18"/>
  <c r="B367" i="18"/>
  <c r="F369" i="18"/>
  <c r="D369" i="18"/>
  <c r="B369" i="18"/>
  <c r="F371" i="18"/>
  <c r="D371" i="18"/>
  <c r="B371" i="18"/>
  <c r="F373" i="18"/>
  <c r="D373" i="18"/>
  <c r="B373" i="18"/>
  <c r="F375" i="18"/>
  <c r="D375" i="18"/>
  <c r="B375" i="18"/>
  <c r="F377" i="18"/>
  <c r="D377" i="18"/>
  <c r="B377" i="18"/>
  <c r="F379" i="18"/>
  <c r="D379" i="18"/>
  <c r="B379" i="18"/>
  <c r="F381" i="18"/>
  <c r="D381" i="18"/>
  <c r="B381" i="18"/>
  <c r="F383" i="18"/>
  <c r="D383" i="18"/>
  <c r="B383" i="18"/>
  <c r="F385" i="18"/>
  <c r="D385" i="18"/>
  <c r="B385" i="18"/>
  <c r="F387" i="18"/>
  <c r="D387" i="18"/>
  <c r="B387" i="18"/>
  <c r="F389" i="18"/>
  <c r="D389" i="18"/>
  <c r="B389" i="18"/>
  <c r="F391" i="18"/>
  <c r="D391" i="18"/>
  <c r="B391" i="18"/>
  <c r="F393" i="18"/>
  <c r="D393" i="18"/>
  <c r="B393" i="18"/>
  <c r="F395" i="18"/>
  <c r="D395" i="18"/>
  <c r="B395" i="18"/>
  <c r="F397" i="18"/>
  <c r="D397" i="18"/>
  <c r="B397" i="18"/>
  <c r="F399" i="18"/>
  <c r="D399" i="18"/>
  <c r="B399" i="18"/>
  <c r="F401" i="18"/>
  <c r="D401" i="18"/>
  <c r="B401" i="18"/>
  <c r="F403" i="18"/>
  <c r="D403" i="18"/>
  <c r="B403" i="18"/>
  <c r="F405" i="18"/>
  <c r="D405" i="18"/>
  <c r="B405" i="18"/>
  <c r="F407" i="18"/>
  <c r="D407" i="18"/>
  <c r="B407" i="18"/>
  <c r="F409" i="18"/>
  <c r="D409" i="18"/>
  <c r="B409" i="18"/>
  <c r="F411" i="18"/>
  <c r="D411" i="18"/>
  <c r="B411" i="18"/>
  <c r="F413" i="18"/>
  <c r="D413" i="18"/>
  <c r="B413" i="18"/>
  <c r="F415" i="18"/>
  <c r="D415" i="18"/>
  <c r="B415" i="18"/>
  <c r="F417" i="18"/>
  <c r="D417" i="18"/>
  <c r="B417" i="18"/>
  <c r="F419" i="18"/>
  <c r="D419" i="18"/>
  <c r="B419" i="18"/>
  <c r="F421" i="18"/>
  <c r="D421" i="18"/>
  <c r="B421" i="18"/>
  <c r="F423" i="18"/>
  <c r="D423" i="18"/>
  <c r="B423" i="18"/>
  <c r="F425" i="18"/>
  <c r="D425" i="18"/>
  <c r="B425" i="18"/>
  <c r="F427" i="18"/>
  <c r="D427" i="18"/>
  <c r="B427" i="18"/>
  <c r="F429" i="18"/>
  <c r="D429" i="18"/>
  <c r="B429" i="18"/>
  <c r="F431" i="18"/>
  <c r="D431" i="18"/>
  <c r="B431" i="18"/>
  <c r="F433" i="18"/>
  <c r="D433" i="18"/>
  <c r="B433" i="18"/>
  <c r="F435" i="18"/>
  <c r="D435" i="18"/>
  <c r="B435" i="18"/>
  <c r="F437" i="18"/>
  <c r="D437" i="18"/>
  <c r="B437" i="18"/>
  <c r="F439" i="18"/>
  <c r="D439" i="18"/>
  <c r="B439" i="18"/>
  <c r="F441" i="18"/>
  <c r="D441" i="18"/>
  <c r="B441" i="18"/>
  <c r="F443" i="18"/>
  <c r="D443" i="18"/>
  <c r="B443" i="18"/>
  <c r="F445" i="18"/>
  <c r="D445" i="18"/>
  <c r="B445" i="18"/>
  <c r="F447" i="18"/>
  <c r="D447" i="18"/>
  <c r="B447" i="18"/>
  <c r="F449" i="18"/>
  <c r="D449" i="18"/>
  <c r="B449" i="18"/>
  <c r="F451" i="18"/>
  <c r="D451" i="18"/>
  <c r="B451" i="18"/>
  <c r="F453" i="18"/>
  <c r="D453" i="18"/>
  <c r="B453" i="18"/>
  <c r="F455" i="18"/>
  <c r="D455" i="18"/>
  <c r="B455" i="18"/>
  <c r="F457" i="18"/>
  <c r="D457" i="18"/>
  <c r="B457" i="18"/>
  <c r="F459" i="18"/>
  <c r="D459" i="18"/>
  <c r="B459" i="18"/>
  <c r="F461" i="18"/>
  <c r="D461" i="18"/>
  <c r="B461" i="18"/>
  <c r="F463" i="18"/>
  <c r="D463" i="18"/>
  <c r="B463" i="18"/>
  <c r="F465" i="18"/>
  <c r="D465" i="18"/>
  <c r="B465" i="18"/>
  <c r="F467" i="18"/>
  <c r="D467" i="18"/>
  <c r="B467" i="18"/>
  <c r="F469" i="18"/>
  <c r="D469" i="18"/>
  <c r="B469" i="18"/>
  <c r="F471" i="18"/>
  <c r="D471" i="18"/>
  <c r="B471" i="18"/>
  <c r="F473" i="18"/>
  <c r="D473" i="18"/>
  <c r="B473" i="18"/>
  <c r="F475" i="18"/>
  <c r="D475" i="18"/>
  <c r="B475" i="18"/>
  <c r="F477" i="18"/>
  <c r="D477" i="18"/>
  <c r="B477" i="18"/>
  <c r="F479" i="18"/>
  <c r="D479" i="18"/>
  <c r="B479" i="18"/>
  <c r="F481" i="18"/>
  <c r="D481" i="18"/>
  <c r="B481" i="18"/>
  <c r="F483" i="18"/>
  <c r="D483" i="18"/>
  <c r="B483" i="18"/>
  <c r="F485" i="18"/>
  <c r="D485" i="18"/>
  <c r="B485" i="18"/>
  <c r="F487" i="18"/>
  <c r="D487" i="18"/>
  <c r="B487" i="18"/>
  <c r="F489" i="18"/>
  <c r="D489" i="18"/>
  <c r="B489" i="18"/>
  <c r="F491" i="18"/>
  <c r="D491" i="18"/>
  <c r="B491" i="18"/>
  <c r="F493" i="18"/>
  <c r="D493" i="18"/>
  <c r="B493" i="18"/>
  <c r="F495" i="18"/>
  <c r="D495" i="18"/>
  <c r="B495" i="18"/>
  <c r="F497" i="18"/>
  <c r="D497" i="18"/>
  <c r="B497" i="18"/>
  <c r="E497" i="18"/>
  <c r="C201" i="14"/>
  <c r="F201" i="14"/>
  <c r="C202" i="14"/>
  <c r="F202" i="14"/>
  <c r="C203" i="14"/>
  <c r="F203" i="14"/>
  <c r="C204" i="14"/>
  <c r="F204" i="14"/>
  <c r="C205" i="14"/>
  <c r="F205" i="14"/>
  <c r="C206" i="14"/>
  <c r="F206" i="14"/>
  <c r="C207" i="14"/>
  <c r="F207" i="14"/>
  <c r="C208" i="14"/>
  <c r="F208" i="14"/>
  <c r="C209" i="14"/>
  <c r="F209" i="14"/>
  <c r="C210" i="14"/>
  <c r="F210" i="14"/>
  <c r="C211" i="14"/>
  <c r="F211" i="14"/>
  <c r="C212" i="14"/>
  <c r="F212" i="14"/>
  <c r="C213" i="14"/>
  <c r="F213" i="14"/>
  <c r="C214" i="14"/>
  <c r="F214" i="14"/>
  <c r="C215" i="14"/>
  <c r="F215" i="14"/>
  <c r="C216" i="14"/>
  <c r="F216" i="14"/>
  <c r="C217" i="14"/>
  <c r="F217" i="14"/>
  <c r="C218" i="14"/>
  <c r="F218" i="14"/>
  <c r="C219" i="14"/>
  <c r="F219" i="14"/>
  <c r="C220" i="14"/>
  <c r="F220" i="14"/>
  <c r="C221" i="14"/>
  <c r="F221" i="14"/>
  <c r="C222" i="14"/>
  <c r="F222" i="14"/>
  <c r="C223" i="14"/>
  <c r="F223" i="14"/>
  <c r="C224" i="14"/>
  <c r="F224" i="14"/>
  <c r="C225" i="14"/>
  <c r="F225" i="14"/>
  <c r="C226" i="14"/>
  <c r="F226" i="14"/>
  <c r="C227" i="14"/>
  <c r="F227" i="14"/>
  <c r="C228" i="14"/>
  <c r="F228" i="14"/>
  <c r="C229" i="14"/>
  <c r="F229" i="14"/>
  <c r="C230" i="14"/>
  <c r="F230" i="14"/>
  <c r="C231" i="14"/>
  <c r="F231" i="14"/>
  <c r="C232" i="14"/>
  <c r="F232" i="14"/>
  <c r="C233" i="14"/>
  <c r="F233" i="14"/>
  <c r="C234" i="14"/>
  <c r="F234" i="14"/>
  <c r="C235" i="14"/>
  <c r="F235" i="14"/>
  <c r="C236" i="14"/>
  <c r="F236" i="14"/>
  <c r="C237" i="14"/>
  <c r="F237" i="14"/>
  <c r="C238" i="14"/>
  <c r="F238" i="14"/>
  <c r="C239" i="14"/>
  <c r="F239" i="14"/>
  <c r="C240" i="14"/>
  <c r="F240" i="14"/>
  <c r="C241" i="14"/>
  <c r="F241" i="14"/>
  <c r="C242" i="14"/>
  <c r="F242" i="14"/>
  <c r="C243" i="14"/>
  <c r="F243" i="14"/>
  <c r="C244" i="14"/>
  <c r="F244" i="14"/>
  <c r="C245" i="14"/>
  <c r="F245" i="14"/>
  <c r="C246" i="14"/>
  <c r="F246" i="14"/>
  <c r="C247" i="14"/>
  <c r="F247" i="14"/>
  <c r="C248" i="14"/>
  <c r="F248" i="14"/>
  <c r="C249" i="14"/>
  <c r="F249" i="14"/>
  <c r="C250" i="14"/>
  <c r="F250" i="14"/>
  <c r="C251" i="14"/>
  <c r="F251" i="14"/>
  <c r="C252" i="14"/>
  <c r="F252" i="14"/>
  <c r="C253" i="14"/>
  <c r="F253" i="14"/>
  <c r="C254" i="14"/>
  <c r="F254" i="14"/>
  <c r="C255" i="14"/>
  <c r="F255" i="14"/>
  <c r="C256" i="14"/>
  <c r="F256" i="14"/>
  <c r="C257" i="14"/>
  <c r="F257" i="14"/>
  <c r="C258" i="14"/>
  <c r="F258" i="14"/>
  <c r="C259" i="14"/>
  <c r="F259" i="14"/>
  <c r="C260" i="14"/>
  <c r="F260" i="14"/>
  <c r="C261" i="14"/>
  <c r="F261" i="14"/>
  <c r="C262" i="14"/>
  <c r="F262" i="14"/>
  <c r="C263" i="14"/>
  <c r="F263" i="14"/>
  <c r="C264" i="14"/>
  <c r="F264" i="14"/>
  <c r="C265" i="14"/>
  <c r="F265" i="14"/>
  <c r="C266" i="14"/>
  <c r="F266" i="14"/>
  <c r="C267" i="14"/>
  <c r="F267" i="14"/>
  <c r="C268" i="14"/>
  <c r="F268" i="14"/>
  <c r="C269" i="14"/>
  <c r="F269" i="14"/>
  <c r="C270" i="14"/>
  <c r="F270" i="14"/>
  <c r="C271" i="14"/>
  <c r="F271" i="14"/>
  <c r="C272" i="14"/>
  <c r="F272" i="14"/>
  <c r="C273" i="14"/>
  <c r="F273" i="14"/>
  <c r="C274" i="14"/>
  <c r="F274" i="14"/>
  <c r="C275" i="14"/>
  <c r="F275" i="14"/>
  <c r="C276" i="14"/>
  <c r="F276" i="14"/>
  <c r="C277" i="14"/>
  <c r="F277" i="14"/>
  <c r="C278" i="14"/>
  <c r="F278" i="14"/>
  <c r="C279" i="14"/>
  <c r="F279" i="14"/>
  <c r="C280" i="14"/>
  <c r="F280" i="14"/>
  <c r="C281" i="14"/>
  <c r="F281" i="14"/>
  <c r="C282" i="14"/>
  <c r="F282" i="14"/>
  <c r="C283" i="14"/>
  <c r="F283" i="14"/>
  <c r="C284" i="14"/>
  <c r="F284" i="14"/>
  <c r="C285" i="14"/>
  <c r="F285" i="14"/>
  <c r="C286" i="14"/>
  <c r="F286" i="14"/>
  <c r="C287" i="14"/>
  <c r="F287" i="14"/>
  <c r="C288" i="14"/>
  <c r="F288" i="14"/>
  <c r="C289" i="14"/>
  <c r="F289" i="14"/>
  <c r="C290" i="14"/>
  <c r="F290" i="14"/>
  <c r="C291" i="14"/>
  <c r="F291" i="14"/>
  <c r="C292" i="14"/>
  <c r="F292" i="14"/>
  <c r="C293" i="14"/>
  <c r="F293" i="14"/>
  <c r="C294" i="14"/>
  <c r="F294" i="14"/>
  <c r="C295" i="14"/>
  <c r="F295" i="14"/>
  <c r="C296" i="14"/>
  <c r="F296" i="14"/>
  <c r="C297" i="14"/>
  <c r="F297" i="14"/>
  <c r="C298" i="14"/>
  <c r="F298" i="14"/>
  <c r="C299" i="14"/>
  <c r="F299" i="14"/>
  <c r="C300" i="14"/>
  <c r="F300" i="14"/>
  <c r="C301" i="14"/>
  <c r="F301" i="14"/>
  <c r="C302" i="14"/>
  <c r="F302" i="14"/>
  <c r="C303" i="14"/>
  <c r="F303" i="14"/>
  <c r="C304" i="14"/>
  <c r="F304" i="14"/>
  <c r="C305" i="14"/>
  <c r="F305" i="14"/>
  <c r="C306" i="14"/>
  <c r="F306" i="14"/>
  <c r="C307" i="14"/>
  <c r="F307" i="14"/>
  <c r="C308" i="14"/>
  <c r="F308" i="14"/>
  <c r="C309" i="14"/>
  <c r="F309" i="14"/>
  <c r="C310" i="14"/>
  <c r="F310" i="14"/>
  <c r="C311" i="14"/>
  <c r="F311" i="14"/>
  <c r="C312" i="14"/>
  <c r="F312" i="14"/>
  <c r="C313" i="14"/>
  <c r="F313" i="14"/>
  <c r="C314" i="14"/>
  <c r="F314" i="14"/>
  <c r="C315" i="14"/>
  <c r="F315" i="14"/>
  <c r="C316" i="14"/>
  <c r="F316" i="14"/>
  <c r="C317" i="14"/>
  <c r="F317" i="14"/>
  <c r="C318" i="14"/>
  <c r="F318" i="14"/>
  <c r="C319" i="14"/>
  <c r="F319" i="14"/>
  <c r="C320" i="14"/>
  <c r="F320" i="14"/>
  <c r="C321" i="14"/>
  <c r="F321" i="14"/>
  <c r="C322" i="14"/>
  <c r="F322" i="14"/>
  <c r="C323" i="14"/>
  <c r="F323" i="14"/>
  <c r="C324" i="14"/>
  <c r="F324" i="14"/>
  <c r="C325" i="14"/>
  <c r="F325" i="14"/>
  <c r="C326" i="14"/>
  <c r="F326" i="14"/>
  <c r="C327" i="14"/>
  <c r="F327" i="14"/>
  <c r="C328" i="14"/>
  <c r="F328" i="14"/>
  <c r="C329" i="14"/>
  <c r="F329" i="14"/>
  <c r="C330" i="14"/>
  <c r="F330" i="14"/>
  <c r="C331" i="14"/>
  <c r="F331" i="14"/>
  <c r="C332" i="14"/>
  <c r="F332" i="14"/>
  <c r="C333" i="14"/>
  <c r="F333" i="14"/>
  <c r="C334" i="14"/>
  <c r="F334" i="14"/>
  <c r="C335" i="14"/>
  <c r="F335" i="14"/>
  <c r="C336" i="14"/>
  <c r="F336" i="14"/>
  <c r="C337" i="14"/>
  <c r="F337" i="14"/>
  <c r="C338" i="14"/>
  <c r="F338" i="14"/>
  <c r="C339" i="14"/>
  <c r="F339" i="14"/>
  <c r="C340" i="14"/>
  <c r="F340" i="14"/>
  <c r="C341" i="14"/>
  <c r="F341" i="14"/>
  <c r="C342" i="14"/>
  <c r="F342" i="14"/>
  <c r="C343" i="14"/>
  <c r="F343" i="14"/>
  <c r="C344" i="14"/>
  <c r="F344" i="14"/>
  <c r="C345" i="14"/>
  <c r="F345" i="14"/>
  <c r="C346" i="14"/>
  <c r="F346" i="14"/>
  <c r="C347" i="14"/>
  <c r="F347" i="14"/>
  <c r="C348" i="14"/>
  <c r="F348" i="14"/>
  <c r="C349" i="14"/>
  <c r="F349" i="14"/>
  <c r="C350" i="14"/>
  <c r="F350" i="14"/>
  <c r="C351" i="14"/>
  <c r="F351" i="14"/>
  <c r="C352" i="14"/>
  <c r="F352" i="14"/>
  <c r="C353" i="14"/>
  <c r="F353" i="14"/>
  <c r="C354" i="14"/>
  <c r="F354" i="14"/>
  <c r="C355" i="14"/>
  <c r="F355" i="14"/>
  <c r="C356" i="14"/>
  <c r="F356" i="14"/>
  <c r="C357" i="14"/>
  <c r="F357" i="14"/>
  <c r="C358" i="14"/>
  <c r="F358" i="14"/>
  <c r="C359" i="14"/>
  <c r="F359" i="14"/>
  <c r="C360" i="14"/>
  <c r="F360" i="14"/>
  <c r="C361" i="14"/>
  <c r="F361" i="14"/>
  <c r="C362" i="14"/>
  <c r="F362" i="14"/>
  <c r="C363" i="14"/>
  <c r="F363" i="14"/>
  <c r="C364" i="14"/>
  <c r="F364" i="14"/>
  <c r="C365" i="14"/>
  <c r="F365" i="14"/>
  <c r="C366" i="14"/>
  <c r="F366" i="14"/>
  <c r="C367" i="14"/>
  <c r="F367" i="14"/>
  <c r="C368" i="14"/>
  <c r="F368" i="14"/>
  <c r="C369" i="14"/>
  <c r="F369" i="14"/>
  <c r="C370" i="14"/>
  <c r="F370" i="14"/>
  <c r="C371" i="14"/>
  <c r="F371" i="14"/>
  <c r="C372" i="14"/>
  <c r="F372" i="14"/>
  <c r="C373" i="14"/>
  <c r="F373" i="14"/>
  <c r="C374" i="14"/>
  <c r="F374" i="14"/>
  <c r="C375" i="14"/>
  <c r="F375" i="14"/>
  <c r="C376" i="14"/>
  <c r="F376" i="14"/>
  <c r="C377" i="14"/>
  <c r="F377" i="14"/>
  <c r="C378" i="14"/>
  <c r="F378" i="14"/>
  <c r="C379" i="14"/>
  <c r="F379" i="14"/>
  <c r="C380" i="14"/>
  <c r="F380" i="14"/>
  <c r="C381" i="14"/>
  <c r="F381" i="14"/>
  <c r="C382" i="14"/>
  <c r="F382" i="14"/>
  <c r="C383" i="14"/>
  <c r="F383" i="14"/>
  <c r="C384" i="14"/>
  <c r="F384" i="14"/>
  <c r="C385" i="14"/>
  <c r="F385" i="14"/>
  <c r="C386" i="14"/>
  <c r="F386" i="14"/>
  <c r="C387" i="14"/>
  <c r="F387" i="14"/>
  <c r="C388" i="14"/>
  <c r="F388" i="14"/>
  <c r="C389" i="14"/>
  <c r="F389" i="14"/>
  <c r="C390" i="14"/>
  <c r="F390" i="14"/>
  <c r="C391" i="14"/>
  <c r="F391" i="14"/>
  <c r="C392" i="14"/>
  <c r="F392" i="14"/>
  <c r="C393" i="14"/>
  <c r="F393" i="14"/>
  <c r="C394" i="14"/>
  <c r="F394" i="14"/>
  <c r="C395" i="14"/>
  <c r="F395" i="14"/>
  <c r="C396" i="14"/>
  <c r="F396" i="14"/>
  <c r="C397" i="14"/>
  <c r="F397" i="14"/>
  <c r="C398" i="14"/>
  <c r="F398" i="14"/>
  <c r="C399" i="14"/>
  <c r="F399" i="14"/>
  <c r="C400" i="14"/>
  <c r="F400" i="14"/>
  <c r="C401" i="14"/>
  <c r="F401" i="14"/>
  <c r="C402" i="14"/>
  <c r="F402" i="14"/>
  <c r="C403" i="14"/>
  <c r="F403" i="14"/>
  <c r="C404" i="14"/>
  <c r="F404" i="14"/>
  <c r="C405" i="14"/>
  <c r="F405" i="14"/>
  <c r="C406" i="14"/>
  <c r="F406" i="14"/>
  <c r="C407" i="14"/>
  <c r="F407" i="14"/>
  <c r="C408" i="14"/>
  <c r="F408" i="14"/>
  <c r="C409" i="14"/>
  <c r="F409" i="14"/>
  <c r="C410" i="14"/>
  <c r="F410" i="14"/>
  <c r="C411" i="14"/>
  <c r="F411" i="14"/>
  <c r="C412" i="14"/>
  <c r="F412" i="14"/>
  <c r="C413" i="14"/>
  <c r="F413" i="14"/>
  <c r="C414" i="14"/>
  <c r="F414" i="14"/>
  <c r="C415" i="14"/>
  <c r="F415" i="14"/>
  <c r="C416" i="14"/>
  <c r="F416" i="14"/>
  <c r="C417" i="14"/>
  <c r="F417" i="14"/>
  <c r="C418" i="14"/>
  <c r="F418" i="14"/>
  <c r="C419" i="14"/>
  <c r="F419" i="14"/>
  <c r="C420" i="14"/>
  <c r="F420" i="14"/>
  <c r="C421" i="14"/>
  <c r="F421" i="14"/>
  <c r="C422" i="14"/>
  <c r="F422" i="14"/>
  <c r="C423" i="14"/>
  <c r="F423" i="14"/>
  <c r="C424" i="14"/>
  <c r="F424" i="14"/>
  <c r="C425" i="14"/>
  <c r="F425" i="14"/>
  <c r="C426" i="14"/>
  <c r="F426" i="14"/>
  <c r="C427" i="14"/>
  <c r="F427" i="14"/>
  <c r="C428" i="14"/>
  <c r="F428" i="14"/>
  <c r="C429" i="14"/>
  <c r="F429" i="14"/>
  <c r="C430" i="14"/>
  <c r="F430" i="14"/>
  <c r="C431" i="14"/>
  <c r="F431" i="14"/>
  <c r="C432" i="14"/>
  <c r="F432" i="14"/>
  <c r="C433" i="14"/>
  <c r="F433" i="14"/>
  <c r="C434" i="14"/>
  <c r="F434" i="14"/>
  <c r="C435" i="14"/>
  <c r="F435" i="14"/>
  <c r="C436" i="14"/>
  <c r="F436" i="14"/>
  <c r="C437" i="14"/>
  <c r="F437" i="14"/>
  <c r="C438" i="14"/>
  <c r="F438" i="14"/>
  <c r="C439" i="14"/>
  <c r="F439" i="14"/>
  <c r="C440" i="14"/>
  <c r="F440" i="14"/>
  <c r="C441" i="14"/>
  <c r="F441" i="14"/>
  <c r="C442" i="14"/>
  <c r="F442" i="14"/>
  <c r="C443" i="14"/>
  <c r="F443" i="14"/>
  <c r="C444" i="14"/>
  <c r="F444" i="14"/>
  <c r="C445" i="14"/>
  <c r="F445" i="14"/>
  <c r="C446" i="14"/>
  <c r="F446" i="14"/>
  <c r="C447" i="14"/>
  <c r="F447" i="14"/>
  <c r="C448" i="14"/>
  <c r="F448" i="14"/>
  <c r="C449" i="14"/>
  <c r="F449" i="14"/>
  <c r="C450" i="14"/>
  <c r="F450" i="14"/>
  <c r="C451" i="14"/>
  <c r="F451" i="14"/>
  <c r="C452" i="14"/>
  <c r="F452" i="14"/>
  <c r="C453" i="14"/>
  <c r="F453" i="14"/>
  <c r="C454" i="14"/>
  <c r="F454" i="14"/>
  <c r="C455" i="14"/>
  <c r="F455" i="14"/>
  <c r="C456" i="14"/>
  <c r="F456" i="14"/>
  <c r="C457" i="14"/>
  <c r="F457" i="14"/>
  <c r="C458" i="14"/>
  <c r="F458" i="14"/>
  <c r="C459" i="14"/>
  <c r="F459" i="14"/>
  <c r="C460" i="14"/>
  <c r="F460" i="14"/>
  <c r="C461" i="14"/>
  <c r="F461" i="14"/>
  <c r="C462" i="14"/>
  <c r="F462" i="14"/>
  <c r="C463" i="14"/>
  <c r="F463" i="14"/>
  <c r="C464" i="14"/>
  <c r="F464" i="14"/>
  <c r="C465" i="14"/>
  <c r="F465" i="14"/>
  <c r="C466" i="14"/>
  <c r="F466" i="14"/>
  <c r="C467" i="14"/>
  <c r="F467" i="14"/>
  <c r="C468" i="14"/>
  <c r="F468" i="14"/>
  <c r="C469" i="14"/>
  <c r="F469" i="14"/>
  <c r="C470" i="14"/>
  <c r="F470" i="14"/>
  <c r="C471" i="14"/>
  <c r="F471" i="14"/>
  <c r="C472" i="14"/>
  <c r="F472" i="14"/>
  <c r="C473" i="14"/>
  <c r="F473" i="14"/>
  <c r="C474" i="14"/>
  <c r="F474" i="14"/>
  <c r="C475" i="14"/>
  <c r="F475" i="14"/>
  <c r="C476" i="14"/>
  <c r="F476" i="14"/>
  <c r="C477" i="14"/>
  <c r="F477" i="14"/>
  <c r="C478" i="14"/>
  <c r="F478" i="14"/>
  <c r="C479" i="14"/>
  <c r="F479" i="14"/>
  <c r="C480" i="14"/>
  <c r="F480" i="14"/>
  <c r="C481" i="14"/>
  <c r="F481" i="14"/>
  <c r="C482" i="14"/>
  <c r="F482" i="14"/>
  <c r="C483" i="14"/>
  <c r="F483" i="14"/>
  <c r="C484" i="14"/>
  <c r="F484" i="14"/>
  <c r="C485" i="14"/>
  <c r="F485" i="14"/>
  <c r="C486" i="14"/>
  <c r="F486" i="14"/>
  <c r="C487" i="14"/>
  <c r="F487" i="14"/>
  <c r="C488" i="14"/>
  <c r="F488" i="14"/>
  <c r="C489" i="14"/>
  <c r="F489" i="14"/>
  <c r="C490" i="14"/>
  <c r="F490" i="14"/>
  <c r="C491" i="14"/>
  <c r="F491" i="14"/>
  <c r="C492" i="14"/>
  <c r="F492" i="14"/>
  <c r="C493" i="14"/>
  <c r="F493" i="14"/>
  <c r="C494" i="14"/>
  <c r="F494" i="14"/>
  <c r="C495" i="14"/>
  <c r="F495" i="14"/>
  <c r="C496" i="14"/>
  <c r="F496" i="14"/>
  <c r="C497" i="14"/>
  <c r="F497" i="14"/>
  <c r="T1" i="17"/>
  <c r="R1" i="17"/>
  <c r="B1" i="17"/>
  <c r="D1" i="17"/>
  <c r="F1" i="17"/>
  <c r="H1" i="17"/>
  <c r="J1" i="17"/>
  <c r="L1" i="17"/>
  <c r="N1" i="17"/>
  <c r="P1" i="17"/>
  <c r="Q1" i="17"/>
  <c r="O1" i="17"/>
  <c r="I1" i="17"/>
  <c r="A1" i="17"/>
  <c r="E1" i="17"/>
  <c r="G1" i="17"/>
  <c r="L1" i="14"/>
  <c r="K1" i="17"/>
  <c r="M1" i="17"/>
  <c r="C1" i="17"/>
  <c r="S1" i="17"/>
  <c r="E496" i="14"/>
  <c r="B496" i="14"/>
  <c r="D496" i="14"/>
  <c r="E494" i="14"/>
  <c r="D494" i="14"/>
  <c r="B494" i="14"/>
  <c r="E492" i="14"/>
  <c r="D492" i="14"/>
  <c r="B492" i="14"/>
  <c r="E490" i="14"/>
  <c r="B490" i="14"/>
  <c r="D490" i="14"/>
  <c r="E488" i="14"/>
  <c r="D488" i="14"/>
  <c r="B488" i="14"/>
  <c r="E486" i="14"/>
  <c r="B486" i="14"/>
  <c r="D486" i="14"/>
  <c r="E484" i="14"/>
  <c r="D484" i="14"/>
  <c r="B484" i="14"/>
  <c r="E482" i="14"/>
  <c r="B482" i="14"/>
  <c r="D482" i="14"/>
  <c r="E480" i="14"/>
  <c r="D480" i="14"/>
  <c r="B480" i="14"/>
  <c r="E478" i="14"/>
  <c r="B478" i="14"/>
  <c r="D478" i="14"/>
  <c r="E476" i="14"/>
  <c r="B476" i="14"/>
  <c r="D476" i="14"/>
  <c r="E474" i="14"/>
  <c r="B474" i="14"/>
  <c r="D474" i="14"/>
  <c r="E472" i="14"/>
  <c r="B472" i="14"/>
  <c r="D472" i="14"/>
  <c r="E470" i="14"/>
  <c r="B470" i="14"/>
  <c r="D470" i="14"/>
  <c r="E468" i="14"/>
  <c r="B468" i="14"/>
  <c r="D468" i="14"/>
  <c r="E466" i="14"/>
  <c r="D466" i="14"/>
  <c r="B466" i="14"/>
  <c r="E464" i="14"/>
  <c r="D464" i="14"/>
  <c r="B464" i="14"/>
  <c r="E462" i="14"/>
  <c r="D462" i="14"/>
  <c r="B462" i="14"/>
  <c r="E460" i="14"/>
  <c r="D460" i="14"/>
  <c r="B460" i="14"/>
  <c r="E458" i="14"/>
  <c r="D458" i="14"/>
  <c r="B458" i="14"/>
  <c r="E456" i="14"/>
  <c r="D456" i="14"/>
  <c r="B456" i="14"/>
  <c r="E454" i="14"/>
  <c r="D454" i="14"/>
  <c r="B454" i="14"/>
  <c r="E452" i="14"/>
  <c r="D452" i="14"/>
  <c r="B452" i="14"/>
  <c r="E450" i="14"/>
  <c r="D450" i="14"/>
  <c r="B450" i="14"/>
  <c r="E448" i="14"/>
  <c r="D448" i="14"/>
  <c r="B448" i="14"/>
  <c r="E446" i="14"/>
  <c r="D446" i="14"/>
  <c r="B446" i="14"/>
  <c r="E444" i="14"/>
  <c r="D444" i="14"/>
  <c r="B444" i="14"/>
  <c r="E442" i="14"/>
  <c r="D442" i="14"/>
  <c r="B442" i="14"/>
  <c r="E440" i="14"/>
  <c r="D440" i="14"/>
  <c r="B440" i="14"/>
  <c r="E438" i="14"/>
  <c r="D438" i="14"/>
  <c r="B438" i="14"/>
  <c r="E436" i="14"/>
  <c r="D436" i="14"/>
  <c r="B436" i="14"/>
  <c r="E434" i="14"/>
  <c r="D434" i="14"/>
  <c r="B434" i="14"/>
  <c r="E432" i="14"/>
  <c r="D432" i="14"/>
  <c r="B432" i="14"/>
  <c r="E430" i="14"/>
  <c r="D430" i="14"/>
  <c r="B430" i="14"/>
  <c r="E428" i="14"/>
  <c r="D428" i="14"/>
  <c r="B428" i="14"/>
  <c r="E426" i="14"/>
  <c r="D426" i="14"/>
  <c r="B426" i="14"/>
  <c r="E424" i="14"/>
  <c r="D424" i="14"/>
  <c r="B424" i="14"/>
  <c r="E422" i="14"/>
  <c r="D422" i="14"/>
  <c r="B422" i="14"/>
  <c r="E420" i="14"/>
  <c r="D420" i="14"/>
  <c r="B420" i="14"/>
  <c r="E418" i="14"/>
  <c r="D418" i="14"/>
  <c r="B418" i="14"/>
  <c r="E416" i="14"/>
  <c r="D416" i="14"/>
  <c r="B416" i="14"/>
  <c r="E414" i="14"/>
  <c r="D414" i="14"/>
  <c r="B414" i="14"/>
  <c r="E412" i="14"/>
  <c r="D412" i="14"/>
  <c r="B412" i="14"/>
  <c r="E410" i="14"/>
  <c r="D410" i="14"/>
  <c r="B410" i="14"/>
  <c r="E408" i="14"/>
  <c r="D408" i="14"/>
  <c r="B408" i="14"/>
  <c r="E406" i="14"/>
  <c r="D406" i="14"/>
  <c r="B406" i="14"/>
  <c r="E404" i="14"/>
  <c r="D404" i="14"/>
  <c r="B404" i="14"/>
  <c r="E402" i="14"/>
  <c r="D402" i="14"/>
  <c r="B402" i="14"/>
  <c r="E400" i="14"/>
  <c r="D400" i="14"/>
  <c r="B400" i="14"/>
  <c r="E398" i="14"/>
  <c r="D398" i="14"/>
  <c r="B398" i="14"/>
  <c r="E396" i="14"/>
  <c r="D396" i="14"/>
  <c r="B396" i="14"/>
  <c r="E394" i="14"/>
  <c r="D394" i="14"/>
  <c r="B394" i="14"/>
  <c r="E392" i="14"/>
  <c r="D392" i="14"/>
  <c r="B392" i="14"/>
  <c r="E390" i="14"/>
  <c r="D390" i="14"/>
  <c r="B390" i="14"/>
  <c r="E388" i="14"/>
  <c r="D388" i="14"/>
  <c r="B388" i="14"/>
  <c r="E386" i="14"/>
  <c r="D386" i="14"/>
  <c r="B386" i="14"/>
  <c r="E384" i="14"/>
  <c r="D384" i="14"/>
  <c r="B384" i="14"/>
  <c r="E382" i="14"/>
  <c r="D382" i="14"/>
  <c r="B382" i="14"/>
  <c r="E380" i="14"/>
  <c r="D380" i="14"/>
  <c r="B380" i="14"/>
  <c r="E378" i="14"/>
  <c r="D378" i="14"/>
  <c r="B378" i="14"/>
  <c r="E376" i="14"/>
  <c r="D376" i="14"/>
  <c r="B376" i="14"/>
  <c r="E374" i="14"/>
  <c r="D374" i="14"/>
  <c r="B374" i="14"/>
  <c r="E372" i="14"/>
  <c r="D372" i="14"/>
  <c r="B372" i="14"/>
  <c r="E370" i="14"/>
  <c r="D370" i="14"/>
  <c r="B370" i="14"/>
  <c r="E368" i="14"/>
  <c r="D368" i="14"/>
  <c r="B368" i="14"/>
  <c r="E366" i="14"/>
  <c r="D366" i="14"/>
  <c r="B366" i="14"/>
  <c r="E364" i="14"/>
  <c r="D364" i="14"/>
  <c r="B364" i="14"/>
  <c r="E362" i="14"/>
  <c r="D362" i="14"/>
  <c r="B362" i="14"/>
  <c r="E360" i="14"/>
  <c r="D360" i="14"/>
  <c r="B360" i="14"/>
  <c r="E358" i="14"/>
  <c r="D358" i="14"/>
  <c r="B358" i="14"/>
  <c r="E356" i="14"/>
  <c r="D356" i="14"/>
  <c r="B356" i="14"/>
  <c r="E354" i="14"/>
  <c r="D354" i="14"/>
  <c r="B354" i="14"/>
  <c r="E352" i="14"/>
  <c r="D352" i="14"/>
  <c r="B352" i="14"/>
  <c r="E350" i="14"/>
  <c r="D350" i="14"/>
  <c r="B350" i="14"/>
  <c r="E348" i="14"/>
  <c r="D348" i="14"/>
  <c r="B348" i="14"/>
  <c r="E346" i="14"/>
  <c r="D346" i="14"/>
  <c r="B346" i="14"/>
  <c r="E344" i="14"/>
  <c r="D344" i="14"/>
  <c r="B344" i="14"/>
  <c r="E342" i="14"/>
  <c r="D342" i="14"/>
  <c r="B342" i="14"/>
  <c r="E340" i="14"/>
  <c r="D340" i="14"/>
  <c r="B340" i="14"/>
  <c r="E338" i="14"/>
  <c r="D338" i="14"/>
  <c r="B338" i="14"/>
  <c r="E336" i="14"/>
  <c r="D336" i="14"/>
  <c r="B336" i="14"/>
  <c r="E334" i="14"/>
  <c r="D334" i="14"/>
  <c r="B334" i="14"/>
  <c r="E332" i="14"/>
  <c r="D332" i="14"/>
  <c r="B332" i="14"/>
  <c r="E330" i="14"/>
  <c r="D330" i="14"/>
  <c r="B330" i="14"/>
  <c r="E328" i="14"/>
  <c r="D328" i="14"/>
  <c r="B328" i="14"/>
  <c r="E326" i="14"/>
  <c r="D326" i="14"/>
  <c r="B326" i="14"/>
  <c r="E324" i="14"/>
  <c r="D324" i="14"/>
  <c r="B324" i="14"/>
  <c r="E322" i="14"/>
  <c r="D322" i="14"/>
  <c r="B322" i="14"/>
  <c r="E320" i="14"/>
  <c r="D320" i="14"/>
  <c r="B320" i="14"/>
  <c r="E318" i="14"/>
  <c r="D318" i="14"/>
  <c r="B318" i="14"/>
  <c r="E316" i="14"/>
  <c r="D316" i="14"/>
  <c r="B316" i="14"/>
  <c r="E314" i="14"/>
  <c r="D314" i="14"/>
  <c r="B314" i="14"/>
  <c r="E312" i="14"/>
  <c r="D312" i="14"/>
  <c r="B312" i="14"/>
  <c r="E310" i="14"/>
  <c r="D310" i="14"/>
  <c r="B310" i="14"/>
  <c r="E308" i="14"/>
  <c r="D308" i="14"/>
  <c r="B308" i="14"/>
  <c r="E306" i="14"/>
  <c r="D306" i="14"/>
  <c r="B306" i="14"/>
  <c r="E304" i="14"/>
  <c r="D304" i="14"/>
  <c r="B304" i="14"/>
  <c r="E302" i="14"/>
  <c r="D302" i="14"/>
  <c r="B302" i="14"/>
  <c r="E300" i="14"/>
  <c r="D300" i="14"/>
  <c r="B300" i="14"/>
  <c r="E298" i="14"/>
  <c r="D298" i="14"/>
  <c r="B298" i="14"/>
  <c r="E296" i="14"/>
  <c r="D296" i="14"/>
  <c r="B296" i="14"/>
  <c r="E294" i="14"/>
  <c r="D294" i="14"/>
  <c r="B294" i="14"/>
  <c r="E292" i="14"/>
  <c r="D292" i="14"/>
  <c r="B292" i="14"/>
  <c r="E290" i="14"/>
  <c r="D290" i="14"/>
  <c r="B290" i="14"/>
  <c r="E288" i="14"/>
  <c r="D288" i="14"/>
  <c r="B288" i="14"/>
  <c r="E286" i="14"/>
  <c r="D286" i="14"/>
  <c r="B286" i="14"/>
  <c r="E284" i="14"/>
  <c r="D284" i="14"/>
  <c r="B284" i="14"/>
  <c r="E282" i="14"/>
  <c r="D282" i="14"/>
  <c r="B282" i="14"/>
  <c r="E280" i="14"/>
  <c r="D280" i="14"/>
  <c r="B280" i="14"/>
  <c r="E278" i="14"/>
  <c r="D278" i="14"/>
  <c r="B278" i="14"/>
  <c r="E276" i="14"/>
  <c r="D276" i="14"/>
  <c r="B276" i="14"/>
  <c r="E274" i="14"/>
  <c r="D274" i="14"/>
  <c r="B274" i="14"/>
  <c r="E272" i="14"/>
  <c r="D272" i="14"/>
  <c r="B272" i="14"/>
  <c r="E270" i="14"/>
  <c r="D270" i="14"/>
  <c r="B270" i="14"/>
  <c r="E268" i="14"/>
  <c r="D268" i="14"/>
  <c r="B268" i="14"/>
  <c r="E266" i="14"/>
  <c r="D266" i="14"/>
  <c r="B266" i="14"/>
  <c r="E264" i="14"/>
  <c r="D264" i="14"/>
  <c r="B264" i="14"/>
  <c r="E262" i="14"/>
  <c r="D262" i="14"/>
  <c r="B262" i="14"/>
  <c r="E260" i="14"/>
  <c r="D260" i="14"/>
  <c r="B260" i="14"/>
  <c r="E258" i="14"/>
  <c r="D258" i="14"/>
  <c r="B258" i="14"/>
  <c r="E256" i="14"/>
  <c r="D256" i="14"/>
  <c r="B256" i="14"/>
  <c r="E254" i="14"/>
  <c r="D254" i="14"/>
  <c r="B254" i="14"/>
  <c r="E252" i="14"/>
  <c r="D252" i="14"/>
  <c r="B252" i="14"/>
  <c r="E250" i="14"/>
  <c r="D250" i="14"/>
  <c r="B250" i="14"/>
  <c r="E248" i="14"/>
  <c r="D248" i="14"/>
  <c r="B248" i="14"/>
  <c r="E246" i="14"/>
  <c r="D246" i="14"/>
  <c r="B246" i="14"/>
  <c r="E244" i="14"/>
  <c r="D244" i="14"/>
  <c r="B244" i="14"/>
  <c r="E242" i="14"/>
  <c r="D242" i="14"/>
  <c r="B242" i="14"/>
  <c r="E240" i="14"/>
  <c r="D240" i="14"/>
  <c r="B240" i="14"/>
  <c r="E238" i="14"/>
  <c r="D238" i="14"/>
  <c r="B238" i="14"/>
  <c r="E236" i="14"/>
  <c r="D236" i="14"/>
  <c r="B236" i="14"/>
  <c r="E234" i="14"/>
  <c r="D234" i="14"/>
  <c r="B234" i="14"/>
  <c r="E232" i="14"/>
  <c r="D232" i="14"/>
  <c r="B232" i="14"/>
  <c r="E230" i="14"/>
  <c r="D230" i="14"/>
  <c r="B230" i="14"/>
  <c r="E228" i="14"/>
  <c r="D228" i="14"/>
  <c r="B228" i="14"/>
  <c r="E226" i="14"/>
  <c r="D226" i="14"/>
  <c r="B226" i="14"/>
  <c r="E224" i="14"/>
  <c r="D224" i="14"/>
  <c r="B224" i="14"/>
  <c r="E222" i="14"/>
  <c r="D222" i="14"/>
  <c r="B222" i="14"/>
  <c r="E220" i="14"/>
  <c r="D220" i="14"/>
  <c r="B220" i="14"/>
  <c r="E218" i="14"/>
  <c r="D218" i="14"/>
  <c r="B218" i="14"/>
  <c r="E216" i="14"/>
  <c r="D216" i="14"/>
  <c r="B216" i="14"/>
  <c r="E214" i="14"/>
  <c r="D214" i="14"/>
  <c r="B214" i="14"/>
  <c r="E212" i="14"/>
  <c r="D212" i="14"/>
  <c r="B212" i="14"/>
  <c r="E210" i="14"/>
  <c r="D210" i="14"/>
  <c r="B210" i="14"/>
  <c r="E208" i="14"/>
  <c r="D208" i="14"/>
  <c r="B208" i="14"/>
  <c r="E206" i="14"/>
  <c r="D206" i="14"/>
  <c r="B206" i="14"/>
  <c r="E204" i="14"/>
  <c r="D204" i="14"/>
  <c r="B204" i="14"/>
  <c r="E202" i="14"/>
  <c r="D202" i="14"/>
  <c r="B202" i="14"/>
  <c r="E497" i="14"/>
  <c r="D497" i="14"/>
  <c r="B497" i="14"/>
  <c r="E495" i="14"/>
  <c r="D495" i="14"/>
  <c r="B495" i="14"/>
  <c r="E493" i="14"/>
  <c r="D493" i="14"/>
  <c r="B493" i="14"/>
  <c r="E491" i="14"/>
  <c r="D491" i="14"/>
  <c r="B491" i="14"/>
  <c r="E489" i="14"/>
  <c r="D489" i="14"/>
  <c r="B489" i="14"/>
  <c r="E487" i="14"/>
  <c r="D487" i="14"/>
  <c r="B487" i="14"/>
  <c r="E485" i="14"/>
  <c r="D485" i="14"/>
  <c r="B485" i="14"/>
  <c r="E483" i="14"/>
  <c r="D483" i="14"/>
  <c r="B483" i="14"/>
  <c r="E481" i="14"/>
  <c r="D481" i="14"/>
  <c r="B481" i="14"/>
  <c r="E479" i="14"/>
  <c r="D479" i="14"/>
  <c r="B479" i="14"/>
  <c r="E477" i="14"/>
  <c r="D477" i="14"/>
  <c r="B477" i="14"/>
  <c r="E475" i="14"/>
  <c r="D475" i="14"/>
  <c r="B475" i="14"/>
  <c r="E473" i="14"/>
  <c r="D473" i="14"/>
  <c r="B473" i="14"/>
  <c r="E471" i="14"/>
  <c r="D471" i="14"/>
  <c r="B471" i="14"/>
  <c r="E469" i="14"/>
  <c r="D469" i="14"/>
  <c r="B469" i="14"/>
  <c r="E467" i="14"/>
  <c r="D467" i="14"/>
  <c r="B467" i="14"/>
  <c r="E465" i="14"/>
  <c r="D465" i="14"/>
  <c r="B465" i="14"/>
  <c r="E463" i="14"/>
  <c r="D463" i="14"/>
  <c r="B463" i="14"/>
  <c r="E461" i="14"/>
  <c r="D461" i="14"/>
  <c r="B461" i="14"/>
  <c r="E459" i="14"/>
  <c r="D459" i="14"/>
  <c r="B459" i="14"/>
  <c r="E457" i="14"/>
  <c r="D457" i="14"/>
  <c r="B457" i="14"/>
  <c r="E455" i="14"/>
  <c r="D455" i="14"/>
  <c r="B455" i="14"/>
  <c r="E453" i="14"/>
  <c r="D453" i="14"/>
  <c r="B453" i="14"/>
  <c r="E451" i="14"/>
  <c r="D451" i="14"/>
  <c r="B451" i="14"/>
  <c r="D449" i="14"/>
  <c r="E449" i="14"/>
  <c r="B449" i="14"/>
  <c r="D447" i="14"/>
  <c r="E447" i="14"/>
  <c r="B447" i="14"/>
  <c r="D445" i="14"/>
  <c r="E445" i="14"/>
  <c r="B445" i="14"/>
  <c r="D443" i="14"/>
  <c r="E443" i="14"/>
  <c r="B443" i="14"/>
  <c r="D441" i="14"/>
  <c r="E441" i="14"/>
  <c r="B441" i="14"/>
  <c r="D439" i="14"/>
  <c r="E439" i="14"/>
  <c r="B439" i="14"/>
  <c r="D437" i="14"/>
  <c r="E437" i="14"/>
  <c r="B437" i="14"/>
  <c r="D435" i="14"/>
  <c r="E435" i="14"/>
  <c r="B435" i="14"/>
  <c r="D433" i="14"/>
  <c r="E433" i="14"/>
  <c r="B433" i="14"/>
  <c r="D431" i="14"/>
  <c r="E431" i="14"/>
  <c r="B431" i="14"/>
  <c r="D429" i="14"/>
  <c r="E429" i="14"/>
  <c r="B429" i="14"/>
  <c r="D427" i="14"/>
  <c r="E427" i="14"/>
  <c r="B427" i="14"/>
  <c r="D425" i="14"/>
  <c r="E425" i="14"/>
  <c r="B425" i="14"/>
  <c r="D423" i="14"/>
  <c r="E423" i="14"/>
  <c r="B423" i="14"/>
  <c r="D421" i="14"/>
  <c r="E421" i="14"/>
  <c r="B421" i="14"/>
  <c r="D419" i="14"/>
  <c r="E419" i="14"/>
  <c r="B419" i="14"/>
  <c r="D417" i="14"/>
  <c r="E417" i="14"/>
  <c r="B417" i="14"/>
  <c r="D415" i="14"/>
  <c r="E415" i="14"/>
  <c r="B415" i="14"/>
  <c r="E413" i="14"/>
  <c r="D413" i="14"/>
  <c r="B413" i="14"/>
  <c r="E411" i="14"/>
  <c r="D411" i="14"/>
  <c r="B411" i="14"/>
  <c r="E409" i="14"/>
  <c r="D409" i="14"/>
  <c r="B409" i="14"/>
  <c r="E407" i="14"/>
  <c r="D407" i="14"/>
  <c r="B407" i="14"/>
  <c r="E405" i="14"/>
  <c r="D405" i="14"/>
  <c r="B405" i="14"/>
  <c r="E403" i="14"/>
  <c r="D403" i="14"/>
  <c r="B403" i="14"/>
  <c r="E401" i="14"/>
  <c r="D401" i="14"/>
  <c r="B401" i="14"/>
  <c r="E399" i="14"/>
  <c r="D399" i="14"/>
  <c r="B399" i="14"/>
  <c r="E397" i="14"/>
  <c r="D397" i="14"/>
  <c r="B397" i="14"/>
  <c r="E395" i="14"/>
  <c r="D395" i="14"/>
  <c r="B395" i="14"/>
  <c r="E393" i="14"/>
  <c r="D393" i="14"/>
  <c r="B393" i="14"/>
  <c r="E391" i="14"/>
  <c r="D391" i="14"/>
  <c r="B391" i="14"/>
  <c r="E389" i="14"/>
  <c r="D389" i="14"/>
  <c r="B389" i="14"/>
  <c r="E387" i="14"/>
  <c r="D387" i="14"/>
  <c r="B387" i="14"/>
  <c r="E385" i="14"/>
  <c r="D385" i="14"/>
  <c r="B385" i="14"/>
  <c r="E383" i="14"/>
  <c r="D383" i="14"/>
  <c r="B383" i="14"/>
  <c r="E381" i="14"/>
  <c r="D381" i="14"/>
  <c r="B381" i="14"/>
  <c r="E379" i="14"/>
  <c r="D379" i="14"/>
  <c r="B379" i="14"/>
  <c r="E377" i="14"/>
  <c r="D377" i="14"/>
  <c r="B377" i="14"/>
  <c r="E375" i="14"/>
  <c r="D375" i="14"/>
  <c r="B375" i="14"/>
  <c r="E373" i="14"/>
  <c r="D373" i="14"/>
  <c r="B373" i="14"/>
  <c r="E371" i="14"/>
  <c r="D371" i="14"/>
  <c r="B371" i="14"/>
  <c r="E369" i="14"/>
  <c r="D369" i="14"/>
  <c r="B369" i="14"/>
  <c r="E367" i="14"/>
  <c r="D367" i="14"/>
  <c r="B367" i="14"/>
  <c r="E365" i="14"/>
  <c r="D365" i="14"/>
  <c r="B365" i="14"/>
  <c r="E363" i="14"/>
  <c r="D363" i="14"/>
  <c r="B363" i="14"/>
  <c r="E361" i="14"/>
  <c r="D361" i="14"/>
  <c r="B361" i="14"/>
  <c r="E359" i="14"/>
  <c r="D359" i="14"/>
  <c r="B359" i="14"/>
  <c r="E357" i="14"/>
  <c r="D357" i="14"/>
  <c r="B357" i="14"/>
  <c r="E355" i="14"/>
  <c r="D355" i="14"/>
  <c r="B355" i="14"/>
  <c r="E353" i="14"/>
  <c r="D353" i="14"/>
  <c r="B353" i="14"/>
  <c r="E351" i="14"/>
  <c r="D351" i="14"/>
  <c r="B351" i="14"/>
  <c r="E349" i="14"/>
  <c r="D349" i="14"/>
  <c r="B349" i="14"/>
  <c r="E347" i="14"/>
  <c r="D347" i="14"/>
  <c r="B347" i="14"/>
  <c r="E345" i="14"/>
  <c r="D345" i="14"/>
  <c r="B345" i="14"/>
  <c r="E343" i="14"/>
  <c r="D343" i="14"/>
  <c r="B343" i="14"/>
  <c r="E341" i="14"/>
  <c r="D341" i="14"/>
  <c r="B341" i="14"/>
  <c r="E339" i="14"/>
  <c r="D339" i="14"/>
  <c r="B339" i="14"/>
  <c r="E337" i="14"/>
  <c r="D337" i="14"/>
  <c r="B337" i="14"/>
  <c r="E335" i="14"/>
  <c r="D335" i="14"/>
  <c r="B335" i="14"/>
  <c r="E333" i="14"/>
  <c r="D333" i="14"/>
  <c r="B333" i="14"/>
  <c r="E331" i="14"/>
  <c r="D331" i="14"/>
  <c r="B331" i="14"/>
  <c r="E329" i="14"/>
  <c r="D329" i="14"/>
  <c r="B329" i="14"/>
  <c r="E327" i="14"/>
  <c r="D327" i="14"/>
  <c r="B327" i="14"/>
  <c r="E325" i="14"/>
  <c r="D325" i="14"/>
  <c r="B325" i="14"/>
  <c r="E323" i="14"/>
  <c r="D323" i="14"/>
  <c r="B323" i="14"/>
  <c r="E321" i="14"/>
  <c r="D321" i="14"/>
  <c r="B321" i="14"/>
  <c r="E319" i="14"/>
  <c r="D319" i="14"/>
  <c r="B319" i="14"/>
  <c r="E317" i="14"/>
  <c r="D317" i="14"/>
  <c r="B317" i="14"/>
  <c r="E315" i="14"/>
  <c r="D315" i="14"/>
  <c r="B315" i="14"/>
  <c r="E313" i="14"/>
  <c r="D313" i="14"/>
  <c r="B313" i="14"/>
  <c r="E311" i="14"/>
  <c r="D311" i="14"/>
  <c r="B311" i="14"/>
  <c r="E309" i="14"/>
  <c r="D309" i="14"/>
  <c r="B309" i="14"/>
  <c r="E307" i="14"/>
  <c r="D307" i="14"/>
  <c r="B307" i="14"/>
  <c r="E305" i="14"/>
  <c r="D305" i="14"/>
  <c r="B305" i="14"/>
  <c r="E303" i="14"/>
  <c r="D303" i="14"/>
  <c r="B303" i="14"/>
  <c r="E301" i="14"/>
  <c r="D301" i="14"/>
  <c r="B301" i="14"/>
  <c r="E299" i="14"/>
  <c r="D299" i="14"/>
  <c r="B299" i="14"/>
  <c r="E297" i="14"/>
  <c r="D297" i="14"/>
  <c r="B297" i="14"/>
  <c r="E295" i="14"/>
  <c r="D295" i="14"/>
  <c r="B295" i="14"/>
  <c r="E293" i="14"/>
  <c r="D293" i="14"/>
  <c r="B293" i="14"/>
  <c r="E291" i="14"/>
  <c r="D291" i="14"/>
  <c r="B291" i="14"/>
  <c r="E289" i="14"/>
  <c r="D289" i="14"/>
  <c r="B289" i="14"/>
  <c r="E287" i="14"/>
  <c r="D287" i="14"/>
  <c r="B287" i="14"/>
  <c r="E285" i="14"/>
  <c r="D285" i="14"/>
  <c r="B285" i="14"/>
  <c r="E283" i="14"/>
  <c r="D283" i="14"/>
  <c r="B283" i="14"/>
  <c r="E281" i="14"/>
  <c r="D281" i="14"/>
  <c r="B281" i="14"/>
  <c r="E279" i="14"/>
  <c r="D279" i="14"/>
  <c r="B279" i="14"/>
  <c r="E277" i="14"/>
  <c r="D277" i="14"/>
  <c r="B277" i="14"/>
  <c r="E275" i="14"/>
  <c r="D275" i="14"/>
  <c r="B275" i="14"/>
  <c r="E273" i="14"/>
  <c r="D273" i="14"/>
  <c r="B273" i="14"/>
  <c r="E271" i="14"/>
  <c r="D271" i="14"/>
  <c r="B271" i="14"/>
  <c r="E269" i="14"/>
  <c r="D269" i="14"/>
  <c r="B269" i="14"/>
  <c r="E267" i="14"/>
  <c r="D267" i="14"/>
  <c r="B267" i="14"/>
  <c r="E265" i="14"/>
  <c r="D265" i="14"/>
  <c r="B265" i="14"/>
  <c r="E263" i="14"/>
  <c r="D263" i="14"/>
  <c r="B263" i="14"/>
  <c r="E261" i="14"/>
  <c r="D261" i="14"/>
  <c r="B261" i="14"/>
  <c r="E259" i="14"/>
  <c r="D259" i="14"/>
  <c r="B259" i="14"/>
  <c r="E257" i="14"/>
  <c r="D257" i="14"/>
  <c r="B257" i="14"/>
  <c r="E255" i="14"/>
  <c r="D255" i="14"/>
  <c r="B255" i="14"/>
  <c r="E253" i="14"/>
  <c r="D253" i="14"/>
  <c r="B253" i="14"/>
  <c r="E251" i="14"/>
  <c r="D251" i="14"/>
  <c r="B251" i="14"/>
  <c r="E249" i="14"/>
  <c r="D249" i="14"/>
  <c r="B249" i="14"/>
  <c r="E247" i="14"/>
  <c r="D247" i="14"/>
  <c r="B247" i="14"/>
  <c r="E245" i="14"/>
  <c r="D245" i="14"/>
  <c r="B245" i="14"/>
  <c r="E243" i="14"/>
  <c r="D243" i="14"/>
  <c r="B243" i="14"/>
  <c r="E241" i="14"/>
  <c r="D241" i="14"/>
  <c r="B241" i="14"/>
  <c r="E239" i="14"/>
  <c r="D239" i="14"/>
  <c r="B239" i="14"/>
  <c r="E237" i="14"/>
  <c r="D237" i="14"/>
  <c r="B237" i="14"/>
  <c r="E235" i="14"/>
  <c r="D235" i="14"/>
  <c r="B235" i="14"/>
  <c r="E233" i="14"/>
  <c r="D233" i="14"/>
  <c r="B233" i="14"/>
  <c r="E231" i="14"/>
  <c r="D231" i="14"/>
  <c r="B231" i="14"/>
  <c r="E229" i="14"/>
  <c r="D229" i="14"/>
  <c r="B229" i="14"/>
  <c r="E227" i="14"/>
  <c r="D227" i="14"/>
  <c r="B227" i="14"/>
  <c r="E225" i="14"/>
  <c r="D225" i="14"/>
  <c r="B225" i="14"/>
  <c r="E223" i="14"/>
  <c r="D223" i="14"/>
  <c r="B223" i="14"/>
  <c r="E221" i="14"/>
  <c r="D221" i="14"/>
  <c r="B221" i="14"/>
  <c r="E219" i="14"/>
  <c r="D219" i="14"/>
  <c r="B219" i="14"/>
  <c r="E217" i="14"/>
  <c r="D217" i="14"/>
  <c r="B217" i="14"/>
  <c r="E215" i="14"/>
  <c r="D215" i="14"/>
  <c r="B215" i="14"/>
  <c r="E213" i="14"/>
  <c r="D213" i="14"/>
  <c r="B213" i="14"/>
  <c r="E211" i="14"/>
  <c r="D211" i="14"/>
  <c r="B211" i="14"/>
  <c r="E209" i="14"/>
  <c r="D209" i="14"/>
  <c r="B209" i="14"/>
  <c r="E207" i="14"/>
  <c r="D207" i="14"/>
  <c r="B207" i="14"/>
  <c r="E205" i="14"/>
  <c r="D205" i="14"/>
  <c r="B205" i="14"/>
  <c r="E203" i="14"/>
  <c r="D203" i="14"/>
  <c r="B203" i="14"/>
  <c r="E201" i="14"/>
  <c r="D201" i="14"/>
  <c r="B201" i="14"/>
  <c r="S95" i="17"/>
  <c r="S97" i="17"/>
  <c r="S99" i="17"/>
  <c r="S101" i="17"/>
  <c r="S103" i="17"/>
  <c r="S105" i="17"/>
  <c r="S107" i="17"/>
  <c r="S109" i="17"/>
  <c r="S111" i="17"/>
  <c r="S113" i="17"/>
  <c r="S115" i="17"/>
  <c r="S117" i="17"/>
  <c r="S119" i="17"/>
  <c r="S121" i="17"/>
  <c r="S123" i="17"/>
  <c r="S125" i="17"/>
  <c r="S127" i="17"/>
  <c r="S129" i="17"/>
  <c r="S131" i="17"/>
  <c r="S133" i="17"/>
  <c r="S135" i="17"/>
  <c r="S137" i="17"/>
  <c r="S139" i="17"/>
  <c r="S141" i="17"/>
  <c r="S143" i="17"/>
  <c r="S145" i="17"/>
  <c r="S147" i="17"/>
  <c r="S149" i="17"/>
  <c r="S151" i="17"/>
  <c r="S153" i="17"/>
  <c r="S155" i="17"/>
  <c r="S157" i="17"/>
  <c r="S159" i="17"/>
  <c r="S161" i="17"/>
  <c r="S163" i="17"/>
  <c r="S165" i="17"/>
  <c r="S167" i="17"/>
  <c r="S169" i="17"/>
  <c r="S171" i="17"/>
  <c r="S96" i="17"/>
  <c r="S98" i="17"/>
  <c r="S100" i="17"/>
  <c r="S102" i="17"/>
  <c r="S104" i="17"/>
  <c r="S106" i="17"/>
  <c r="S108" i="17"/>
  <c r="S110" i="17"/>
  <c r="S112" i="17"/>
  <c r="S114" i="17"/>
  <c r="S116" i="17"/>
  <c r="S118" i="17"/>
  <c r="S120" i="17"/>
  <c r="S122" i="17"/>
  <c r="S124" i="17"/>
  <c r="S126" i="17"/>
  <c r="S128" i="17"/>
  <c r="S130" i="17"/>
  <c r="S132" i="17"/>
  <c r="S134" i="17"/>
  <c r="S136" i="17"/>
  <c r="S138" i="17"/>
  <c r="S140" i="17"/>
  <c r="S142" i="17"/>
  <c r="S144" i="17"/>
  <c r="S146" i="17"/>
  <c r="S148" i="17"/>
  <c r="S150" i="17"/>
  <c r="S152" i="17"/>
  <c r="S154" i="17"/>
  <c r="S156" i="17"/>
  <c r="S158" i="17"/>
  <c r="S160" i="17"/>
  <c r="S162" i="17"/>
  <c r="S164" i="17"/>
  <c r="S166" i="17"/>
  <c r="S168" i="17"/>
  <c r="S170" i="17"/>
  <c r="S172" i="17"/>
  <c r="S173" i="17"/>
  <c r="S175" i="17"/>
  <c r="S177" i="17"/>
  <c r="S179" i="17"/>
  <c r="S181" i="17"/>
  <c r="S183" i="17"/>
  <c r="S185" i="17"/>
  <c r="S187" i="17"/>
  <c r="S189" i="17"/>
  <c r="S191" i="17"/>
  <c r="S193" i="17"/>
  <c r="S195" i="17"/>
  <c r="S197" i="17"/>
  <c r="S199" i="17"/>
  <c r="S174" i="17"/>
  <c r="S176" i="17"/>
  <c r="S178" i="17"/>
  <c r="S180" i="17"/>
  <c r="S182" i="17"/>
  <c r="S184" i="17"/>
  <c r="S186" i="17"/>
  <c r="S188" i="17"/>
  <c r="S190" i="17"/>
  <c r="S192" i="17"/>
  <c r="S194" i="17"/>
  <c r="S196" i="17"/>
  <c r="S198" i="17"/>
  <c r="S200" i="17"/>
  <c r="Q95" i="17"/>
  <c r="Q97" i="17"/>
  <c r="Q99" i="17"/>
  <c r="Q101" i="17"/>
  <c r="Q103" i="17"/>
  <c r="Q105" i="17"/>
  <c r="Q107" i="17"/>
  <c r="Q109" i="17"/>
  <c r="Q111" i="17"/>
  <c r="Q113" i="17"/>
  <c r="Q115" i="17"/>
  <c r="Q117" i="17"/>
  <c r="Q119" i="17"/>
  <c r="Q121" i="17"/>
  <c r="Q123" i="17"/>
  <c r="Q125" i="17"/>
  <c r="Q127" i="17"/>
  <c r="Q129" i="17"/>
  <c r="Q131" i="17"/>
  <c r="Q133" i="17"/>
  <c r="Q135" i="17"/>
  <c r="Q137" i="17"/>
  <c r="Q139" i="17"/>
  <c r="Q141" i="17"/>
  <c r="Q143" i="17"/>
  <c r="Q145" i="17"/>
  <c r="Q147" i="17"/>
  <c r="Q149" i="17"/>
  <c r="Q151" i="17"/>
  <c r="Q153" i="17"/>
  <c r="Q155" i="17"/>
  <c r="Q157" i="17"/>
  <c r="Q159" i="17"/>
  <c r="Q161" i="17"/>
  <c r="Q163" i="17"/>
  <c r="Q165" i="17"/>
  <c r="Q167" i="17"/>
  <c r="Q169" i="17"/>
  <c r="Q171" i="17"/>
  <c r="Q96" i="17"/>
  <c r="Q98" i="17"/>
  <c r="Q100" i="17"/>
  <c r="Q102" i="17"/>
  <c r="Q104" i="17"/>
  <c r="Q106" i="17"/>
  <c r="Q108" i="17"/>
  <c r="Q110" i="17"/>
  <c r="Q112" i="17"/>
  <c r="Q114" i="17"/>
  <c r="Q116" i="17"/>
  <c r="Q118" i="17"/>
  <c r="Q120" i="17"/>
  <c r="Q122" i="17"/>
  <c r="Q124" i="17"/>
  <c r="Q126" i="17"/>
  <c r="Q128" i="17"/>
  <c r="Q130" i="17"/>
  <c r="Q132" i="17"/>
  <c r="Q134" i="17"/>
  <c r="Q136" i="17"/>
  <c r="Q138" i="17"/>
  <c r="Q140" i="17"/>
  <c r="Q142" i="17"/>
  <c r="Q144" i="17"/>
  <c r="Q146" i="17"/>
  <c r="Q148" i="17"/>
  <c r="Q150" i="17"/>
  <c r="Q152" i="17"/>
  <c r="Q154" i="17"/>
  <c r="Q156" i="17"/>
  <c r="Q158" i="17"/>
  <c r="Q160" i="17"/>
  <c r="Q162" i="17"/>
  <c r="Q164" i="17"/>
  <c r="Q166" i="17"/>
  <c r="Q168" i="17"/>
  <c r="Q170" i="17"/>
  <c r="Q173" i="17"/>
  <c r="Q175" i="17"/>
  <c r="Q177" i="17"/>
  <c r="Q179" i="17"/>
  <c r="Q181" i="17"/>
  <c r="Q183" i="17"/>
  <c r="Q185" i="17"/>
  <c r="Q187" i="17"/>
  <c r="Q189" i="17"/>
  <c r="Q191" i="17"/>
  <c r="Q193" i="17"/>
  <c r="Q195" i="17"/>
  <c r="Q197" i="17"/>
  <c r="Q199" i="17"/>
  <c r="Q172" i="17"/>
  <c r="Q174" i="17"/>
  <c r="Q176" i="17"/>
  <c r="Q178" i="17"/>
  <c r="Q180" i="17"/>
  <c r="Q182" i="17"/>
  <c r="Q184" i="17"/>
  <c r="Q186" i="17"/>
  <c r="Q188" i="17"/>
  <c r="Q190" i="17"/>
  <c r="Q192" i="17"/>
  <c r="Q194" i="17"/>
  <c r="Q196" i="17"/>
  <c r="Q198" i="17"/>
  <c r="Q200" i="17"/>
  <c r="O95" i="17"/>
  <c r="O97" i="17"/>
  <c r="O99" i="17"/>
  <c r="O101" i="17"/>
  <c r="O103" i="17"/>
  <c r="O105" i="17"/>
  <c r="O107" i="17"/>
  <c r="O109" i="17"/>
  <c r="O111" i="17"/>
  <c r="O113" i="17"/>
  <c r="O115" i="17"/>
  <c r="O117" i="17"/>
  <c r="O119" i="17"/>
  <c r="O121" i="17"/>
  <c r="O123" i="17"/>
  <c r="O125" i="17"/>
  <c r="O127" i="17"/>
  <c r="O129" i="17"/>
  <c r="O131" i="17"/>
  <c r="O133" i="17"/>
  <c r="O135" i="17"/>
  <c r="O137" i="17"/>
  <c r="O139" i="17"/>
  <c r="O141" i="17"/>
  <c r="O143" i="17"/>
  <c r="O145" i="17"/>
  <c r="O147" i="17"/>
  <c r="O149" i="17"/>
  <c r="O151" i="17"/>
  <c r="O153" i="17"/>
  <c r="O155" i="17"/>
  <c r="O157" i="17"/>
  <c r="O159" i="17"/>
  <c r="O161" i="17"/>
  <c r="O163" i="17"/>
  <c r="O165" i="17"/>
  <c r="O167" i="17"/>
  <c r="O169" i="17"/>
  <c r="O171" i="17"/>
  <c r="O96" i="17"/>
  <c r="O98" i="17"/>
  <c r="O100" i="17"/>
  <c r="O102" i="17"/>
  <c r="O104" i="17"/>
  <c r="O106" i="17"/>
  <c r="O108" i="17"/>
  <c r="O110" i="17"/>
  <c r="O112" i="17"/>
  <c r="O114" i="17"/>
  <c r="O116" i="17"/>
  <c r="O118" i="17"/>
  <c r="O120" i="17"/>
  <c r="O122" i="17"/>
  <c r="O124" i="17"/>
  <c r="O126" i="17"/>
  <c r="O128" i="17"/>
  <c r="O130" i="17"/>
  <c r="O132" i="17"/>
  <c r="O134" i="17"/>
  <c r="O136" i="17"/>
  <c r="O138" i="17"/>
  <c r="O140" i="17"/>
  <c r="O142" i="17"/>
  <c r="O144" i="17"/>
  <c r="O146" i="17"/>
  <c r="O148" i="17"/>
  <c r="O150" i="17"/>
  <c r="O152" i="17"/>
  <c r="O154" i="17"/>
  <c r="O156" i="17"/>
  <c r="O158" i="17"/>
  <c r="O160" i="17"/>
  <c r="O162" i="17"/>
  <c r="O164" i="17"/>
  <c r="O166" i="17"/>
  <c r="O168" i="17"/>
  <c r="O170" i="17"/>
  <c r="O172" i="17"/>
  <c r="O173" i="17"/>
  <c r="O175" i="17"/>
  <c r="O177" i="17"/>
  <c r="O179" i="17"/>
  <c r="O181" i="17"/>
  <c r="O183" i="17"/>
  <c r="O185" i="17"/>
  <c r="O187" i="17"/>
  <c r="O189" i="17"/>
  <c r="O191" i="17"/>
  <c r="O193" i="17"/>
  <c r="O195" i="17"/>
  <c r="O197" i="17"/>
  <c r="O199" i="17"/>
  <c r="O174" i="17"/>
  <c r="O176" i="17"/>
  <c r="O178" i="17"/>
  <c r="O180" i="17"/>
  <c r="O182" i="17"/>
  <c r="O184" i="17"/>
  <c r="O186" i="17"/>
  <c r="O188" i="17"/>
  <c r="O190" i="17"/>
  <c r="O192" i="17"/>
  <c r="O194" i="17"/>
  <c r="O196" i="17"/>
  <c r="O198" i="17"/>
  <c r="O200" i="17"/>
  <c r="M95" i="17"/>
  <c r="M97" i="17"/>
  <c r="M99" i="17"/>
  <c r="M101" i="17"/>
  <c r="M103" i="17"/>
  <c r="M105" i="17"/>
  <c r="M107" i="17"/>
  <c r="M109" i="17"/>
  <c r="M111" i="17"/>
  <c r="M113" i="17"/>
  <c r="M115" i="17"/>
  <c r="M117" i="17"/>
  <c r="M119" i="17"/>
  <c r="M121" i="17"/>
  <c r="M123" i="17"/>
  <c r="M125" i="17"/>
  <c r="M127" i="17"/>
  <c r="M129" i="17"/>
  <c r="M131" i="17"/>
  <c r="M133" i="17"/>
  <c r="M135" i="17"/>
  <c r="M137" i="17"/>
  <c r="M139" i="17"/>
  <c r="M141" i="17"/>
  <c r="M143" i="17"/>
  <c r="M145" i="17"/>
  <c r="M147" i="17"/>
  <c r="M149" i="17"/>
  <c r="M151" i="17"/>
  <c r="M153" i="17"/>
  <c r="M155" i="17"/>
  <c r="M157" i="17"/>
  <c r="M159" i="17"/>
  <c r="M161" i="17"/>
  <c r="M163" i="17"/>
  <c r="M165" i="17"/>
  <c r="M167" i="17"/>
  <c r="M169" i="17"/>
  <c r="M171" i="17"/>
  <c r="M96" i="17"/>
  <c r="M98" i="17"/>
  <c r="M100" i="17"/>
  <c r="M102" i="17"/>
  <c r="M104" i="17"/>
  <c r="M106" i="17"/>
  <c r="M108" i="17"/>
  <c r="M110" i="17"/>
  <c r="M112" i="17"/>
  <c r="M114" i="17"/>
  <c r="M116" i="17"/>
  <c r="M118" i="17"/>
  <c r="M120" i="17"/>
  <c r="M122" i="17"/>
  <c r="M124" i="17"/>
  <c r="M126" i="17"/>
  <c r="M128" i="17"/>
  <c r="M130" i="17"/>
  <c r="M132" i="17"/>
  <c r="M134" i="17"/>
  <c r="M136" i="17"/>
  <c r="M138" i="17"/>
  <c r="M140" i="17"/>
  <c r="M142" i="17"/>
  <c r="M144" i="17"/>
  <c r="M146" i="17"/>
  <c r="M148" i="17"/>
  <c r="M150" i="17"/>
  <c r="M152" i="17"/>
  <c r="M154" i="17"/>
  <c r="M156" i="17"/>
  <c r="M158" i="17"/>
  <c r="M160" i="17"/>
  <c r="M162" i="17"/>
  <c r="M164" i="17"/>
  <c r="M166" i="17"/>
  <c r="M168" i="17"/>
  <c r="M170" i="17"/>
  <c r="M173" i="17"/>
  <c r="M175" i="17"/>
  <c r="M177" i="17"/>
  <c r="M179" i="17"/>
  <c r="M181" i="17"/>
  <c r="M183" i="17"/>
  <c r="M185" i="17"/>
  <c r="M187" i="17"/>
  <c r="M189" i="17"/>
  <c r="M191" i="17"/>
  <c r="M193" i="17"/>
  <c r="M195" i="17"/>
  <c r="M197" i="17"/>
  <c r="M199" i="17"/>
  <c r="M172" i="17"/>
  <c r="M174" i="17"/>
  <c r="M176" i="17"/>
  <c r="M178" i="17"/>
  <c r="M180" i="17"/>
  <c r="M182" i="17"/>
  <c r="M184" i="17"/>
  <c r="M186" i="17"/>
  <c r="M188" i="17"/>
  <c r="M190" i="17"/>
  <c r="M192" i="17"/>
  <c r="M194" i="17"/>
  <c r="M196" i="17"/>
  <c r="M198" i="17"/>
  <c r="M200" i="17"/>
  <c r="K95" i="17"/>
  <c r="K97" i="17"/>
  <c r="K99" i="17"/>
  <c r="K101" i="17"/>
  <c r="K103" i="17"/>
  <c r="K105" i="17"/>
  <c r="K107" i="17"/>
  <c r="K109" i="17"/>
  <c r="K111" i="17"/>
  <c r="K113" i="17"/>
  <c r="K115" i="17"/>
  <c r="K117" i="17"/>
  <c r="K119" i="17"/>
  <c r="K121" i="17"/>
  <c r="K123" i="17"/>
  <c r="K125" i="17"/>
  <c r="K127" i="17"/>
  <c r="K129" i="17"/>
  <c r="K131" i="17"/>
  <c r="K133" i="17"/>
  <c r="K135" i="17"/>
  <c r="K137" i="17"/>
  <c r="K139" i="17"/>
  <c r="K141" i="17"/>
  <c r="K143" i="17"/>
  <c r="K145" i="17"/>
  <c r="K147" i="17"/>
  <c r="K149" i="17"/>
  <c r="K151" i="17"/>
  <c r="K153" i="17"/>
  <c r="K155" i="17"/>
  <c r="K157" i="17"/>
  <c r="K159" i="17"/>
  <c r="K161" i="17"/>
  <c r="K163" i="17"/>
  <c r="K165" i="17"/>
  <c r="K167" i="17"/>
  <c r="K169" i="17"/>
  <c r="K171" i="17"/>
  <c r="K96" i="17"/>
  <c r="K100" i="17"/>
  <c r="K104" i="17"/>
  <c r="K108" i="17"/>
  <c r="K112" i="17"/>
  <c r="K116" i="17"/>
  <c r="K120" i="17"/>
  <c r="K124" i="17"/>
  <c r="K128" i="17"/>
  <c r="K132" i="17"/>
  <c r="K136" i="17"/>
  <c r="K140" i="17"/>
  <c r="K144" i="17"/>
  <c r="K148" i="17"/>
  <c r="K152" i="17"/>
  <c r="K156" i="17"/>
  <c r="K160" i="17"/>
  <c r="K164" i="17"/>
  <c r="K168" i="17"/>
  <c r="K172" i="17"/>
  <c r="K174" i="17"/>
  <c r="K176" i="17"/>
  <c r="K178" i="17"/>
  <c r="K180" i="17"/>
  <c r="K182" i="17"/>
  <c r="K184" i="17"/>
  <c r="K186" i="17"/>
  <c r="K188" i="17"/>
  <c r="K190" i="17"/>
  <c r="K192" i="17"/>
  <c r="K194" i="17"/>
  <c r="K196" i="17"/>
  <c r="K198" i="17"/>
  <c r="K200" i="17"/>
  <c r="K98" i="17"/>
  <c r="K102" i="17"/>
  <c r="K106" i="17"/>
  <c r="K110" i="17"/>
  <c r="K114" i="17"/>
  <c r="K118" i="17"/>
  <c r="K122" i="17"/>
  <c r="K126" i="17"/>
  <c r="K130" i="17"/>
  <c r="K134" i="17"/>
  <c r="K138" i="17"/>
  <c r="K142" i="17"/>
  <c r="K146" i="17"/>
  <c r="K150" i="17"/>
  <c r="K154" i="17"/>
  <c r="K158" i="17"/>
  <c r="K162" i="17"/>
  <c r="K166" i="17"/>
  <c r="K170" i="17"/>
  <c r="K173" i="17"/>
  <c r="K175" i="17"/>
  <c r="K177" i="17"/>
  <c r="K179" i="17"/>
  <c r="K181" i="17"/>
  <c r="K183" i="17"/>
  <c r="K185" i="17"/>
  <c r="K187" i="17"/>
  <c r="K189" i="17"/>
  <c r="K191" i="17"/>
  <c r="K193" i="17"/>
  <c r="K195" i="17"/>
  <c r="K197" i="17"/>
  <c r="K199" i="17"/>
  <c r="I95" i="17"/>
  <c r="I97" i="17"/>
  <c r="I99" i="17"/>
  <c r="I101" i="17"/>
  <c r="I103" i="17"/>
  <c r="I105" i="17"/>
  <c r="I107" i="17"/>
  <c r="I109" i="17"/>
  <c r="I111" i="17"/>
  <c r="I113" i="17"/>
  <c r="I115" i="17"/>
  <c r="I117" i="17"/>
  <c r="I119" i="17"/>
  <c r="I121" i="17"/>
  <c r="I123" i="17"/>
  <c r="I125" i="17"/>
  <c r="I127" i="17"/>
  <c r="I129" i="17"/>
  <c r="I131" i="17"/>
  <c r="I133" i="17"/>
  <c r="I135" i="17"/>
  <c r="I137" i="17"/>
  <c r="I139" i="17"/>
  <c r="I141" i="17"/>
  <c r="I143" i="17"/>
  <c r="I145" i="17"/>
  <c r="I147" i="17"/>
  <c r="I149" i="17"/>
  <c r="I151" i="17"/>
  <c r="I153" i="17"/>
  <c r="I155" i="17"/>
  <c r="I157" i="17"/>
  <c r="I159" i="17"/>
  <c r="I161" i="17"/>
  <c r="I163" i="17"/>
  <c r="I165" i="17"/>
  <c r="I167" i="17"/>
  <c r="I169" i="17"/>
  <c r="I171" i="17"/>
  <c r="I96" i="17"/>
  <c r="I100" i="17"/>
  <c r="I104" i="17"/>
  <c r="I108" i="17"/>
  <c r="I112" i="17"/>
  <c r="I116" i="17"/>
  <c r="I120" i="17"/>
  <c r="I124" i="17"/>
  <c r="I128" i="17"/>
  <c r="I132" i="17"/>
  <c r="I136" i="17"/>
  <c r="I140" i="17"/>
  <c r="I144" i="17"/>
  <c r="I148" i="17"/>
  <c r="I152" i="17"/>
  <c r="I156" i="17"/>
  <c r="I160" i="17"/>
  <c r="I164" i="17"/>
  <c r="I168" i="17"/>
  <c r="I172" i="17"/>
  <c r="I174" i="17"/>
  <c r="I176" i="17"/>
  <c r="I178" i="17"/>
  <c r="I180" i="17"/>
  <c r="I182" i="17"/>
  <c r="I184" i="17"/>
  <c r="I186" i="17"/>
  <c r="I188" i="17"/>
  <c r="I190" i="17"/>
  <c r="I192" i="17"/>
  <c r="I194" i="17"/>
  <c r="I196" i="17"/>
  <c r="I198" i="17"/>
  <c r="I200" i="17"/>
  <c r="I98" i="17"/>
  <c r="I102" i="17"/>
  <c r="I106" i="17"/>
  <c r="I110" i="17"/>
  <c r="I114" i="17"/>
  <c r="I118" i="17"/>
  <c r="I122" i="17"/>
  <c r="I126" i="17"/>
  <c r="I130" i="17"/>
  <c r="I134" i="17"/>
  <c r="I138" i="17"/>
  <c r="I142" i="17"/>
  <c r="I146" i="17"/>
  <c r="I150" i="17"/>
  <c r="I154" i="17"/>
  <c r="I158" i="17"/>
  <c r="I162" i="17"/>
  <c r="I166" i="17"/>
  <c r="I170" i="17"/>
  <c r="I173" i="17"/>
  <c r="I175" i="17"/>
  <c r="I177" i="17"/>
  <c r="I179" i="17"/>
  <c r="I181" i="17"/>
  <c r="I183" i="17"/>
  <c r="I185" i="17"/>
  <c r="I187" i="17"/>
  <c r="I189" i="17"/>
  <c r="I191" i="17"/>
  <c r="I193" i="17"/>
  <c r="I195" i="17"/>
  <c r="I197" i="17"/>
  <c r="I199" i="17"/>
  <c r="G95" i="17"/>
  <c r="G97" i="17"/>
  <c r="G99" i="17"/>
  <c r="G101" i="17"/>
  <c r="G103" i="17"/>
  <c r="G105" i="17"/>
  <c r="G107" i="17"/>
  <c r="G109" i="17"/>
  <c r="G111" i="17"/>
  <c r="G113" i="17"/>
  <c r="G115" i="17"/>
  <c r="G117" i="17"/>
  <c r="G119" i="17"/>
  <c r="G121" i="17"/>
  <c r="G123" i="17"/>
  <c r="G125" i="17"/>
  <c r="G127" i="17"/>
  <c r="G129" i="17"/>
  <c r="G131" i="17"/>
  <c r="G133" i="17"/>
  <c r="G135" i="17"/>
  <c r="G137" i="17"/>
  <c r="G139" i="17"/>
  <c r="G141" i="17"/>
  <c r="G143" i="17"/>
  <c r="G145" i="17"/>
  <c r="G147" i="17"/>
  <c r="G149" i="17"/>
  <c r="G151" i="17"/>
  <c r="G153" i="17"/>
  <c r="G155" i="17"/>
  <c r="G157" i="17"/>
  <c r="G159" i="17"/>
  <c r="G161" i="17"/>
  <c r="G163" i="17"/>
  <c r="G165" i="17"/>
  <c r="G167" i="17"/>
  <c r="G169" i="17"/>
  <c r="G171" i="17"/>
  <c r="G96" i="17"/>
  <c r="G98" i="17"/>
  <c r="G100" i="17"/>
  <c r="G102" i="17"/>
  <c r="G104" i="17"/>
  <c r="G106" i="17"/>
  <c r="G108" i="17"/>
  <c r="G110" i="17"/>
  <c r="G112" i="17"/>
  <c r="G114" i="17"/>
  <c r="G116" i="17"/>
  <c r="G118" i="17"/>
  <c r="G120" i="17"/>
  <c r="G122" i="17"/>
  <c r="G124" i="17"/>
  <c r="G126" i="17"/>
  <c r="G128" i="17"/>
  <c r="G130" i="17"/>
  <c r="G132" i="17"/>
  <c r="G134" i="17"/>
  <c r="G136" i="17"/>
  <c r="G138" i="17"/>
  <c r="G140" i="17"/>
  <c r="G142" i="17"/>
  <c r="G144" i="17"/>
  <c r="G146" i="17"/>
  <c r="G148" i="17"/>
  <c r="G150" i="17"/>
  <c r="G152" i="17"/>
  <c r="G154" i="17"/>
  <c r="G156" i="17"/>
  <c r="G158" i="17"/>
  <c r="G160" i="17"/>
  <c r="G162" i="17"/>
  <c r="G164" i="17"/>
  <c r="G166" i="17"/>
  <c r="G168" i="17"/>
  <c r="G170" i="17"/>
  <c r="G172" i="17"/>
  <c r="G173" i="17"/>
  <c r="G175" i="17"/>
  <c r="G177" i="17"/>
  <c r="G179" i="17"/>
  <c r="G181" i="17"/>
  <c r="G183" i="17"/>
  <c r="G185" i="17"/>
  <c r="G187" i="17"/>
  <c r="G189" i="17"/>
  <c r="G191" i="17"/>
  <c r="G193" i="17"/>
  <c r="G195" i="17"/>
  <c r="G197" i="17"/>
  <c r="G199" i="17"/>
  <c r="G174" i="17"/>
  <c r="G176" i="17"/>
  <c r="G178" i="17"/>
  <c r="G180" i="17"/>
  <c r="G182" i="17"/>
  <c r="G184" i="17"/>
  <c r="G186" i="17"/>
  <c r="G188" i="17"/>
  <c r="G190" i="17"/>
  <c r="G192" i="17"/>
  <c r="G194" i="17"/>
  <c r="G196" i="17"/>
  <c r="G198" i="17"/>
  <c r="G200" i="17"/>
  <c r="E95" i="17"/>
  <c r="E97" i="17"/>
  <c r="E99" i="17"/>
  <c r="E101" i="17"/>
  <c r="E103" i="17"/>
  <c r="E105" i="17"/>
  <c r="E107" i="17"/>
  <c r="E109" i="17"/>
  <c r="E111" i="17"/>
  <c r="E113" i="17"/>
  <c r="E115" i="17"/>
  <c r="E117" i="17"/>
  <c r="E119" i="17"/>
  <c r="E121" i="17"/>
  <c r="E123" i="17"/>
  <c r="E125" i="17"/>
  <c r="E127" i="17"/>
  <c r="E129" i="17"/>
  <c r="E131" i="17"/>
  <c r="E133" i="17"/>
  <c r="E135" i="17"/>
  <c r="E137" i="17"/>
  <c r="E139" i="17"/>
  <c r="E141" i="17"/>
  <c r="E143" i="17"/>
  <c r="E145" i="17"/>
  <c r="E147" i="17"/>
  <c r="E149" i="17"/>
  <c r="E151" i="17"/>
  <c r="E153" i="17"/>
  <c r="E155" i="17"/>
  <c r="E157" i="17"/>
  <c r="E159" i="17"/>
  <c r="E161" i="17"/>
  <c r="E163" i="17"/>
  <c r="E165" i="17"/>
  <c r="E167" i="17"/>
  <c r="E169" i="17"/>
  <c r="E171" i="17"/>
  <c r="E96" i="17"/>
  <c r="E100" i="17"/>
  <c r="E104" i="17"/>
  <c r="E108" i="17"/>
  <c r="E112" i="17"/>
  <c r="E116" i="17"/>
  <c r="E120" i="17"/>
  <c r="E124" i="17"/>
  <c r="E128" i="17"/>
  <c r="E132" i="17"/>
  <c r="E136" i="17"/>
  <c r="E140" i="17"/>
  <c r="E144" i="17"/>
  <c r="E148" i="17"/>
  <c r="E152" i="17"/>
  <c r="E156" i="17"/>
  <c r="E160" i="17"/>
  <c r="E164" i="17"/>
  <c r="E168" i="17"/>
  <c r="E172" i="17"/>
  <c r="E174" i="17"/>
  <c r="E176" i="17"/>
  <c r="E178" i="17"/>
  <c r="E180" i="17"/>
  <c r="E182" i="17"/>
  <c r="E184" i="17"/>
  <c r="E186" i="17"/>
  <c r="E188" i="17"/>
  <c r="E190" i="17"/>
  <c r="E192" i="17"/>
  <c r="E194" i="17"/>
  <c r="E196" i="17"/>
  <c r="E198" i="17"/>
  <c r="E200" i="17"/>
  <c r="E98" i="17"/>
  <c r="E102" i="17"/>
  <c r="E106" i="17"/>
  <c r="E110" i="17"/>
  <c r="E114" i="17"/>
  <c r="E118" i="17"/>
  <c r="E122" i="17"/>
  <c r="E126" i="17"/>
  <c r="E130" i="17"/>
  <c r="E134" i="17"/>
  <c r="E138" i="17"/>
  <c r="E142" i="17"/>
  <c r="E146" i="17"/>
  <c r="E150" i="17"/>
  <c r="E154" i="17"/>
  <c r="E158" i="17"/>
  <c r="E162" i="17"/>
  <c r="E166" i="17"/>
  <c r="E170" i="17"/>
  <c r="E173" i="17"/>
  <c r="E175" i="17"/>
  <c r="E177" i="17"/>
  <c r="E179" i="17"/>
  <c r="E181" i="17"/>
  <c r="E183" i="17"/>
  <c r="E185" i="17"/>
  <c r="E187" i="17"/>
  <c r="E189" i="17"/>
  <c r="E191" i="17"/>
  <c r="E193" i="17"/>
  <c r="E195" i="17"/>
  <c r="E197" i="17"/>
  <c r="E199" i="17"/>
  <c r="A95" i="17"/>
  <c r="A96" i="17"/>
  <c r="A97" i="17"/>
  <c r="A98" i="17"/>
  <c r="A99" i="17"/>
  <c r="A100" i="17"/>
  <c r="A101" i="17"/>
  <c r="A102" i="17"/>
  <c r="A103" i="17"/>
  <c r="A104" i="17"/>
  <c r="A105" i="17"/>
  <c r="A106" i="17"/>
  <c r="A107" i="17"/>
  <c r="A108" i="17"/>
  <c r="A109" i="17"/>
  <c r="A110" i="17"/>
  <c r="A111" i="17"/>
  <c r="A112" i="17"/>
  <c r="A113" i="17"/>
  <c r="A114" i="17"/>
  <c r="A115" i="17"/>
  <c r="A116" i="17"/>
  <c r="A117" i="17"/>
  <c r="A118" i="17"/>
  <c r="A119" i="17"/>
  <c r="A120" i="17"/>
  <c r="A121" i="17"/>
  <c r="A122" i="17"/>
  <c r="A123" i="17"/>
  <c r="A124" i="17"/>
  <c r="A125" i="17"/>
  <c r="A126" i="17"/>
  <c r="A127" i="17"/>
  <c r="A128" i="17"/>
  <c r="A129" i="17"/>
  <c r="A130" i="17"/>
  <c r="A131" i="17"/>
  <c r="A132" i="17"/>
  <c r="A133" i="17"/>
  <c r="A134" i="17"/>
  <c r="A135" i="17"/>
  <c r="A136" i="17"/>
  <c r="A137" i="17"/>
  <c r="A138" i="17"/>
  <c r="A139" i="17"/>
  <c r="A140" i="17"/>
  <c r="A141" i="17"/>
  <c r="A142" i="17"/>
  <c r="A143" i="17"/>
  <c r="A144" i="17"/>
  <c r="A145" i="17"/>
  <c r="A146" i="17"/>
  <c r="A147" i="17"/>
  <c r="A148" i="17"/>
  <c r="A149" i="17"/>
  <c r="A150" i="17"/>
  <c r="A151" i="17"/>
  <c r="A152" i="17"/>
  <c r="A153" i="17"/>
  <c r="A154" i="17"/>
  <c r="A155" i="17"/>
  <c r="A156" i="17"/>
  <c r="A157" i="17"/>
  <c r="A158" i="17"/>
  <c r="A159" i="17"/>
  <c r="A160" i="17"/>
  <c r="A161" i="17"/>
  <c r="A162" i="17"/>
  <c r="A163" i="17"/>
  <c r="A164" i="17"/>
  <c r="A165" i="17"/>
  <c r="A166" i="17"/>
  <c r="A167" i="17"/>
  <c r="A168" i="17"/>
  <c r="A169" i="17"/>
  <c r="A170" i="17"/>
  <c r="A171" i="17"/>
  <c r="A172" i="17"/>
  <c r="A173" i="17"/>
  <c r="A174" i="17"/>
  <c r="A175" i="17"/>
  <c r="A176" i="17"/>
  <c r="A177" i="17"/>
  <c r="A178" i="17"/>
  <c r="A179" i="17"/>
  <c r="A180" i="17"/>
  <c r="A181" i="17"/>
  <c r="A182" i="17"/>
  <c r="A183" i="17"/>
  <c r="A184" i="17"/>
  <c r="A185" i="17"/>
  <c r="A186" i="17"/>
  <c r="A187" i="17"/>
  <c r="A188" i="17"/>
  <c r="A189" i="17"/>
  <c r="A190" i="17"/>
  <c r="A191" i="17"/>
  <c r="A192" i="17"/>
  <c r="A193" i="17"/>
  <c r="A194" i="17"/>
  <c r="A195" i="17"/>
  <c r="A196" i="17"/>
  <c r="A197" i="17"/>
  <c r="A198" i="17"/>
  <c r="A199" i="17"/>
  <c r="A200" i="17"/>
  <c r="C95" i="17"/>
  <c r="C96" i="17"/>
  <c r="C97" i="17"/>
  <c r="C98" i="17"/>
  <c r="C99" i="17"/>
  <c r="C100" i="17"/>
  <c r="C101" i="17"/>
  <c r="C102" i="17"/>
  <c r="C103" i="17"/>
  <c r="C104" i="17"/>
  <c r="C105" i="17"/>
  <c r="C106" i="17"/>
  <c r="C107" i="17"/>
  <c r="C108" i="17"/>
  <c r="C109" i="17"/>
  <c r="C110" i="17"/>
  <c r="C111" i="17"/>
  <c r="C112" i="17"/>
  <c r="C113" i="17"/>
  <c r="C114" i="17"/>
  <c r="C115" i="17"/>
  <c r="C116" i="17"/>
  <c r="C117" i="17"/>
  <c r="C118" i="17"/>
  <c r="C119" i="17"/>
  <c r="C120" i="17"/>
  <c r="C121" i="17"/>
  <c r="C122" i="17"/>
  <c r="C123" i="17"/>
  <c r="C124" i="17"/>
  <c r="C125" i="17"/>
  <c r="C126" i="17"/>
  <c r="C127" i="17"/>
  <c r="C128" i="17"/>
  <c r="C129" i="17"/>
  <c r="C130" i="17"/>
  <c r="C131" i="17"/>
  <c r="C132" i="17"/>
  <c r="C133" i="17"/>
  <c r="C134" i="17"/>
  <c r="C135" i="17"/>
  <c r="C136" i="17"/>
  <c r="C137" i="17"/>
  <c r="C138" i="17"/>
  <c r="C139" i="17"/>
  <c r="C140" i="17"/>
  <c r="C141" i="17"/>
  <c r="C142" i="17"/>
  <c r="C143" i="17"/>
  <c r="C144" i="17"/>
  <c r="C145" i="17"/>
  <c r="C146" i="17"/>
  <c r="C147" i="17"/>
  <c r="C148" i="17"/>
  <c r="C149" i="17"/>
  <c r="C150" i="17"/>
  <c r="C151" i="17"/>
  <c r="C152" i="17"/>
  <c r="C153" i="17"/>
  <c r="C154" i="17"/>
  <c r="C155" i="17"/>
  <c r="C156" i="17"/>
  <c r="C157" i="17"/>
  <c r="C158" i="17"/>
  <c r="C159" i="17"/>
  <c r="C160" i="17"/>
  <c r="C161" i="17"/>
  <c r="C162" i="17"/>
  <c r="C163" i="17"/>
  <c r="C164" i="17"/>
  <c r="C165" i="17"/>
  <c r="C166" i="17"/>
  <c r="C167" i="17"/>
  <c r="C168" i="17"/>
  <c r="C169" i="17"/>
  <c r="C170" i="17"/>
  <c r="C171" i="17"/>
  <c r="C172" i="17"/>
  <c r="C173" i="17"/>
  <c r="C174" i="17"/>
  <c r="C175" i="17"/>
  <c r="C176" i="17"/>
  <c r="C177" i="17"/>
  <c r="C178" i="17"/>
  <c r="C179" i="17"/>
  <c r="C180" i="17"/>
  <c r="C181" i="17"/>
  <c r="C182" i="17"/>
  <c r="C183" i="17"/>
  <c r="C184" i="17"/>
  <c r="C185" i="17"/>
  <c r="C186" i="17"/>
  <c r="C187" i="17"/>
  <c r="C188" i="17"/>
  <c r="C189" i="17"/>
  <c r="C190" i="17"/>
  <c r="C191" i="17"/>
  <c r="C192" i="17"/>
  <c r="C193" i="17"/>
  <c r="C194" i="17"/>
  <c r="C195" i="17"/>
  <c r="C196" i="17"/>
  <c r="C197" i="17"/>
  <c r="C198" i="17"/>
  <c r="C199" i="17"/>
  <c r="C200" i="17"/>
  <c r="K4" i="2"/>
  <c r="L4" i="2"/>
  <c r="K85" i="2"/>
  <c r="L85" i="2"/>
  <c r="G85" i="2"/>
  <c r="K86" i="2"/>
  <c r="L86" i="2"/>
  <c r="K87" i="2"/>
  <c r="L87" i="2"/>
  <c r="S85" i="17"/>
  <c r="K88" i="2"/>
  <c r="L88" i="2"/>
  <c r="K89" i="2"/>
  <c r="L89" i="2"/>
  <c r="K90" i="2"/>
  <c r="L90" i="2"/>
  <c r="K91" i="2"/>
  <c r="L91" i="2"/>
  <c r="K92" i="2"/>
  <c r="L92" i="2"/>
  <c r="K93" i="2"/>
  <c r="L93" i="2"/>
  <c r="K94" i="2"/>
  <c r="L94" i="2"/>
  <c r="K95" i="2"/>
  <c r="L95" i="2"/>
  <c r="K96" i="2"/>
  <c r="L96" i="2"/>
  <c r="K97" i="2"/>
  <c r="L97" i="2"/>
  <c r="K98" i="2"/>
  <c r="L98" i="2"/>
  <c r="K99" i="2"/>
  <c r="L99" i="2"/>
  <c r="K100" i="2"/>
  <c r="L100" i="2"/>
  <c r="K101" i="2"/>
  <c r="L101" i="2"/>
  <c r="K102" i="2"/>
  <c r="L102" i="2"/>
  <c r="K103" i="2"/>
  <c r="L103" i="2"/>
  <c r="K104" i="2"/>
  <c r="L104" i="2"/>
  <c r="K105" i="2"/>
  <c r="L105" i="2"/>
  <c r="K106" i="2"/>
  <c r="L106" i="2"/>
  <c r="K107" i="2"/>
  <c r="L107" i="2"/>
  <c r="K108" i="2"/>
  <c r="L108" i="2"/>
  <c r="K109" i="2"/>
  <c r="L109" i="2"/>
  <c r="K110" i="2"/>
  <c r="L110" i="2"/>
  <c r="K111" i="2"/>
  <c r="L111" i="2"/>
  <c r="K112" i="2"/>
  <c r="L112" i="2"/>
  <c r="K113" i="2"/>
  <c r="L113" i="2"/>
  <c r="K114" i="2"/>
  <c r="L114" i="2"/>
  <c r="K115" i="2"/>
  <c r="L115" i="2"/>
  <c r="K116" i="2"/>
  <c r="L116" i="2"/>
  <c r="K117" i="2"/>
  <c r="L117" i="2"/>
  <c r="K118" i="2"/>
  <c r="L118" i="2"/>
  <c r="K119" i="2"/>
  <c r="L119" i="2"/>
  <c r="K120" i="2"/>
  <c r="L120" i="2"/>
  <c r="K121" i="2"/>
  <c r="L121" i="2"/>
  <c r="K122" i="2"/>
  <c r="L122" i="2"/>
  <c r="K123" i="2"/>
  <c r="L123" i="2"/>
  <c r="K124" i="2"/>
  <c r="L124" i="2"/>
  <c r="K125" i="2"/>
  <c r="L125" i="2"/>
  <c r="K126" i="2"/>
  <c r="L126" i="2"/>
  <c r="K127" i="2"/>
  <c r="L127" i="2"/>
  <c r="K128" i="2"/>
  <c r="L128" i="2"/>
  <c r="K129" i="2"/>
  <c r="L129" i="2"/>
  <c r="K130" i="2"/>
  <c r="L130" i="2"/>
  <c r="K131" i="2"/>
  <c r="L131" i="2"/>
  <c r="K132" i="2"/>
  <c r="L132" i="2"/>
  <c r="K133" i="2"/>
  <c r="L133" i="2"/>
  <c r="K134" i="2"/>
  <c r="L134" i="2"/>
  <c r="K135" i="2"/>
  <c r="L135" i="2"/>
  <c r="K136" i="2"/>
  <c r="L136" i="2"/>
  <c r="K137" i="2"/>
  <c r="L137" i="2"/>
  <c r="K138" i="2"/>
  <c r="L138" i="2"/>
  <c r="K139" i="2"/>
  <c r="L139" i="2"/>
  <c r="K140" i="2"/>
  <c r="L140" i="2"/>
  <c r="K141" i="2"/>
  <c r="L141" i="2"/>
  <c r="K142" i="2"/>
  <c r="L142" i="2"/>
  <c r="K143" i="2"/>
  <c r="L143" i="2"/>
  <c r="K144" i="2"/>
  <c r="L144" i="2"/>
  <c r="K145" i="2"/>
  <c r="L145" i="2"/>
  <c r="K146" i="2"/>
  <c r="L146" i="2"/>
  <c r="K147" i="2"/>
  <c r="L147" i="2"/>
  <c r="K148" i="2"/>
  <c r="L148" i="2"/>
  <c r="K149" i="2"/>
  <c r="L149" i="2"/>
  <c r="K150" i="2"/>
  <c r="L150" i="2"/>
  <c r="K151" i="2"/>
  <c r="L151" i="2"/>
  <c r="K152" i="2"/>
  <c r="L152" i="2"/>
  <c r="K153" i="2"/>
  <c r="L153" i="2"/>
  <c r="K154" i="2"/>
  <c r="L154" i="2"/>
  <c r="K155" i="2"/>
  <c r="L155" i="2"/>
  <c r="K156" i="2"/>
  <c r="L156" i="2"/>
  <c r="K157" i="2"/>
  <c r="L157" i="2"/>
  <c r="K158" i="2"/>
  <c r="L158" i="2"/>
  <c r="K159" i="2"/>
  <c r="L159" i="2"/>
  <c r="K160" i="2"/>
  <c r="L160" i="2"/>
  <c r="K161" i="2"/>
  <c r="L161" i="2"/>
  <c r="K162" i="2"/>
  <c r="L162" i="2"/>
  <c r="K163" i="2"/>
  <c r="L163" i="2"/>
  <c r="K164" i="2"/>
  <c r="L164" i="2"/>
  <c r="K165" i="2"/>
  <c r="L165" i="2"/>
  <c r="K166" i="2"/>
  <c r="L166" i="2"/>
  <c r="K167" i="2"/>
  <c r="L167" i="2"/>
  <c r="K168" i="2"/>
  <c r="L168" i="2"/>
  <c r="K169" i="2"/>
  <c r="L169" i="2"/>
  <c r="K170" i="2"/>
  <c r="L170" i="2"/>
  <c r="K171" i="2"/>
  <c r="L171" i="2"/>
  <c r="K172" i="2"/>
  <c r="L172" i="2"/>
  <c r="K173" i="2"/>
  <c r="L173" i="2"/>
  <c r="K174" i="2"/>
  <c r="L174" i="2"/>
  <c r="K175" i="2"/>
  <c r="L175" i="2"/>
  <c r="K176" i="2"/>
  <c r="L176" i="2"/>
  <c r="K177" i="2"/>
  <c r="L177" i="2"/>
  <c r="K178" i="2"/>
  <c r="L178" i="2"/>
  <c r="K179" i="2"/>
  <c r="L179" i="2"/>
  <c r="K180" i="2"/>
  <c r="L180" i="2"/>
  <c r="K181" i="2"/>
  <c r="L181" i="2"/>
  <c r="K182" i="2"/>
  <c r="L182" i="2"/>
  <c r="K183" i="2"/>
  <c r="L183" i="2"/>
  <c r="K184" i="2"/>
  <c r="L184" i="2"/>
  <c r="K185" i="2"/>
  <c r="L185" i="2"/>
  <c r="K186" i="2"/>
  <c r="L186" i="2"/>
  <c r="K187" i="2"/>
  <c r="L187" i="2"/>
  <c r="K188" i="2"/>
  <c r="L188" i="2"/>
  <c r="K189" i="2"/>
  <c r="L189" i="2"/>
  <c r="K190" i="2"/>
  <c r="L190" i="2"/>
  <c r="K191" i="2"/>
  <c r="L191" i="2"/>
  <c r="K192" i="2"/>
  <c r="L192" i="2"/>
  <c r="K193" i="2"/>
  <c r="L193" i="2"/>
  <c r="K194" i="2"/>
  <c r="L194" i="2"/>
  <c r="K195" i="2"/>
  <c r="L195" i="2"/>
  <c r="K196" i="2"/>
  <c r="L196" i="2"/>
  <c r="K197" i="2"/>
  <c r="L197" i="2"/>
  <c r="K198" i="2"/>
  <c r="L198" i="2"/>
  <c r="K199" i="2"/>
  <c r="L199" i="2"/>
  <c r="K200" i="2"/>
  <c r="L200" i="2"/>
  <c r="K201" i="2"/>
  <c r="L201" i="2"/>
  <c r="K202" i="2"/>
  <c r="L202" i="2"/>
  <c r="K203" i="2"/>
  <c r="L203" i="2"/>
  <c r="K204" i="2"/>
  <c r="L204" i="2"/>
  <c r="K205" i="2"/>
  <c r="L205" i="2"/>
  <c r="K206" i="2"/>
  <c r="L206" i="2"/>
  <c r="K207" i="2"/>
  <c r="L207" i="2"/>
  <c r="K208" i="2"/>
  <c r="L208" i="2"/>
  <c r="K209" i="2"/>
  <c r="L209" i="2"/>
  <c r="K210" i="2"/>
  <c r="L210" i="2"/>
  <c r="K211" i="2"/>
  <c r="L211" i="2"/>
  <c r="K212" i="2"/>
  <c r="L212" i="2"/>
  <c r="K213" i="2"/>
  <c r="L213" i="2"/>
  <c r="K214" i="2"/>
  <c r="L214" i="2"/>
  <c r="K215" i="2"/>
  <c r="L215" i="2"/>
  <c r="K216" i="2"/>
  <c r="L216" i="2"/>
  <c r="K217" i="2"/>
  <c r="L217" i="2"/>
  <c r="K218" i="2"/>
  <c r="L218" i="2"/>
  <c r="K219" i="2"/>
  <c r="L219" i="2"/>
  <c r="K220" i="2"/>
  <c r="L220" i="2"/>
  <c r="K221" i="2"/>
  <c r="L221" i="2"/>
  <c r="K222" i="2"/>
  <c r="L222" i="2"/>
  <c r="K223" i="2"/>
  <c r="L223" i="2"/>
  <c r="K224" i="2"/>
  <c r="L224" i="2"/>
  <c r="K225" i="2"/>
  <c r="L225" i="2"/>
  <c r="K226" i="2"/>
  <c r="L226" i="2"/>
  <c r="K227" i="2"/>
  <c r="L227" i="2"/>
  <c r="K228" i="2"/>
  <c r="L228" i="2"/>
  <c r="K229" i="2"/>
  <c r="L229" i="2"/>
  <c r="K230" i="2"/>
  <c r="L230" i="2"/>
  <c r="K231" i="2"/>
  <c r="L231" i="2"/>
  <c r="K232" i="2"/>
  <c r="L232" i="2"/>
  <c r="K233" i="2"/>
  <c r="L233" i="2"/>
  <c r="K234" i="2"/>
  <c r="L234" i="2"/>
  <c r="K235" i="2"/>
  <c r="L235" i="2"/>
  <c r="K5" i="2"/>
  <c r="L5" i="2"/>
  <c r="K6" i="2"/>
  <c r="L6" i="2"/>
  <c r="K7" i="2"/>
  <c r="L7" i="2"/>
  <c r="K8" i="2"/>
  <c r="L8" i="2"/>
  <c r="K9" i="2"/>
  <c r="L9" i="2"/>
  <c r="K10" i="2"/>
  <c r="L10" i="2"/>
  <c r="K11" i="2"/>
  <c r="L11" i="2"/>
  <c r="K12" i="2"/>
  <c r="L12" i="2"/>
  <c r="K13" i="2"/>
  <c r="L13" i="2"/>
  <c r="K14" i="2"/>
  <c r="L14" i="2"/>
  <c r="K15" i="2"/>
  <c r="L15" i="2"/>
  <c r="K16" i="2"/>
  <c r="L16" i="2"/>
  <c r="K17" i="2"/>
  <c r="L17" i="2"/>
  <c r="K18" i="2"/>
  <c r="L18" i="2"/>
  <c r="K19" i="2"/>
  <c r="L19" i="2"/>
  <c r="K20" i="2"/>
  <c r="L20" i="2"/>
  <c r="K21" i="2"/>
  <c r="L21" i="2"/>
  <c r="K22" i="2"/>
  <c r="L22" i="2"/>
  <c r="K23" i="2"/>
  <c r="L23" i="2"/>
  <c r="K24" i="2"/>
  <c r="L24" i="2"/>
  <c r="K25" i="2"/>
  <c r="L25" i="2"/>
  <c r="K26" i="2"/>
  <c r="L26" i="2"/>
  <c r="K27" i="2"/>
  <c r="L27" i="2"/>
  <c r="K28" i="2"/>
  <c r="L28" i="2"/>
  <c r="K29" i="2"/>
  <c r="L29" i="2"/>
  <c r="K30" i="2"/>
  <c r="L30" i="2"/>
  <c r="K31" i="2"/>
  <c r="L31" i="2"/>
  <c r="K32" i="2"/>
  <c r="L32" i="2"/>
  <c r="K33" i="2"/>
  <c r="L33" i="2"/>
  <c r="K34" i="2"/>
  <c r="L34" i="2"/>
  <c r="K35" i="2"/>
  <c r="L35" i="2"/>
  <c r="K36" i="2"/>
  <c r="L36" i="2"/>
  <c r="K37" i="2"/>
  <c r="L37" i="2"/>
  <c r="K38" i="2"/>
  <c r="L38" i="2"/>
  <c r="K39" i="2"/>
  <c r="L39" i="2"/>
  <c r="K40" i="2"/>
  <c r="L40" i="2"/>
  <c r="K41" i="2"/>
  <c r="L41" i="2"/>
  <c r="K42" i="2"/>
  <c r="L42" i="2"/>
  <c r="K43" i="2"/>
  <c r="L43" i="2"/>
  <c r="K44" i="2"/>
  <c r="L44" i="2"/>
  <c r="K45" i="2"/>
  <c r="L45" i="2"/>
  <c r="K46" i="2"/>
  <c r="L46" i="2"/>
  <c r="K47" i="2"/>
  <c r="L47" i="2"/>
  <c r="K48" i="2"/>
  <c r="L48" i="2"/>
  <c r="K49" i="2"/>
  <c r="L49" i="2"/>
  <c r="K50" i="2"/>
  <c r="L50" i="2"/>
  <c r="K51" i="2"/>
  <c r="L51" i="2"/>
  <c r="K52" i="2"/>
  <c r="L52" i="2"/>
  <c r="K53" i="2"/>
  <c r="L53" i="2"/>
  <c r="G53" i="2"/>
  <c r="K54" i="2"/>
  <c r="L54" i="2"/>
  <c r="G54" i="2"/>
  <c r="K55" i="2"/>
  <c r="L55" i="2"/>
  <c r="G55" i="2"/>
  <c r="K56" i="2"/>
  <c r="L56" i="2"/>
  <c r="G56" i="2"/>
  <c r="K57" i="2"/>
  <c r="L57" i="2"/>
  <c r="G57" i="2"/>
  <c r="K58" i="2"/>
  <c r="L58" i="2"/>
  <c r="G58" i="2"/>
  <c r="K59" i="2"/>
  <c r="L59" i="2"/>
  <c r="G59" i="2"/>
  <c r="K60" i="2"/>
  <c r="L60" i="2"/>
  <c r="G60" i="2"/>
  <c r="K61" i="2"/>
  <c r="L61" i="2"/>
  <c r="G61" i="2"/>
  <c r="K62" i="2"/>
  <c r="L62" i="2"/>
  <c r="G62" i="2"/>
  <c r="K63" i="2"/>
  <c r="L63" i="2"/>
  <c r="G63" i="2"/>
  <c r="K64" i="2"/>
  <c r="L64" i="2"/>
  <c r="G64" i="2"/>
  <c r="K65" i="2"/>
  <c r="L65" i="2"/>
  <c r="G65" i="2"/>
  <c r="K66" i="2"/>
  <c r="L66" i="2"/>
  <c r="G66" i="2"/>
  <c r="K67" i="2"/>
  <c r="L67" i="2"/>
  <c r="G67" i="2"/>
  <c r="K68" i="2"/>
  <c r="L68" i="2"/>
  <c r="G68" i="2"/>
  <c r="K69" i="2"/>
  <c r="L69" i="2"/>
  <c r="G69" i="2"/>
  <c r="K70" i="2"/>
  <c r="L70" i="2"/>
  <c r="G70" i="2"/>
  <c r="K71" i="2"/>
  <c r="L71" i="2"/>
  <c r="G71" i="2"/>
  <c r="K72" i="2"/>
  <c r="L72" i="2"/>
  <c r="G72" i="2"/>
  <c r="K73" i="2"/>
  <c r="L73" i="2"/>
  <c r="G73" i="2"/>
  <c r="K74" i="2"/>
  <c r="L74" i="2"/>
  <c r="G74" i="2"/>
  <c r="K75" i="2"/>
  <c r="L75" i="2"/>
  <c r="G75" i="2"/>
  <c r="K76" i="2"/>
  <c r="L76" i="2"/>
  <c r="G76" i="2"/>
  <c r="K77" i="2"/>
  <c r="L77" i="2"/>
  <c r="G77" i="2"/>
  <c r="K78" i="2"/>
  <c r="L78" i="2"/>
  <c r="G78" i="2"/>
  <c r="K79" i="2"/>
  <c r="L79" i="2"/>
  <c r="G79" i="2"/>
  <c r="K80" i="2"/>
  <c r="L80" i="2"/>
  <c r="G80" i="2"/>
  <c r="K81" i="2"/>
  <c r="L81" i="2"/>
  <c r="G81" i="2"/>
  <c r="K82" i="2"/>
  <c r="L82" i="2"/>
  <c r="G82" i="2"/>
  <c r="K83" i="2"/>
  <c r="L83" i="2"/>
  <c r="G83" i="2"/>
  <c r="K84" i="2"/>
  <c r="L84" i="2"/>
  <c r="G84" i="2"/>
  <c r="G86" i="2"/>
  <c r="Q84" i="17"/>
  <c r="M88" i="17"/>
  <c r="Q91" i="17"/>
  <c r="O94" i="17"/>
  <c r="S90" i="17"/>
  <c r="O86" i="17"/>
  <c r="O93" i="17"/>
  <c r="S89" i="17"/>
  <c r="Q92" i="17"/>
  <c r="M87" i="17"/>
  <c r="C91" i="17"/>
  <c r="A90" i="17"/>
  <c r="E93" i="17"/>
  <c r="G92" i="17"/>
  <c r="G91" i="17"/>
  <c r="I89" i="17"/>
  <c r="K90" i="17"/>
  <c r="K92" i="17"/>
  <c r="M94" i="17"/>
  <c r="M93" i="17"/>
  <c r="O92" i="17"/>
  <c r="O91" i="17"/>
  <c r="Q90" i="17"/>
  <c r="S87" i="17"/>
  <c r="C90" i="17"/>
  <c r="A93" i="17"/>
  <c r="E91" i="17"/>
  <c r="G90" i="17"/>
  <c r="G89" i="17"/>
  <c r="I90" i="17"/>
  <c r="I92" i="17"/>
  <c r="K86" i="17"/>
  <c r="K93" i="17"/>
  <c r="M92" i="17"/>
  <c r="M91" i="17"/>
  <c r="O90" i="17"/>
  <c r="Q87" i="17"/>
  <c r="S93" i="17"/>
  <c r="C93" i="17"/>
  <c r="A92" i="17"/>
  <c r="A88" i="17"/>
  <c r="E94" i="17"/>
  <c r="I86" i="17"/>
  <c r="I93" i="17"/>
  <c r="K91" i="17"/>
  <c r="M90" i="17"/>
  <c r="Q94" i="17"/>
  <c r="Q93" i="17"/>
  <c r="S92" i="17"/>
  <c r="S91" i="17"/>
  <c r="C92" i="17"/>
  <c r="A91" i="17"/>
  <c r="A87" i="17"/>
  <c r="E90" i="17"/>
  <c r="E92" i="17"/>
  <c r="E87" i="17"/>
  <c r="G94" i="17"/>
  <c r="G93" i="17"/>
  <c r="I91" i="17"/>
  <c r="K94" i="17"/>
  <c r="C85" i="17"/>
  <c r="A85" i="17"/>
  <c r="E85" i="17"/>
  <c r="G85" i="17"/>
  <c r="I85" i="17"/>
  <c r="K85" i="17"/>
  <c r="M85" i="17"/>
  <c r="O85" i="17"/>
  <c r="Q85" i="17"/>
  <c r="A84" i="17"/>
  <c r="O84" i="17"/>
  <c r="S84" i="17"/>
  <c r="I84" i="17"/>
  <c r="M84" i="17"/>
  <c r="G51" i="2"/>
  <c r="G49" i="2"/>
  <c r="G47" i="2"/>
  <c r="G45" i="2"/>
  <c r="G43" i="2"/>
  <c r="G41" i="2"/>
  <c r="G39" i="2"/>
  <c r="G37" i="2"/>
  <c r="G35" i="2"/>
  <c r="G33" i="2"/>
  <c r="G31" i="2"/>
  <c r="G29" i="2"/>
  <c r="G27" i="2"/>
  <c r="G25" i="2"/>
  <c r="G23" i="2"/>
  <c r="G21" i="2"/>
  <c r="G19" i="2"/>
  <c r="G17" i="2"/>
  <c r="G15" i="2"/>
  <c r="G13" i="2"/>
  <c r="G11" i="2"/>
  <c r="G9" i="2"/>
  <c r="G7" i="2"/>
  <c r="G5" i="2"/>
  <c r="G4" i="2"/>
  <c r="M2" i="17"/>
  <c r="G52" i="2"/>
  <c r="G50" i="2"/>
  <c r="Q48" i="17"/>
  <c r="G48" i="2"/>
  <c r="Q46" i="17"/>
  <c r="G46" i="2"/>
  <c r="Q44" i="17"/>
  <c r="G44" i="2"/>
  <c r="G42" i="2"/>
  <c r="S40" i="17"/>
  <c r="G40" i="2"/>
  <c r="O38" i="17"/>
  <c r="G38" i="2"/>
  <c r="G36" i="2"/>
  <c r="G34" i="2"/>
  <c r="S32" i="17"/>
  <c r="G32" i="2"/>
  <c r="O30" i="17"/>
  <c r="G30" i="2"/>
  <c r="G28" i="2"/>
  <c r="G26" i="2"/>
  <c r="S24" i="17"/>
  <c r="G24" i="2"/>
  <c r="O22" i="17"/>
  <c r="G22" i="2"/>
  <c r="G20" i="2"/>
  <c r="G18" i="2"/>
  <c r="S16" i="17"/>
  <c r="G16" i="2"/>
  <c r="O14" i="17"/>
  <c r="G14" i="2"/>
  <c r="G12" i="2"/>
  <c r="G10" i="2"/>
  <c r="S8" i="17"/>
  <c r="G8" i="2"/>
  <c r="G6" i="2"/>
  <c r="Q83" i="17"/>
  <c r="S80" i="17"/>
  <c r="Q80" i="17"/>
  <c r="O80" i="17"/>
  <c r="M80" i="17"/>
  <c r="G80" i="17"/>
  <c r="K80" i="17"/>
  <c r="I80" i="17"/>
  <c r="E80" i="17"/>
  <c r="A80" i="17"/>
  <c r="C80" i="17"/>
  <c r="S76" i="17"/>
  <c r="Q76" i="17"/>
  <c r="O76" i="17"/>
  <c r="M76" i="17"/>
  <c r="K76" i="17"/>
  <c r="I76" i="17"/>
  <c r="G76" i="17"/>
  <c r="E76" i="17"/>
  <c r="A76" i="17"/>
  <c r="C76" i="17"/>
  <c r="S74" i="17"/>
  <c r="Q74" i="17"/>
  <c r="O74" i="17"/>
  <c r="M74" i="17"/>
  <c r="K74" i="17"/>
  <c r="I74" i="17"/>
  <c r="E74" i="17"/>
  <c r="G74" i="17"/>
  <c r="A74" i="17"/>
  <c r="C74" i="17"/>
  <c r="S72" i="17"/>
  <c r="Q72" i="17"/>
  <c r="O72" i="17"/>
  <c r="M72" i="17"/>
  <c r="G72" i="17"/>
  <c r="K72" i="17"/>
  <c r="I72" i="17"/>
  <c r="E72" i="17"/>
  <c r="A72" i="17"/>
  <c r="C72" i="17"/>
  <c r="S70" i="17"/>
  <c r="Q70" i="17"/>
  <c r="O70" i="17"/>
  <c r="M70" i="17"/>
  <c r="K70" i="17"/>
  <c r="I70" i="17"/>
  <c r="G70" i="17"/>
  <c r="E70" i="17"/>
  <c r="A70" i="17"/>
  <c r="C70" i="17"/>
  <c r="S68" i="17"/>
  <c r="Q68" i="17"/>
  <c r="O68" i="17"/>
  <c r="M68" i="17"/>
  <c r="K68" i="17"/>
  <c r="I68" i="17"/>
  <c r="G68" i="17"/>
  <c r="E68" i="17"/>
  <c r="A68" i="17"/>
  <c r="C68" i="17"/>
  <c r="S66" i="17"/>
  <c r="Q66" i="17"/>
  <c r="O66" i="17"/>
  <c r="M66" i="17"/>
  <c r="K66" i="17"/>
  <c r="I66" i="17"/>
  <c r="E66" i="17"/>
  <c r="G66" i="17"/>
  <c r="A66" i="17"/>
  <c r="C66" i="17"/>
  <c r="S64" i="17"/>
  <c r="Q64" i="17"/>
  <c r="O64" i="17"/>
  <c r="M64" i="17"/>
  <c r="G64" i="17"/>
  <c r="K64" i="17"/>
  <c r="I64" i="17"/>
  <c r="E64" i="17"/>
  <c r="A64" i="17"/>
  <c r="C64" i="17"/>
  <c r="S62" i="17"/>
  <c r="Q62" i="17"/>
  <c r="O62" i="17"/>
  <c r="M62" i="17"/>
  <c r="K62" i="17"/>
  <c r="I62" i="17"/>
  <c r="G62" i="17"/>
  <c r="E62" i="17"/>
  <c r="A62" i="17"/>
  <c r="C62" i="17"/>
  <c r="S60" i="17"/>
  <c r="Q60" i="17"/>
  <c r="O60" i="17"/>
  <c r="M60" i="17"/>
  <c r="K60" i="17"/>
  <c r="I60" i="17"/>
  <c r="G60" i="17"/>
  <c r="E60" i="17"/>
  <c r="A60" i="17"/>
  <c r="C60" i="17"/>
  <c r="S58" i="17"/>
  <c r="Q58" i="17"/>
  <c r="O58" i="17"/>
  <c r="M58" i="17"/>
  <c r="K58" i="17"/>
  <c r="I58" i="17"/>
  <c r="E58" i="17"/>
  <c r="G58" i="17"/>
  <c r="A58" i="17"/>
  <c r="C58" i="17"/>
  <c r="S56" i="17"/>
  <c r="Q56" i="17"/>
  <c r="O56" i="17"/>
  <c r="M56" i="17"/>
  <c r="G56" i="17"/>
  <c r="K56" i="17"/>
  <c r="I56" i="17"/>
  <c r="E56" i="17"/>
  <c r="A56" i="17"/>
  <c r="C56" i="17"/>
  <c r="S54" i="17"/>
  <c r="Q54" i="17"/>
  <c r="O54" i="17"/>
  <c r="M54" i="17"/>
  <c r="K54" i="17"/>
  <c r="I54" i="17"/>
  <c r="G54" i="17"/>
  <c r="E54" i="17"/>
  <c r="A54" i="17"/>
  <c r="C54" i="17"/>
  <c r="S52" i="17"/>
  <c r="Q52" i="17"/>
  <c r="O52" i="17"/>
  <c r="M52" i="17"/>
  <c r="K52" i="17"/>
  <c r="I52" i="17"/>
  <c r="G52" i="17"/>
  <c r="E52" i="17"/>
  <c r="A52" i="17"/>
  <c r="C52" i="17"/>
  <c r="S50" i="17"/>
  <c r="Q50" i="17"/>
  <c r="O50" i="17"/>
  <c r="M50" i="17"/>
  <c r="K50" i="17"/>
  <c r="I50" i="17"/>
  <c r="E50" i="17"/>
  <c r="G50" i="17"/>
  <c r="A50" i="17"/>
  <c r="C50" i="17"/>
  <c r="I48" i="17"/>
  <c r="A48" i="17"/>
  <c r="O46" i="17"/>
  <c r="M46" i="17"/>
  <c r="G46" i="17"/>
  <c r="E46" i="17"/>
  <c r="S44" i="17"/>
  <c r="O44" i="17"/>
  <c r="K44" i="17"/>
  <c r="G44" i="17"/>
  <c r="A44" i="17"/>
  <c r="S42" i="17"/>
  <c r="Q42" i="17"/>
  <c r="O42" i="17"/>
  <c r="M42" i="17"/>
  <c r="K42" i="17"/>
  <c r="I42" i="17"/>
  <c r="E42" i="17"/>
  <c r="G42" i="17"/>
  <c r="A42" i="17"/>
  <c r="C42" i="17"/>
  <c r="Q40" i="17"/>
  <c r="O40" i="17"/>
  <c r="K40" i="17"/>
  <c r="I40" i="17"/>
  <c r="C40" i="17"/>
  <c r="S38" i="17"/>
  <c r="M38" i="17"/>
  <c r="A38" i="17"/>
  <c r="G38" i="17"/>
  <c r="E38" i="17"/>
  <c r="S36" i="17"/>
  <c r="Q36" i="17"/>
  <c r="O36" i="17"/>
  <c r="M36" i="17"/>
  <c r="K36" i="17"/>
  <c r="I36" i="17"/>
  <c r="G36" i="17"/>
  <c r="E36" i="17"/>
  <c r="A36" i="17"/>
  <c r="C36" i="17"/>
  <c r="S34" i="17"/>
  <c r="Q34" i="17"/>
  <c r="O34" i="17"/>
  <c r="M34" i="17"/>
  <c r="K34" i="17"/>
  <c r="E34" i="17"/>
  <c r="A34" i="17"/>
  <c r="I34" i="17"/>
  <c r="G34" i="17"/>
  <c r="C34" i="17"/>
  <c r="Q32" i="17"/>
  <c r="O32" i="17"/>
  <c r="G32" i="17"/>
  <c r="A32" i="17"/>
  <c r="C32" i="17"/>
  <c r="S30" i="17"/>
  <c r="M30" i="17"/>
  <c r="A30" i="17"/>
  <c r="G30" i="17"/>
  <c r="E30" i="17"/>
  <c r="S28" i="17"/>
  <c r="Q28" i="17"/>
  <c r="O28" i="17"/>
  <c r="M28" i="17"/>
  <c r="K28" i="17"/>
  <c r="I28" i="17"/>
  <c r="G28" i="17"/>
  <c r="E28" i="17"/>
  <c r="A28" i="17"/>
  <c r="C28" i="17"/>
  <c r="S26" i="17"/>
  <c r="Q26" i="17"/>
  <c r="O26" i="17"/>
  <c r="M26" i="17"/>
  <c r="K26" i="17"/>
  <c r="E26" i="17"/>
  <c r="A26" i="17"/>
  <c r="I26" i="17"/>
  <c r="G26" i="17"/>
  <c r="C26" i="17"/>
  <c r="Q24" i="17"/>
  <c r="O24" i="17"/>
  <c r="G24" i="17"/>
  <c r="A24" i="17"/>
  <c r="C24" i="17"/>
  <c r="S22" i="17"/>
  <c r="M22" i="17"/>
  <c r="A22" i="17"/>
  <c r="G22" i="17"/>
  <c r="E22" i="17"/>
  <c r="S20" i="17"/>
  <c r="Q20" i="17"/>
  <c r="O20" i="17"/>
  <c r="M20" i="17"/>
  <c r="K20" i="17"/>
  <c r="I20" i="17"/>
  <c r="G20" i="17"/>
  <c r="E20" i="17"/>
  <c r="A20" i="17"/>
  <c r="C20" i="17"/>
  <c r="S18" i="17"/>
  <c r="Q18" i="17"/>
  <c r="O18" i="17"/>
  <c r="M18" i="17"/>
  <c r="K18" i="17"/>
  <c r="E18" i="17"/>
  <c r="A18" i="17"/>
  <c r="I18" i="17"/>
  <c r="G18" i="17"/>
  <c r="C18" i="17"/>
  <c r="Q16" i="17"/>
  <c r="O16" i="17"/>
  <c r="G16" i="17"/>
  <c r="A16" i="17"/>
  <c r="C16" i="17"/>
  <c r="S14" i="17"/>
  <c r="M14" i="17"/>
  <c r="A14" i="17"/>
  <c r="G14" i="17"/>
  <c r="E14" i="17"/>
  <c r="S12" i="17"/>
  <c r="Q12" i="17"/>
  <c r="O12" i="17"/>
  <c r="M12" i="17"/>
  <c r="K12" i="17"/>
  <c r="I12" i="17"/>
  <c r="G12" i="17"/>
  <c r="E12" i="17"/>
  <c r="A12" i="17"/>
  <c r="C12" i="17"/>
  <c r="S10" i="17"/>
  <c r="Q10" i="17"/>
  <c r="O10" i="17"/>
  <c r="M10" i="17"/>
  <c r="K10" i="17"/>
  <c r="E10" i="17"/>
  <c r="A10" i="17"/>
  <c r="I10" i="17"/>
  <c r="G10" i="17"/>
  <c r="C10" i="17"/>
  <c r="Q8" i="17"/>
  <c r="O8" i="17"/>
  <c r="G8" i="17"/>
  <c r="A8" i="17"/>
  <c r="C8" i="17"/>
  <c r="S6" i="17"/>
  <c r="Q6" i="17"/>
  <c r="O6" i="17"/>
  <c r="M6" i="17"/>
  <c r="A6" i="17"/>
  <c r="K6" i="17"/>
  <c r="I6" i="17"/>
  <c r="G6" i="17"/>
  <c r="E6" i="17"/>
  <c r="C6" i="17"/>
  <c r="S4" i="17"/>
  <c r="Q4" i="17"/>
  <c r="O4" i="17"/>
  <c r="M4" i="17"/>
  <c r="K4" i="17"/>
  <c r="I4" i="17"/>
  <c r="G4" i="17"/>
  <c r="E4" i="17"/>
  <c r="A4" i="17"/>
  <c r="C4" i="17"/>
  <c r="S82" i="17"/>
  <c r="Q82" i="17"/>
  <c r="O82" i="17"/>
  <c r="M82" i="17"/>
  <c r="K82" i="17"/>
  <c r="I82" i="17"/>
  <c r="E82" i="17"/>
  <c r="G82" i="17"/>
  <c r="A82" i="17"/>
  <c r="C82" i="17"/>
  <c r="S78" i="17"/>
  <c r="Q78" i="17"/>
  <c r="O78" i="17"/>
  <c r="M78" i="17"/>
  <c r="K78" i="17"/>
  <c r="I78" i="17"/>
  <c r="G78" i="17"/>
  <c r="E78" i="17"/>
  <c r="A78" i="17"/>
  <c r="C78" i="17"/>
  <c r="S81" i="17"/>
  <c r="Q81" i="17"/>
  <c r="O81" i="17"/>
  <c r="M81" i="17"/>
  <c r="K81" i="17"/>
  <c r="I81" i="17"/>
  <c r="G81" i="17"/>
  <c r="E81" i="17"/>
  <c r="A81" i="17"/>
  <c r="C81" i="17"/>
  <c r="S79" i="17"/>
  <c r="Q79" i="17"/>
  <c r="O79" i="17"/>
  <c r="M79" i="17"/>
  <c r="K79" i="17"/>
  <c r="I79" i="17"/>
  <c r="G79" i="17"/>
  <c r="E79" i="17"/>
  <c r="A79" i="17"/>
  <c r="C79" i="17"/>
  <c r="S77" i="17"/>
  <c r="Q77" i="17"/>
  <c r="O77" i="17"/>
  <c r="M77" i="17"/>
  <c r="K77" i="17"/>
  <c r="I77" i="17"/>
  <c r="G77" i="17"/>
  <c r="E77" i="17"/>
  <c r="A77" i="17"/>
  <c r="C77" i="17"/>
  <c r="S75" i="17"/>
  <c r="Q75" i="17"/>
  <c r="O75" i="17"/>
  <c r="M75" i="17"/>
  <c r="K75" i="17"/>
  <c r="I75" i="17"/>
  <c r="G75" i="17"/>
  <c r="E75" i="17"/>
  <c r="A75" i="17"/>
  <c r="C75" i="17"/>
  <c r="S73" i="17"/>
  <c r="Q73" i="17"/>
  <c r="O73" i="17"/>
  <c r="M73" i="17"/>
  <c r="K73" i="17"/>
  <c r="I73" i="17"/>
  <c r="G73" i="17"/>
  <c r="E73" i="17"/>
  <c r="A73" i="17"/>
  <c r="C73" i="17"/>
  <c r="S71" i="17"/>
  <c r="Q71" i="17"/>
  <c r="O71" i="17"/>
  <c r="M71" i="17"/>
  <c r="K71" i="17"/>
  <c r="I71" i="17"/>
  <c r="G71" i="17"/>
  <c r="E71" i="17"/>
  <c r="A71" i="17"/>
  <c r="C71" i="17"/>
  <c r="S69" i="17"/>
  <c r="Q69" i="17"/>
  <c r="O69" i="17"/>
  <c r="M69" i="17"/>
  <c r="K69" i="17"/>
  <c r="I69" i="17"/>
  <c r="G69" i="17"/>
  <c r="E69" i="17"/>
  <c r="A69" i="17"/>
  <c r="C69" i="17"/>
  <c r="S67" i="17"/>
  <c r="Q67" i="17"/>
  <c r="O67" i="17"/>
  <c r="M67" i="17"/>
  <c r="K67" i="17"/>
  <c r="I67" i="17"/>
  <c r="G67" i="17"/>
  <c r="E67" i="17"/>
  <c r="A67" i="17"/>
  <c r="C67" i="17"/>
  <c r="S65" i="17"/>
  <c r="Q65" i="17"/>
  <c r="O65" i="17"/>
  <c r="M65" i="17"/>
  <c r="K65" i="17"/>
  <c r="I65" i="17"/>
  <c r="G65" i="17"/>
  <c r="E65" i="17"/>
  <c r="A65" i="17"/>
  <c r="C65" i="17"/>
  <c r="S63" i="17"/>
  <c r="Q63" i="17"/>
  <c r="O63" i="17"/>
  <c r="M63" i="17"/>
  <c r="K63" i="17"/>
  <c r="I63" i="17"/>
  <c r="G63" i="17"/>
  <c r="E63" i="17"/>
  <c r="A63" i="17"/>
  <c r="C63" i="17"/>
  <c r="S61" i="17"/>
  <c r="Q61" i="17"/>
  <c r="O61" i="17"/>
  <c r="M61" i="17"/>
  <c r="K61" i="17"/>
  <c r="I61" i="17"/>
  <c r="G61" i="17"/>
  <c r="E61" i="17"/>
  <c r="A61" i="17"/>
  <c r="C61" i="17"/>
  <c r="S59" i="17"/>
  <c r="Q59" i="17"/>
  <c r="O59" i="17"/>
  <c r="M59" i="17"/>
  <c r="K59" i="17"/>
  <c r="I59" i="17"/>
  <c r="G59" i="17"/>
  <c r="E59" i="17"/>
  <c r="A59" i="17"/>
  <c r="C59" i="17"/>
  <c r="S57" i="17"/>
  <c r="Q57" i="17"/>
  <c r="O57" i="17"/>
  <c r="M57" i="17"/>
  <c r="K57" i="17"/>
  <c r="I57" i="17"/>
  <c r="G57" i="17"/>
  <c r="E57" i="17"/>
  <c r="A57" i="17"/>
  <c r="C57" i="17"/>
  <c r="S55" i="17"/>
  <c r="Q55" i="17"/>
  <c r="O55" i="17"/>
  <c r="M55" i="17"/>
  <c r="K55" i="17"/>
  <c r="I55" i="17"/>
  <c r="G55" i="17"/>
  <c r="E55" i="17"/>
  <c r="A55" i="17"/>
  <c r="C55" i="17"/>
  <c r="S53" i="17"/>
  <c r="Q53" i="17"/>
  <c r="O53" i="17"/>
  <c r="M53" i="17"/>
  <c r="K53" i="17"/>
  <c r="I53" i="17"/>
  <c r="G53" i="17"/>
  <c r="E53" i="17"/>
  <c r="A53" i="17"/>
  <c r="C53" i="17"/>
  <c r="S51" i="17"/>
  <c r="Q51" i="17"/>
  <c r="O51" i="17"/>
  <c r="M51" i="17"/>
  <c r="K51" i="17"/>
  <c r="I51" i="17"/>
  <c r="G51" i="17"/>
  <c r="E51" i="17"/>
  <c r="A51" i="17"/>
  <c r="C51" i="17"/>
  <c r="S49" i="17"/>
  <c r="Q49" i="17"/>
  <c r="O49" i="17"/>
  <c r="M49" i="17"/>
  <c r="K49" i="17"/>
  <c r="I49" i="17"/>
  <c r="G49" i="17"/>
  <c r="E49" i="17"/>
  <c r="A49" i="17"/>
  <c r="C49" i="17"/>
  <c r="S47" i="17"/>
  <c r="Q47" i="17"/>
  <c r="O47" i="17"/>
  <c r="M47" i="17"/>
  <c r="K47" i="17"/>
  <c r="I47" i="17"/>
  <c r="G47" i="17"/>
  <c r="E47" i="17"/>
  <c r="A47" i="17"/>
  <c r="C47" i="17"/>
  <c r="S45" i="17"/>
  <c r="Q45" i="17"/>
  <c r="O45" i="17"/>
  <c r="M45" i="17"/>
  <c r="K45" i="17"/>
  <c r="I45" i="17"/>
  <c r="G45" i="17"/>
  <c r="E45" i="17"/>
  <c r="A45" i="17"/>
  <c r="C45" i="17"/>
  <c r="S43" i="17"/>
  <c r="Q43" i="17"/>
  <c r="O43" i="17"/>
  <c r="M43" i="17"/>
  <c r="K43" i="17"/>
  <c r="I43" i="17"/>
  <c r="G43" i="17"/>
  <c r="E43" i="17"/>
  <c r="A43" i="17"/>
  <c r="C43" i="17"/>
  <c r="S41" i="17"/>
  <c r="Q41" i="17"/>
  <c r="O41" i="17"/>
  <c r="M41" i="17"/>
  <c r="K41" i="17"/>
  <c r="I41" i="17"/>
  <c r="G41" i="17"/>
  <c r="E41" i="17"/>
  <c r="A41" i="17"/>
  <c r="C41" i="17"/>
  <c r="S39" i="17"/>
  <c r="Q39" i="17"/>
  <c r="O39" i="17"/>
  <c r="M39" i="17"/>
  <c r="K39" i="17"/>
  <c r="I39" i="17"/>
  <c r="G39" i="17"/>
  <c r="E39" i="17"/>
  <c r="A39" i="17"/>
  <c r="C39" i="17"/>
  <c r="S37" i="17"/>
  <c r="Q37" i="17"/>
  <c r="O37" i="17"/>
  <c r="M37" i="17"/>
  <c r="K37" i="17"/>
  <c r="I37" i="17"/>
  <c r="G37" i="17"/>
  <c r="E37" i="17"/>
  <c r="C37" i="17"/>
  <c r="A37" i="17"/>
  <c r="S35" i="17"/>
  <c r="Q35" i="17"/>
  <c r="O35" i="17"/>
  <c r="M35" i="17"/>
  <c r="K35" i="17"/>
  <c r="I35" i="17"/>
  <c r="G35" i="17"/>
  <c r="E35" i="17"/>
  <c r="A35" i="17"/>
  <c r="C35" i="17"/>
  <c r="S33" i="17"/>
  <c r="Q33" i="17"/>
  <c r="O33" i="17"/>
  <c r="M33" i="17"/>
  <c r="K33" i="17"/>
  <c r="I33" i="17"/>
  <c r="G33" i="17"/>
  <c r="E33" i="17"/>
  <c r="C33" i="17"/>
  <c r="A33" i="17"/>
  <c r="S31" i="17"/>
  <c r="Q31" i="17"/>
  <c r="O31" i="17"/>
  <c r="M31" i="17"/>
  <c r="K31" i="17"/>
  <c r="I31" i="17"/>
  <c r="G31" i="17"/>
  <c r="E31" i="17"/>
  <c r="A31" i="17"/>
  <c r="C31" i="17"/>
  <c r="S29" i="17"/>
  <c r="Q29" i="17"/>
  <c r="O29" i="17"/>
  <c r="M29" i="17"/>
  <c r="K29" i="17"/>
  <c r="I29" i="17"/>
  <c r="G29" i="17"/>
  <c r="E29" i="17"/>
  <c r="C29" i="17"/>
  <c r="A29" i="17"/>
  <c r="S27" i="17"/>
  <c r="Q27" i="17"/>
  <c r="O27" i="17"/>
  <c r="M27" i="17"/>
  <c r="K27" i="17"/>
  <c r="I27" i="17"/>
  <c r="G27" i="17"/>
  <c r="E27" i="17"/>
  <c r="A27" i="17"/>
  <c r="C27" i="17"/>
  <c r="S25" i="17"/>
  <c r="Q25" i="17"/>
  <c r="O25" i="17"/>
  <c r="M25" i="17"/>
  <c r="K25" i="17"/>
  <c r="I25" i="17"/>
  <c r="G25" i="17"/>
  <c r="E25" i="17"/>
  <c r="C25" i="17"/>
  <c r="A25" i="17"/>
  <c r="S23" i="17"/>
  <c r="Q23" i="17"/>
  <c r="O23" i="17"/>
  <c r="M23" i="17"/>
  <c r="K23" i="17"/>
  <c r="I23" i="17"/>
  <c r="G23" i="17"/>
  <c r="E23" i="17"/>
  <c r="A23" i="17"/>
  <c r="C23" i="17"/>
  <c r="S21" i="17"/>
  <c r="Q21" i="17"/>
  <c r="O21" i="17"/>
  <c r="M21" i="17"/>
  <c r="K21" i="17"/>
  <c r="I21" i="17"/>
  <c r="G21" i="17"/>
  <c r="E21" i="17"/>
  <c r="C21" i="17"/>
  <c r="A21" i="17"/>
  <c r="S19" i="17"/>
  <c r="Q19" i="17"/>
  <c r="O19" i="17"/>
  <c r="M19" i="17"/>
  <c r="K19" i="17"/>
  <c r="I19" i="17"/>
  <c r="G19" i="17"/>
  <c r="E19" i="17"/>
  <c r="A19" i="17"/>
  <c r="C19" i="17"/>
  <c r="S17" i="17"/>
  <c r="Q17" i="17"/>
  <c r="O17" i="17"/>
  <c r="M17" i="17"/>
  <c r="K17" i="17"/>
  <c r="I17" i="17"/>
  <c r="G17" i="17"/>
  <c r="E17" i="17"/>
  <c r="C17" i="17"/>
  <c r="A17" i="17"/>
  <c r="S15" i="17"/>
  <c r="Q15" i="17"/>
  <c r="O15" i="17"/>
  <c r="M15" i="17"/>
  <c r="K15" i="17"/>
  <c r="I15" i="17"/>
  <c r="G15" i="17"/>
  <c r="E15" i="17"/>
  <c r="A15" i="17"/>
  <c r="C15" i="17"/>
  <c r="S13" i="17"/>
  <c r="Q13" i="17"/>
  <c r="O13" i="17"/>
  <c r="M13" i="17"/>
  <c r="K13" i="17"/>
  <c r="I13" i="17"/>
  <c r="G13" i="17"/>
  <c r="E13" i="17"/>
  <c r="C13" i="17"/>
  <c r="A13" i="17"/>
  <c r="S11" i="17"/>
  <c r="Q11" i="17"/>
  <c r="O11" i="17"/>
  <c r="M11" i="17"/>
  <c r="K11" i="17"/>
  <c r="I11" i="17"/>
  <c r="G11" i="17"/>
  <c r="E11" i="17"/>
  <c r="A11" i="17"/>
  <c r="C11" i="17"/>
  <c r="S9" i="17"/>
  <c r="Q9" i="17"/>
  <c r="M9" i="17"/>
  <c r="K9" i="17"/>
  <c r="O9" i="17"/>
  <c r="I9" i="17"/>
  <c r="G9" i="17"/>
  <c r="E9" i="17"/>
  <c r="C9" i="17"/>
  <c r="A9" i="17"/>
  <c r="S7" i="17"/>
  <c r="Q7" i="17"/>
  <c r="O7" i="17"/>
  <c r="M7" i="17"/>
  <c r="K7" i="17"/>
  <c r="I7" i="17"/>
  <c r="G7" i="17"/>
  <c r="E7" i="17"/>
  <c r="A7" i="17"/>
  <c r="C7" i="17"/>
  <c r="S5" i="17"/>
  <c r="Q5" i="17"/>
  <c r="O5" i="17"/>
  <c r="M5" i="17"/>
  <c r="K5" i="17"/>
  <c r="I5" i="17"/>
  <c r="G5" i="17"/>
  <c r="E5" i="17"/>
  <c r="C5" i="17"/>
  <c r="A5" i="17"/>
  <c r="S3" i="17"/>
  <c r="Q3" i="17"/>
  <c r="O3" i="17"/>
  <c r="M3" i="17"/>
  <c r="K3" i="17"/>
  <c r="I3" i="17"/>
  <c r="G3" i="17"/>
  <c r="E3" i="17"/>
  <c r="A3" i="17"/>
  <c r="C3" i="17"/>
  <c r="S83" i="17"/>
  <c r="K83" i="17"/>
  <c r="A2" i="17"/>
  <c r="E2" i="17"/>
  <c r="O2" i="17"/>
  <c r="K2" i="17"/>
  <c r="G2" i="17"/>
  <c r="S2" i="17"/>
  <c r="C2" i="17"/>
  <c r="C83" i="17"/>
  <c r="I2" i="17"/>
  <c r="Q2" i="17"/>
  <c r="B1" i="2"/>
  <c r="K8" i="17"/>
  <c r="M8" i="17"/>
  <c r="C14" i="17"/>
  <c r="K14" i="17"/>
  <c r="Q14" i="17"/>
  <c r="K16" i="17"/>
  <c r="M16" i="17"/>
  <c r="C22" i="17"/>
  <c r="K22" i="17"/>
  <c r="Q22" i="17"/>
  <c r="K24" i="17"/>
  <c r="M24" i="17"/>
  <c r="C30" i="17"/>
  <c r="K30" i="17"/>
  <c r="Q30" i="17"/>
  <c r="K32" i="17"/>
  <c r="M32" i="17"/>
  <c r="C38" i="17"/>
  <c r="K38" i="17"/>
  <c r="Q38" i="17"/>
  <c r="E40" i="17"/>
  <c r="M40" i="17"/>
  <c r="A46" i="17"/>
  <c r="K46" i="17"/>
  <c r="S46" i="17"/>
  <c r="O48" i="17"/>
  <c r="C84" i="17"/>
  <c r="G84" i="17"/>
  <c r="E8" i="17"/>
  <c r="I8" i="17"/>
  <c r="I14" i="17"/>
  <c r="E16" i="17"/>
  <c r="I16" i="17"/>
  <c r="I22" i="17"/>
  <c r="E24" i="17"/>
  <c r="I24" i="17"/>
  <c r="I30" i="17"/>
  <c r="E32" i="17"/>
  <c r="I32" i="17"/>
  <c r="I38" i="17"/>
  <c r="A40" i="17"/>
  <c r="G40" i="17"/>
  <c r="C46" i="17"/>
  <c r="I46" i="17"/>
  <c r="G48" i="17"/>
  <c r="E84" i="17"/>
  <c r="K84" i="17"/>
  <c r="C88" i="17"/>
  <c r="O88" i="17"/>
  <c r="G88" i="17"/>
  <c r="S86" i="17"/>
  <c r="O89" i="17"/>
  <c r="Q89" i="17"/>
  <c r="E86" i="17"/>
  <c r="C87" i="17"/>
  <c r="K89" i="17"/>
  <c r="G86" i="17"/>
  <c r="Q86" i="17"/>
  <c r="M89" i="17"/>
  <c r="I88" i="17"/>
  <c r="E89" i="17"/>
  <c r="C89" i="17"/>
  <c r="S94" i="17"/>
  <c r="K88" i="17"/>
  <c r="A89" i="17"/>
  <c r="C94" i="17"/>
  <c r="M86" i="17"/>
  <c r="A86" i="17"/>
  <c r="O87" i="17"/>
  <c r="G87" i="17"/>
  <c r="Q88" i="17"/>
  <c r="I87" i="17"/>
  <c r="C86" i="17"/>
  <c r="S88" i="17"/>
  <c r="K87" i="17"/>
  <c r="I94" i="17"/>
  <c r="E88" i="17"/>
  <c r="A94" i="17"/>
  <c r="S48" i="17"/>
  <c r="C44" i="17"/>
  <c r="E44" i="17"/>
  <c r="I44" i="17"/>
  <c r="M44" i="17"/>
  <c r="C48" i="17"/>
  <c r="E48" i="17"/>
  <c r="K48" i="17"/>
  <c r="M48" i="17"/>
  <c r="G83" i="17"/>
  <c r="O83" i="17"/>
  <c r="A83" i="17"/>
  <c r="E83" i="17"/>
  <c r="I83" i="17"/>
  <c r="M83" i="17"/>
  <c r="D172" i="17"/>
  <c r="D16" i="17"/>
  <c r="C16" i="18"/>
  <c r="D195" i="17"/>
  <c r="C195" i="18"/>
  <c r="D141" i="17"/>
  <c r="C141" i="18"/>
  <c r="D48" i="17"/>
  <c r="C48" i="18"/>
  <c r="D28" i="17"/>
  <c r="C28" i="18"/>
  <c r="D107" i="17"/>
  <c r="C107" i="18"/>
  <c r="D18" i="17"/>
  <c r="C18" i="18"/>
  <c r="D165" i="17"/>
  <c r="C165" i="18"/>
  <c r="D8" i="17"/>
  <c r="D24" i="17"/>
  <c r="C24" i="18"/>
  <c r="D38" i="17"/>
  <c r="C38" i="18"/>
  <c r="D56" i="17"/>
  <c r="C56" i="18"/>
  <c r="D179" i="17"/>
  <c r="C179" i="18"/>
  <c r="D145" i="17"/>
  <c r="C145" i="18"/>
  <c r="D73" i="17"/>
  <c r="C73" i="18"/>
  <c r="D12" i="17"/>
  <c r="D26" i="17"/>
  <c r="C26" i="18"/>
  <c r="D44" i="17"/>
  <c r="C44" i="18"/>
  <c r="D197" i="17"/>
  <c r="C197" i="18"/>
  <c r="D173" i="17"/>
  <c r="C173" i="18"/>
  <c r="D129" i="17"/>
  <c r="C129" i="18"/>
  <c r="D36" i="17"/>
  <c r="C36" i="18"/>
  <c r="D54" i="17"/>
  <c r="C54" i="18"/>
  <c r="D189" i="17"/>
  <c r="C189" i="18"/>
  <c r="D155" i="17"/>
  <c r="C155" i="18"/>
  <c r="D105" i="17"/>
  <c r="C105" i="18"/>
  <c r="D10" i="17"/>
  <c r="D20" i="17"/>
  <c r="C20" i="18"/>
  <c r="D32" i="17"/>
  <c r="C32" i="18"/>
  <c r="D46" i="17"/>
  <c r="C46" i="18"/>
  <c r="D9" i="17"/>
  <c r="D181" i="17"/>
  <c r="C181" i="18"/>
  <c r="D163" i="17"/>
  <c r="C163" i="18"/>
  <c r="D123" i="17"/>
  <c r="C123" i="18"/>
  <c r="D6" i="17"/>
  <c r="D14" i="17"/>
  <c r="C14" i="18"/>
  <c r="D22" i="17"/>
  <c r="C22" i="18"/>
  <c r="D30" i="17"/>
  <c r="C30" i="18"/>
  <c r="D40" i="17"/>
  <c r="C40" i="18"/>
  <c r="D52" i="17"/>
  <c r="C52" i="18"/>
  <c r="D4" i="17"/>
  <c r="D187" i="17"/>
  <c r="C187" i="18"/>
  <c r="D171" i="17"/>
  <c r="C171" i="18"/>
  <c r="D153" i="17"/>
  <c r="C153" i="18"/>
  <c r="D23" i="17"/>
  <c r="C23" i="18"/>
  <c r="D81" i="17"/>
  <c r="C81" i="18"/>
  <c r="D3" i="17"/>
  <c r="D39" i="17"/>
  <c r="C39" i="18"/>
  <c r="D34" i="17"/>
  <c r="C34" i="18"/>
  <c r="D42" i="17"/>
  <c r="C42" i="18"/>
  <c r="D50" i="17"/>
  <c r="C50" i="18"/>
  <c r="D5" i="17"/>
  <c r="D199" i="17"/>
  <c r="C199" i="18"/>
  <c r="D191" i="17"/>
  <c r="C191" i="18"/>
  <c r="D183" i="17"/>
  <c r="C183" i="18"/>
  <c r="D175" i="17"/>
  <c r="C175" i="18"/>
  <c r="D167" i="17"/>
  <c r="C167" i="18"/>
  <c r="D157" i="17"/>
  <c r="C157" i="18"/>
  <c r="D147" i="17"/>
  <c r="C147" i="18"/>
  <c r="D137" i="17"/>
  <c r="C137" i="18"/>
  <c r="D113" i="17"/>
  <c r="C113" i="18"/>
  <c r="D89" i="17"/>
  <c r="C89" i="18"/>
  <c r="D55" i="17"/>
  <c r="C55" i="18"/>
  <c r="D41" i="17"/>
  <c r="C41" i="18"/>
  <c r="D58" i="17"/>
  <c r="C58" i="18"/>
  <c r="D193" i="17"/>
  <c r="C193" i="18"/>
  <c r="D185" i="17"/>
  <c r="C185" i="18"/>
  <c r="D177" i="17"/>
  <c r="C177" i="18"/>
  <c r="D169" i="17"/>
  <c r="C169" i="18"/>
  <c r="D161" i="17"/>
  <c r="C161" i="18"/>
  <c r="D149" i="17"/>
  <c r="C149" i="18"/>
  <c r="D139" i="17"/>
  <c r="C139" i="18"/>
  <c r="D121" i="17"/>
  <c r="C121" i="18"/>
  <c r="D97" i="17"/>
  <c r="C97" i="18"/>
  <c r="D65" i="17"/>
  <c r="C65" i="18"/>
  <c r="D98" i="17"/>
  <c r="C98" i="18"/>
  <c r="D82" i="17"/>
  <c r="C82" i="18"/>
  <c r="D66" i="17"/>
  <c r="C66" i="18"/>
  <c r="D159" i="17"/>
  <c r="C159" i="18"/>
  <c r="D151" i="17"/>
  <c r="C151" i="18"/>
  <c r="D143" i="17"/>
  <c r="C143" i="18"/>
  <c r="D131" i="17"/>
  <c r="C131" i="18"/>
  <c r="D115" i="17"/>
  <c r="C115" i="18"/>
  <c r="D99" i="17"/>
  <c r="C99" i="18"/>
  <c r="D83" i="17"/>
  <c r="C83" i="18"/>
  <c r="D67" i="17"/>
  <c r="C67" i="18"/>
  <c r="D43" i="17"/>
  <c r="C43" i="18"/>
  <c r="D11" i="17"/>
  <c r="D62" i="17"/>
  <c r="C62" i="18"/>
  <c r="D91" i="17"/>
  <c r="C91" i="18"/>
  <c r="D75" i="17"/>
  <c r="C75" i="18"/>
  <c r="D59" i="17"/>
  <c r="C59" i="18"/>
  <c r="D27" i="17"/>
  <c r="C27" i="18"/>
  <c r="D33" i="17"/>
  <c r="C33" i="18"/>
  <c r="D166" i="17"/>
  <c r="C166" i="18"/>
  <c r="D78" i="17"/>
  <c r="C78" i="18"/>
  <c r="D94" i="17"/>
  <c r="C94" i="18"/>
  <c r="D135" i="17"/>
  <c r="C135" i="18"/>
  <c r="D127" i="17"/>
  <c r="C127" i="18"/>
  <c r="D119" i="17"/>
  <c r="C119" i="18"/>
  <c r="D111" i="17"/>
  <c r="C111" i="18"/>
  <c r="D103" i="17"/>
  <c r="C103" i="18"/>
  <c r="D95" i="17"/>
  <c r="C95" i="18"/>
  <c r="D87" i="17"/>
  <c r="C87" i="18"/>
  <c r="D79" i="17"/>
  <c r="C79" i="18"/>
  <c r="D71" i="17"/>
  <c r="C71" i="18"/>
  <c r="D63" i="17"/>
  <c r="C63" i="18"/>
  <c r="D51" i="17"/>
  <c r="C51" i="18"/>
  <c r="D35" i="17"/>
  <c r="C35" i="18"/>
  <c r="D19" i="17"/>
  <c r="C19" i="18"/>
  <c r="D17" i="17"/>
  <c r="C17" i="18"/>
  <c r="D49" i="17"/>
  <c r="C49" i="18"/>
  <c r="D70" i="17"/>
  <c r="C70" i="18"/>
  <c r="D90" i="17"/>
  <c r="C90" i="18"/>
  <c r="D136" i="17"/>
  <c r="C136" i="18"/>
  <c r="D133" i="17"/>
  <c r="C133" i="18"/>
  <c r="D125" i="17"/>
  <c r="C125" i="18"/>
  <c r="D117" i="17"/>
  <c r="C117" i="18"/>
  <c r="D109" i="17"/>
  <c r="C109" i="18"/>
  <c r="D101" i="17"/>
  <c r="C101" i="18"/>
  <c r="D93" i="17"/>
  <c r="C93" i="18"/>
  <c r="D85" i="17"/>
  <c r="C85" i="18"/>
  <c r="D77" i="17"/>
  <c r="C77" i="18"/>
  <c r="D69" i="17"/>
  <c r="C69" i="18"/>
  <c r="D61" i="17"/>
  <c r="C61" i="18"/>
  <c r="D47" i="17"/>
  <c r="C47" i="18"/>
  <c r="D31" i="17"/>
  <c r="C31" i="18"/>
  <c r="D15" i="17"/>
  <c r="C15" i="18"/>
  <c r="D25" i="17"/>
  <c r="C25" i="18"/>
  <c r="D57" i="17"/>
  <c r="C57" i="18"/>
  <c r="D74" i="17"/>
  <c r="C74" i="18"/>
  <c r="D130" i="17"/>
  <c r="C130" i="18"/>
  <c r="D128" i="17"/>
  <c r="C128" i="18"/>
  <c r="D53" i="17"/>
  <c r="C53" i="18"/>
  <c r="D114" i="17"/>
  <c r="C114" i="18"/>
  <c r="D146" i="17"/>
  <c r="C146" i="18"/>
  <c r="D186" i="17"/>
  <c r="C186" i="18"/>
  <c r="D96" i="17"/>
  <c r="C96" i="18"/>
  <c r="D184" i="17"/>
  <c r="C184" i="18"/>
  <c r="D126" i="17"/>
  <c r="C126" i="18"/>
  <c r="D162" i="17"/>
  <c r="C162" i="18"/>
  <c r="D7" i="17"/>
  <c r="D192" i="17"/>
  <c r="C192" i="18"/>
  <c r="D110" i="17"/>
  <c r="C110" i="18"/>
  <c r="D142" i="17"/>
  <c r="C142" i="18"/>
  <c r="D182" i="17"/>
  <c r="C182" i="18"/>
  <c r="D88" i="17"/>
  <c r="C88" i="18"/>
  <c r="D168" i="17"/>
  <c r="C168" i="18"/>
  <c r="D106" i="17"/>
  <c r="C106" i="18"/>
  <c r="D122" i="17"/>
  <c r="C122" i="18"/>
  <c r="D138" i="17"/>
  <c r="C138" i="18"/>
  <c r="D154" i="17"/>
  <c r="C154" i="18"/>
  <c r="D178" i="17"/>
  <c r="C178" i="18"/>
  <c r="D198" i="17"/>
  <c r="C198" i="18"/>
  <c r="D72" i="17"/>
  <c r="C72" i="18"/>
  <c r="D120" i="17"/>
  <c r="C120" i="18"/>
  <c r="D160" i="17"/>
  <c r="C160" i="18"/>
  <c r="D200" i="17"/>
  <c r="C200" i="18"/>
  <c r="D86" i="17"/>
  <c r="C86" i="18"/>
  <c r="D102" i="17"/>
  <c r="C102" i="18"/>
  <c r="D118" i="17"/>
  <c r="C118" i="18"/>
  <c r="D134" i="17"/>
  <c r="C134" i="18"/>
  <c r="D150" i="17"/>
  <c r="C150" i="18"/>
  <c r="D170" i="17"/>
  <c r="C170" i="18"/>
  <c r="D194" i="17"/>
  <c r="C194" i="18"/>
  <c r="D64" i="17"/>
  <c r="C64" i="18"/>
  <c r="D104" i="17"/>
  <c r="C104" i="18"/>
  <c r="D152" i="17"/>
  <c r="C152" i="18"/>
  <c r="D76" i="17"/>
  <c r="C76" i="18"/>
  <c r="D29" i="17"/>
  <c r="C29" i="18"/>
  <c r="D158" i="17"/>
  <c r="C158" i="18"/>
  <c r="D174" i="17"/>
  <c r="C174" i="18"/>
  <c r="D190" i="17"/>
  <c r="C190" i="18"/>
  <c r="D37" i="17"/>
  <c r="C37" i="18"/>
  <c r="D80" i="17"/>
  <c r="C80" i="18"/>
  <c r="D112" i="17"/>
  <c r="C112" i="18"/>
  <c r="D144" i="17"/>
  <c r="C144" i="18"/>
  <c r="D176" i="17"/>
  <c r="C176" i="18"/>
  <c r="D108" i="17"/>
  <c r="C108" i="18"/>
  <c r="D124" i="17"/>
  <c r="C124" i="18"/>
  <c r="D60" i="17"/>
  <c r="C60" i="18"/>
  <c r="D13" i="17"/>
  <c r="D45" i="17"/>
  <c r="C45" i="18"/>
  <c r="D180" i="17"/>
  <c r="C180" i="18"/>
  <c r="D140" i="17"/>
  <c r="C140" i="18"/>
  <c r="D196" i="17"/>
  <c r="C196" i="18"/>
  <c r="D21" i="17"/>
  <c r="C21" i="18"/>
  <c r="D92" i="17"/>
  <c r="C92" i="18"/>
  <c r="D156" i="17"/>
  <c r="C156" i="18"/>
  <c r="D84" i="17"/>
  <c r="C84" i="18"/>
  <c r="D68" i="17"/>
  <c r="C68" i="18"/>
  <c r="D164" i="17"/>
  <c r="C164" i="18"/>
  <c r="D116" i="17"/>
  <c r="C116" i="18"/>
  <c r="D132" i="17"/>
  <c r="C132" i="18"/>
  <c r="D100" i="17"/>
  <c r="C100" i="18"/>
  <c r="D188" i="17"/>
  <c r="C188" i="18"/>
  <c r="D148" i="17"/>
  <c r="C148" i="18"/>
  <c r="C172" i="18"/>
  <c r="F195" i="18"/>
  <c r="D195" i="18"/>
  <c r="B195" i="18"/>
  <c r="E195" i="18"/>
  <c r="F187" i="18"/>
  <c r="D187" i="18"/>
  <c r="B187" i="18"/>
  <c r="E187" i="18"/>
  <c r="F179" i="18"/>
  <c r="D179" i="18"/>
  <c r="B179" i="18"/>
  <c r="E179" i="18"/>
  <c r="E171" i="18"/>
  <c r="D171" i="18"/>
  <c r="F171" i="18"/>
  <c r="B171" i="18"/>
  <c r="E163" i="18"/>
  <c r="D163" i="18"/>
  <c r="F163" i="18"/>
  <c r="B163" i="18"/>
  <c r="E155" i="18"/>
  <c r="F155" i="18"/>
  <c r="D155" i="18"/>
  <c r="B155" i="18"/>
  <c r="E147" i="18"/>
  <c r="D147" i="18"/>
  <c r="F147" i="18"/>
  <c r="B147" i="18"/>
  <c r="E139" i="18"/>
  <c r="D139" i="18"/>
  <c r="B139" i="18"/>
  <c r="F139" i="18"/>
  <c r="E131" i="18"/>
  <c r="D131" i="18"/>
  <c r="F131" i="18"/>
  <c r="B131" i="18"/>
  <c r="E123" i="18"/>
  <c r="D123" i="18"/>
  <c r="F123" i="18"/>
  <c r="B123" i="18"/>
  <c r="E115" i="18"/>
  <c r="F115" i="18"/>
  <c r="B115" i="18"/>
  <c r="D115" i="18"/>
  <c r="E107" i="18"/>
  <c r="F107" i="18"/>
  <c r="B107" i="18"/>
  <c r="D107" i="18"/>
  <c r="E99" i="18"/>
  <c r="F99" i="18"/>
  <c r="B99" i="18"/>
  <c r="D99" i="18"/>
  <c r="E91" i="18"/>
  <c r="D91" i="18"/>
  <c r="B91" i="18"/>
  <c r="F91" i="18"/>
  <c r="E83" i="18"/>
  <c r="D83" i="18"/>
  <c r="B83" i="18"/>
  <c r="F83" i="18"/>
  <c r="F193" i="18"/>
  <c r="D193" i="18"/>
  <c r="B193" i="18"/>
  <c r="E193" i="18"/>
  <c r="F185" i="18"/>
  <c r="D185" i="18"/>
  <c r="B185" i="18"/>
  <c r="E185" i="18"/>
  <c r="F177" i="18"/>
  <c r="D177" i="18"/>
  <c r="B177" i="18"/>
  <c r="E177" i="18"/>
  <c r="E169" i="18"/>
  <c r="F169" i="18"/>
  <c r="B169" i="18"/>
  <c r="D169" i="18"/>
  <c r="E161" i="18"/>
  <c r="F161" i="18"/>
  <c r="B161" i="18"/>
  <c r="D161" i="18"/>
  <c r="E153" i="18"/>
  <c r="F153" i="18"/>
  <c r="B153" i="18"/>
  <c r="D153" i="18"/>
  <c r="E145" i="18"/>
  <c r="D145" i="18"/>
  <c r="F145" i="18"/>
  <c r="B145" i="18"/>
  <c r="E137" i="18"/>
  <c r="B137" i="18"/>
  <c r="F137" i="18"/>
  <c r="D137" i="18"/>
  <c r="E129" i="18"/>
  <c r="D129" i="18"/>
  <c r="F129" i="18"/>
  <c r="B129" i="18"/>
  <c r="E121" i="18"/>
  <c r="D121" i="18"/>
  <c r="B121" i="18"/>
  <c r="F121" i="18"/>
  <c r="E113" i="18"/>
  <c r="F113" i="18"/>
  <c r="B113" i="18"/>
  <c r="D113" i="18"/>
  <c r="E105" i="18"/>
  <c r="F105" i="18"/>
  <c r="B105" i="18"/>
  <c r="D105" i="18"/>
  <c r="E97" i="18"/>
  <c r="D97" i="18"/>
  <c r="F97" i="18"/>
  <c r="B97" i="18"/>
  <c r="E89" i="18"/>
  <c r="D89" i="18"/>
  <c r="F89" i="18"/>
  <c r="B89" i="18"/>
  <c r="E77" i="18"/>
  <c r="D77" i="18"/>
  <c r="B77" i="18"/>
  <c r="F77" i="18"/>
  <c r="E69" i="18"/>
  <c r="D69" i="18"/>
  <c r="B69" i="18"/>
  <c r="F69" i="18"/>
  <c r="E61" i="18"/>
  <c r="F61" i="18"/>
  <c r="B61" i="18"/>
  <c r="D61" i="18"/>
  <c r="E53" i="18"/>
  <c r="D53" i="18"/>
  <c r="F53" i="18"/>
  <c r="B53" i="18"/>
  <c r="E45" i="18"/>
  <c r="F45" i="18"/>
  <c r="B45" i="18"/>
  <c r="D45" i="18"/>
  <c r="E37" i="18"/>
  <c r="F37" i="18"/>
  <c r="B37" i="18"/>
  <c r="D37" i="18"/>
  <c r="E29" i="18"/>
  <c r="F29" i="18"/>
  <c r="B29" i="18"/>
  <c r="D29" i="18"/>
  <c r="E21" i="18"/>
  <c r="F21" i="18"/>
  <c r="B21" i="18"/>
  <c r="D21" i="18"/>
  <c r="E194" i="18"/>
  <c r="F194" i="18"/>
  <c r="B194" i="18"/>
  <c r="D194" i="18"/>
  <c r="E186" i="18"/>
  <c r="F186" i="18"/>
  <c r="B186" i="18"/>
  <c r="D186" i="18"/>
  <c r="E178" i="18"/>
  <c r="F178" i="18"/>
  <c r="B178" i="18"/>
  <c r="D178" i="18"/>
  <c r="F170" i="18"/>
  <c r="D170" i="18"/>
  <c r="B170" i="18"/>
  <c r="E170" i="18"/>
  <c r="F162" i="18"/>
  <c r="D162" i="18"/>
  <c r="B162" i="18"/>
  <c r="E162" i="18"/>
  <c r="F154" i="18"/>
  <c r="D154" i="18"/>
  <c r="B154" i="18"/>
  <c r="E154" i="18"/>
  <c r="F146" i="18"/>
  <c r="D146" i="18"/>
  <c r="B146" i="18"/>
  <c r="E146" i="18"/>
  <c r="F138" i="18"/>
  <c r="D138" i="18"/>
  <c r="B138" i="18"/>
  <c r="E138" i="18"/>
  <c r="F130" i="18"/>
  <c r="D130" i="18"/>
  <c r="B130" i="18"/>
  <c r="E130" i="18"/>
  <c r="F122" i="18"/>
  <c r="D122" i="18"/>
  <c r="B122" i="18"/>
  <c r="E122" i="18"/>
  <c r="F114" i="18"/>
  <c r="D114" i="18"/>
  <c r="B114" i="18"/>
  <c r="E114" i="18"/>
  <c r="F106" i="18"/>
  <c r="D106" i="18"/>
  <c r="B106" i="18"/>
  <c r="E106" i="18"/>
  <c r="F98" i="18"/>
  <c r="D98" i="18"/>
  <c r="B98" i="18"/>
  <c r="E98" i="18"/>
  <c r="F90" i="18"/>
  <c r="D90" i="18"/>
  <c r="B90" i="18"/>
  <c r="E90" i="18"/>
  <c r="F82" i="18"/>
  <c r="D82" i="18"/>
  <c r="B82" i="18"/>
  <c r="E82" i="18"/>
  <c r="F74" i="18"/>
  <c r="D74" i="18"/>
  <c r="B74" i="18"/>
  <c r="E74" i="18"/>
  <c r="F66" i="18"/>
  <c r="D66" i="18"/>
  <c r="B66" i="18"/>
  <c r="E66" i="18"/>
  <c r="F58" i="18"/>
  <c r="D58" i="18"/>
  <c r="B58" i="18"/>
  <c r="E58" i="18"/>
  <c r="F50" i="18"/>
  <c r="D50" i="18"/>
  <c r="B50" i="18"/>
  <c r="E50" i="18"/>
  <c r="F42" i="18"/>
  <c r="D42" i="18"/>
  <c r="B42" i="18"/>
  <c r="E42" i="18"/>
  <c r="F34" i="18"/>
  <c r="D34" i="18"/>
  <c r="B34" i="18"/>
  <c r="E34" i="18"/>
  <c r="F26" i="18"/>
  <c r="D26" i="18"/>
  <c r="B26" i="18"/>
  <c r="E26" i="18"/>
  <c r="F18" i="18"/>
  <c r="D18" i="18"/>
  <c r="B18" i="18"/>
  <c r="E18" i="18"/>
  <c r="E81" i="18"/>
  <c r="D81" i="18"/>
  <c r="F81" i="18"/>
  <c r="B81" i="18"/>
  <c r="E71" i="18"/>
  <c r="F71" i="18"/>
  <c r="B71" i="18"/>
  <c r="D71" i="18"/>
  <c r="E63" i="18"/>
  <c r="D63" i="18"/>
  <c r="B63" i="18"/>
  <c r="F63" i="18"/>
  <c r="E55" i="18"/>
  <c r="D55" i="18"/>
  <c r="B55" i="18"/>
  <c r="F55" i="18"/>
  <c r="E47" i="18"/>
  <c r="D47" i="18"/>
  <c r="F47" i="18"/>
  <c r="B47" i="18"/>
  <c r="E39" i="18"/>
  <c r="D39" i="18"/>
  <c r="F39" i="18"/>
  <c r="B39" i="18"/>
  <c r="E31" i="18"/>
  <c r="D31" i="18"/>
  <c r="F31" i="18"/>
  <c r="B31" i="18"/>
  <c r="E23" i="18"/>
  <c r="D23" i="18"/>
  <c r="F23" i="18"/>
  <c r="B23" i="18"/>
  <c r="E15" i="18"/>
  <c r="D15" i="18"/>
  <c r="F15" i="18"/>
  <c r="B15" i="18"/>
  <c r="E200" i="18"/>
  <c r="D200" i="18"/>
  <c r="F200" i="18"/>
  <c r="B200" i="18"/>
  <c r="E192" i="18"/>
  <c r="D192" i="18"/>
  <c r="B192" i="18"/>
  <c r="F192" i="18"/>
  <c r="E184" i="18"/>
  <c r="D184" i="18"/>
  <c r="F184" i="18"/>
  <c r="B184" i="18"/>
  <c r="F176" i="18"/>
  <c r="D176" i="18"/>
  <c r="B176" i="18"/>
  <c r="E176" i="18"/>
  <c r="F168" i="18"/>
  <c r="D168" i="18"/>
  <c r="B168" i="18"/>
  <c r="E168" i="18"/>
  <c r="F160" i="18"/>
  <c r="D160" i="18"/>
  <c r="B160" i="18"/>
  <c r="E160" i="18"/>
  <c r="F152" i="18"/>
  <c r="D152" i="18"/>
  <c r="B152" i="18"/>
  <c r="E152" i="18"/>
  <c r="F144" i="18"/>
  <c r="D144" i="18"/>
  <c r="B144" i="18"/>
  <c r="E144" i="18"/>
  <c r="F136" i="18"/>
  <c r="D136" i="18"/>
  <c r="B136" i="18"/>
  <c r="E136" i="18"/>
  <c r="F128" i="18"/>
  <c r="D128" i="18"/>
  <c r="B128" i="18"/>
  <c r="E128" i="18"/>
  <c r="F120" i="18"/>
  <c r="D120" i="18"/>
  <c r="B120" i="18"/>
  <c r="E120" i="18"/>
  <c r="F112" i="18"/>
  <c r="D112" i="18"/>
  <c r="B112" i="18"/>
  <c r="E112" i="18"/>
  <c r="F104" i="18"/>
  <c r="D104" i="18"/>
  <c r="B104" i="18"/>
  <c r="E104" i="18"/>
  <c r="F96" i="18"/>
  <c r="D96" i="18"/>
  <c r="B96" i="18"/>
  <c r="E96" i="18"/>
  <c r="F88" i="18"/>
  <c r="D88" i="18"/>
  <c r="B88" i="18"/>
  <c r="E88" i="18"/>
  <c r="F80" i="18"/>
  <c r="D80" i="18"/>
  <c r="B80" i="18"/>
  <c r="E80" i="18"/>
  <c r="F72" i="18"/>
  <c r="D72" i="18"/>
  <c r="B72" i="18"/>
  <c r="E72" i="18"/>
  <c r="F64" i="18"/>
  <c r="D64" i="18"/>
  <c r="B64" i="18"/>
  <c r="E64" i="18"/>
  <c r="F56" i="18"/>
  <c r="D56" i="18"/>
  <c r="B56" i="18"/>
  <c r="E56" i="18"/>
  <c r="F48" i="18"/>
  <c r="D48" i="18"/>
  <c r="B48" i="18"/>
  <c r="E48" i="18"/>
  <c r="F40" i="18"/>
  <c r="D40" i="18"/>
  <c r="B40" i="18"/>
  <c r="E40" i="18"/>
  <c r="F32" i="18"/>
  <c r="D32" i="18"/>
  <c r="B32" i="18"/>
  <c r="E32" i="18"/>
  <c r="F24" i="18"/>
  <c r="D24" i="18"/>
  <c r="B24" i="18"/>
  <c r="E24" i="18"/>
  <c r="F16" i="18"/>
  <c r="D16" i="18"/>
  <c r="B16" i="18"/>
  <c r="E16" i="18"/>
  <c r="F199" i="18"/>
  <c r="D199" i="18"/>
  <c r="B199" i="18"/>
  <c r="E199" i="18"/>
  <c r="F191" i="18"/>
  <c r="D191" i="18"/>
  <c r="B191" i="18"/>
  <c r="E191" i="18"/>
  <c r="F183" i="18"/>
  <c r="D183" i="18"/>
  <c r="B183" i="18"/>
  <c r="E183" i="18"/>
  <c r="E175" i="18"/>
  <c r="D175" i="18"/>
  <c r="F175" i="18"/>
  <c r="B175" i="18"/>
  <c r="E167" i="18"/>
  <c r="F167" i="18"/>
  <c r="B167" i="18"/>
  <c r="D167" i="18"/>
  <c r="E159" i="18"/>
  <c r="D159" i="18"/>
  <c r="B159" i="18"/>
  <c r="F159" i="18"/>
  <c r="E151" i="18"/>
  <c r="D151" i="18"/>
  <c r="B151" i="18"/>
  <c r="F151" i="18"/>
  <c r="E143" i="18"/>
  <c r="B143" i="18"/>
  <c r="F143" i="18"/>
  <c r="D143" i="18"/>
  <c r="E135" i="18"/>
  <c r="D135" i="18"/>
  <c r="B135" i="18"/>
  <c r="F135" i="18"/>
  <c r="E127" i="18"/>
  <c r="F127" i="18"/>
  <c r="B127" i="18"/>
  <c r="D127" i="18"/>
  <c r="E119" i="18"/>
  <c r="F119" i="18"/>
  <c r="B119" i="18"/>
  <c r="D119" i="18"/>
  <c r="E111" i="18"/>
  <c r="D111" i="18"/>
  <c r="F111" i="18"/>
  <c r="B111" i="18"/>
  <c r="E103" i="18"/>
  <c r="D103" i="18"/>
  <c r="B103" i="18"/>
  <c r="F103" i="18"/>
  <c r="E95" i="18"/>
  <c r="F95" i="18"/>
  <c r="B95" i="18"/>
  <c r="D95" i="18"/>
  <c r="E87" i="18"/>
  <c r="D87" i="18"/>
  <c r="F87" i="18"/>
  <c r="B87" i="18"/>
  <c r="E79" i="18"/>
  <c r="F79" i="18"/>
  <c r="B79" i="18"/>
  <c r="D79" i="18"/>
  <c r="F197" i="18"/>
  <c r="D197" i="18"/>
  <c r="B197" i="18"/>
  <c r="E197" i="18"/>
  <c r="F189" i="18"/>
  <c r="D189" i="18"/>
  <c r="B189" i="18"/>
  <c r="E189" i="18"/>
  <c r="F181" i="18"/>
  <c r="D181" i="18"/>
  <c r="B181" i="18"/>
  <c r="E181" i="18"/>
  <c r="E173" i="18"/>
  <c r="D173" i="18"/>
  <c r="F173" i="18"/>
  <c r="B173" i="18"/>
  <c r="E165" i="18"/>
  <c r="D165" i="18"/>
  <c r="F165" i="18"/>
  <c r="B165" i="18"/>
  <c r="E157" i="18"/>
  <c r="D157" i="18"/>
  <c r="F157" i="18"/>
  <c r="B157" i="18"/>
  <c r="E149" i="18"/>
  <c r="D149" i="18"/>
  <c r="F149" i="18"/>
  <c r="B149" i="18"/>
  <c r="E141" i="18"/>
  <c r="F141" i="18"/>
  <c r="B141" i="18"/>
  <c r="D141" i="18"/>
  <c r="E133" i="18"/>
  <c r="D133" i="18"/>
  <c r="F133" i="18"/>
  <c r="B133" i="18"/>
  <c r="E125" i="18"/>
  <c r="F125" i="18"/>
  <c r="B125" i="18"/>
  <c r="D125" i="18"/>
  <c r="E117" i="18"/>
  <c r="D117" i="18"/>
  <c r="F117" i="18"/>
  <c r="B117" i="18"/>
  <c r="E109" i="18"/>
  <c r="F109" i="18"/>
  <c r="D109" i="18"/>
  <c r="B109" i="18"/>
  <c r="E101" i="18"/>
  <c r="D101" i="18"/>
  <c r="F101" i="18"/>
  <c r="B101" i="18"/>
  <c r="E93" i="18"/>
  <c r="F93" i="18"/>
  <c r="B93" i="18"/>
  <c r="D93" i="18"/>
  <c r="E85" i="18"/>
  <c r="F85" i="18"/>
  <c r="B85" i="18"/>
  <c r="D85" i="18"/>
  <c r="E73" i="18"/>
  <c r="D73" i="18"/>
  <c r="F73" i="18"/>
  <c r="B73" i="18"/>
  <c r="E65" i="18"/>
  <c r="F65" i="18"/>
  <c r="B65" i="18"/>
  <c r="D65" i="18"/>
  <c r="E57" i="18"/>
  <c r="F57" i="18"/>
  <c r="B57" i="18"/>
  <c r="D57" i="18"/>
  <c r="E49" i="18"/>
  <c r="D49" i="18"/>
  <c r="B49" i="18"/>
  <c r="F49" i="18"/>
  <c r="E41" i="18"/>
  <c r="F41" i="18"/>
  <c r="B41" i="18"/>
  <c r="D41" i="18"/>
  <c r="E33" i="18"/>
  <c r="F33" i="18"/>
  <c r="B33" i="18"/>
  <c r="D33" i="18"/>
  <c r="E25" i="18"/>
  <c r="F25" i="18"/>
  <c r="B25" i="18"/>
  <c r="D25" i="18"/>
  <c r="E17" i="18"/>
  <c r="F17" i="18"/>
  <c r="B17" i="18"/>
  <c r="D17" i="18"/>
  <c r="E198" i="18"/>
  <c r="F198" i="18"/>
  <c r="B198" i="18"/>
  <c r="D198" i="18"/>
  <c r="E190" i="18"/>
  <c r="F190" i="18"/>
  <c r="B190" i="18"/>
  <c r="D190" i="18"/>
  <c r="E182" i="18"/>
  <c r="F182" i="18"/>
  <c r="B182" i="18"/>
  <c r="D182" i="18"/>
  <c r="F174" i="18"/>
  <c r="D174" i="18"/>
  <c r="B174" i="18"/>
  <c r="E174" i="18"/>
  <c r="F166" i="18"/>
  <c r="D166" i="18"/>
  <c r="B166" i="18"/>
  <c r="E166" i="18"/>
  <c r="F158" i="18"/>
  <c r="D158" i="18"/>
  <c r="B158" i="18"/>
  <c r="E158" i="18"/>
  <c r="F150" i="18"/>
  <c r="D150" i="18"/>
  <c r="B150" i="18"/>
  <c r="E150" i="18"/>
  <c r="F142" i="18"/>
  <c r="D142" i="18"/>
  <c r="B142" i="18"/>
  <c r="E142" i="18"/>
  <c r="F134" i="18"/>
  <c r="D134" i="18"/>
  <c r="B134" i="18"/>
  <c r="E134" i="18"/>
  <c r="F126" i="18"/>
  <c r="D126" i="18"/>
  <c r="B126" i="18"/>
  <c r="E126" i="18"/>
  <c r="F118" i="18"/>
  <c r="D118" i="18"/>
  <c r="B118" i="18"/>
  <c r="E118" i="18"/>
  <c r="F110" i="18"/>
  <c r="D110" i="18"/>
  <c r="B110" i="18"/>
  <c r="E110" i="18"/>
  <c r="F102" i="18"/>
  <c r="D102" i="18"/>
  <c r="B102" i="18"/>
  <c r="E102" i="18"/>
  <c r="F94" i="18"/>
  <c r="D94" i="18"/>
  <c r="B94" i="18"/>
  <c r="E94" i="18"/>
  <c r="F86" i="18"/>
  <c r="D86" i="18"/>
  <c r="B86" i="18"/>
  <c r="E86" i="18"/>
  <c r="F78" i="18"/>
  <c r="D78" i="18"/>
  <c r="B78" i="18"/>
  <c r="E78" i="18"/>
  <c r="F70" i="18"/>
  <c r="D70" i="18"/>
  <c r="B70" i="18"/>
  <c r="E70" i="18"/>
  <c r="F62" i="18"/>
  <c r="D62" i="18"/>
  <c r="B62" i="18"/>
  <c r="E62" i="18"/>
  <c r="F54" i="18"/>
  <c r="D54" i="18"/>
  <c r="B54" i="18"/>
  <c r="E54" i="18"/>
  <c r="F46" i="18"/>
  <c r="D46" i="18"/>
  <c r="B46" i="18"/>
  <c r="E46" i="18"/>
  <c r="F38" i="18"/>
  <c r="D38" i="18"/>
  <c r="B38" i="18"/>
  <c r="E38" i="18"/>
  <c r="F30" i="18"/>
  <c r="D30" i="18"/>
  <c r="B30" i="18"/>
  <c r="E30" i="18"/>
  <c r="F22" i="18"/>
  <c r="D22" i="18"/>
  <c r="B22" i="18"/>
  <c r="E22" i="18"/>
  <c r="F14" i="18"/>
  <c r="D14" i="18"/>
  <c r="B14" i="18"/>
  <c r="E14" i="18"/>
  <c r="E75" i="18"/>
  <c r="D75" i="18"/>
  <c r="B75" i="18"/>
  <c r="F75" i="18"/>
  <c r="E67" i="18"/>
  <c r="D67" i="18"/>
  <c r="F67" i="18"/>
  <c r="B67" i="18"/>
  <c r="E59" i="18"/>
  <c r="D59" i="18"/>
  <c r="F59" i="18"/>
  <c r="B59" i="18"/>
  <c r="E51" i="18"/>
  <c r="F51" i="18"/>
  <c r="B51" i="18"/>
  <c r="D51" i="18"/>
  <c r="E43" i="18"/>
  <c r="D43" i="18"/>
  <c r="F43" i="18"/>
  <c r="B43" i="18"/>
  <c r="E35" i="18"/>
  <c r="D35" i="18"/>
  <c r="F35" i="18"/>
  <c r="B35" i="18"/>
  <c r="E27" i="18"/>
  <c r="D27" i="18"/>
  <c r="F27" i="18"/>
  <c r="B27" i="18"/>
  <c r="E19" i="18"/>
  <c r="D19" i="18"/>
  <c r="F19" i="18"/>
  <c r="B19" i="18"/>
  <c r="E196" i="18"/>
  <c r="D196" i="18"/>
  <c r="F196" i="18"/>
  <c r="B196" i="18"/>
  <c r="E188" i="18"/>
  <c r="D188" i="18"/>
  <c r="F188" i="18"/>
  <c r="B188" i="18"/>
  <c r="E180" i="18"/>
  <c r="D180" i="18"/>
  <c r="F180" i="18"/>
  <c r="B180" i="18"/>
  <c r="F172" i="18"/>
  <c r="D172" i="18"/>
  <c r="B172" i="18"/>
  <c r="E172" i="18"/>
  <c r="F164" i="18"/>
  <c r="D164" i="18"/>
  <c r="B164" i="18"/>
  <c r="E164" i="18"/>
  <c r="F156" i="18"/>
  <c r="D156" i="18"/>
  <c r="B156" i="18"/>
  <c r="E156" i="18"/>
  <c r="F148" i="18"/>
  <c r="D148" i="18"/>
  <c r="B148" i="18"/>
  <c r="E148" i="18"/>
  <c r="F140" i="18"/>
  <c r="D140" i="18"/>
  <c r="B140" i="18"/>
  <c r="E140" i="18"/>
  <c r="F132" i="18"/>
  <c r="D132" i="18"/>
  <c r="B132" i="18"/>
  <c r="E132" i="18"/>
  <c r="F124" i="18"/>
  <c r="D124" i="18"/>
  <c r="B124" i="18"/>
  <c r="E124" i="18"/>
  <c r="F116" i="18"/>
  <c r="D116" i="18"/>
  <c r="B116" i="18"/>
  <c r="E116" i="18"/>
  <c r="F108" i="18"/>
  <c r="D108" i="18"/>
  <c r="B108" i="18"/>
  <c r="E108" i="18"/>
  <c r="F100" i="18"/>
  <c r="D100" i="18"/>
  <c r="B100" i="18"/>
  <c r="E100" i="18"/>
  <c r="F92" i="18"/>
  <c r="D92" i="18"/>
  <c r="B92" i="18"/>
  <c r="E92" i="18"/>
  <c r="F84" i="18"/>
  <c r="D84" i="18"/>
  <c r="B84" i="18"/>
  <c r="E84" i="18"/>
  <c r="F76" i="18"/>
  <c r="D76" i="18"/>
  <c r="B76" i="18"/>
  <c r="E76" i="18"/>
  <c r="F68" i="18"/>
  <c r="D68" i="18"/>
  <c r="B68" i="18"/>
  <c r="E68" i="18"/>
  <c r="F60" i="18"/>
  <c r="D60" i="18"/>
  <c r="B60" i="18"/>
  <c r="E60" i="18"/>
  <c r="F52" i="18"/>
  <c r="D52" i="18"/>
  <c r="B52" i="18"/>
  <c r="E52" i="18"/>
  <c r="F44" i="18"/>
  <c r="D44" i="18"/>
  <c r="B44" i="18"/>
  <c r="E44" i="18"/>
  <c r="F36" i="18"/>
  <c r="D36" i="18"/>
  <c r="B36" i="18"/>
  <c r="E36" i="18"/>
  <c r="F28" i="18"/>
  <c r="D28" i="18"/>
  <c r="B28" i="18"/>
  <c r="E28" i="18"/>
  <c r="F20" i="18"/>
  <c r="D20" i="18"/>
  <c r="B20" i="18"/>
  <c r="E20" i="18"/>
  <c r="F116" i="17"/>
  <c r="F144" i="17"/>
  <c r="F16" i="17"/>
  <c r="F57" i="17"/>
  <c r="F154" i="17"/>
  <c r="F26" i="17"/>
  <c r="F67" i="17"/>
  <c r="L62" i="17"/>
  <c r="L181" i="17"/>
  <c r="F53" i="17"/>
  <c r="F22" i="17"/>
  <c r="L66" i="17"/>
  <c r="L84" i="17"/>
  <c r="L117" i="17"/>
  <c r="L32" i="17"/>
  <c r="F180" i="17"/>
  <c r="F92" i="17"/>
  <c r="F120" i="17"/>
  <c r="F161" i="17"/>
  <c r="F33" i="17"/>
  <c r="F130" i="17"/>
  <c r="F171" i="17"/>
  <c r="F43" i="17"/>
  <c r="L86" i="17"/>
  <c r="L193" i="17"/>
  <c r="F5" i="17"/>
  <c r="F143" i="17"/>
  <c r="L114" i="17"/>
  <c r="L132" i="17"/>
  <c r="L93" i="17"/>
  <c r="L80" i="17"/>
  <c r="L127" i="17"/>
  <c r="T2" i="17"/>
  <c r="F178" i="17"/>
  <c r="F135" i="17"/>
  <c r="L122" i="17"/>
  <c r="L140" i="17"/>
  <c r="L89" i="17"/>
  <c r="L88" i="17"/>
  <c r="L115" i="17"/>
  <c r="T183" i="17"/>
  <c r="T86" i="17"/>
  <c r="T127" i="17"/>
  <c r="T178" i="17"/>
  <c r="T100" i="17"/>
  <c r="T141" i="17"/>
  <c r="T13" i="17"/>
  <c r="L103" i="17"/>
  <c r="F36" i="17"/>
  <c r="F197" i="17"/>
  <c r="F87" i="17"/>
  <c r="L170" i="17"/>
  <c r="L180" i="17"/>
  <c r="L65" i="17"/>
  <c r="L136" i="17"/>
  <c r="L91" i="17"/>
  <c r="T166" i="17"/>
  <c r="T62" i="17"/>
  <c r="T103" i="17"/>
  <c r="T174" i="17"/>
  <c r="T76" i="17"/>
  <c r="T117" i="17"/>
  <c r="T188" i="17"/>
  <c r="F172" i="17"/>
  <c r="F100" i="17"/>
  <c r="F128" i="17"/>
  <c r="F169" i="17"/>
  <c r="F41" i="17"/>
  <c r="F138" i="17"/>
  <c r="F10" i="17"/>
  <c r="F51" i="17"/>
  <c r="L78" i="17"/>
  <c r="L189" i="17"/>
  <c r="F21" i="17"/>
  <c r="F159" i="17"/>
  <c r="L98" i="17"/>
  <c r="L116" i="17"/>
  <c r="L101" i="17"/>
  <c r="L64" i="17"/>
  <c r="F196" i="17"/>
  <c r="F2" i="17"/>
  <c r="F104" i="17"/>
  <c r="F145" i="17"/>
  <c r="F17" i="17"/>
  <c r="F114" i="17"/>
  <c r="F155" i="17"/>
  <c r="F27" i="17"/>
  <c r="L102" i="17"/>
  <c r="F60" i="17"/>
  <c r="F173" i="17"/>
  <c r="F111" i="17"/>
  <c r="L146" i="17"/>
  <c r="L164" i="17"/>
  <c r="L77" i="17"/>
  <c r="L112" i="17"/>
  <c r="L111" i="17"/>
  <c r="F52" i="17"/>
  <c r="F181" i="17"/>
  <c r="F103" i="17"/>
  <c r="L154" i="17"/>
  <c r="L172" i="17"/>
  <c r="L73" i="17"/>
  <c r="L120" i="17"/>
  <c r="L99" i="17"/>
  <c r="T199" i="17"/>
  <c r="T70" i="17"/>
  <c r="T111" i="17"/>
  <c r="T194" i="17"/>
  <c r="T84" i="17"/>
  <c r="T125" i="17"/>
  <c r="T180" i="17"/>
  <c r="L87" i="17"/>
  <c r="F4" i="17"/>
  <c r="F142" i="17"/>
  <c r="F55" i="17"/>
  <c r="L187" i="17"/>
  <c r="L196" i="17"/>
  <c r="L49" i="17"/>
  <c r="L168" i="17"/>
  <c r="L75" i="17"/>
  <c r="T179" i="17"/>
  <c r="T46" i="17"/>
  <c r="T87" i="17"/>
  <c r="T185" i="17"/>
  <c r="T60" i="17"/>
  <c r="T101" i="17"/>
  <c r="D2" i="17"/>
  <c r="F148" i="17"/>
  <c r="F195" i="17"/>
  <c r="F48" i="17"/>
  <c r="F89" i="17"/>
  <c r="F185" i="17"/>
  <c r="F58" i="17"/>
  <c r="F99" i="17"/>
  <c r="L30" i="17"/>
  <c r="L158" i="17"/>
  <c r="F117" i="17"/>
  <c r="F86" i="17"/>
  <c r="L2" i="17"/>
  <c r="L20" i="17"/>
  <c r="L149" i="17"/>
  <c r="L21" i="17"/>
  <c r="L198" i="17"/>
  <c r="F124" i="17"/>
  <c r="F152" i="17"/>
  <c r="F24" i="17"/>
  <c r="F65" i="17"/>
  <c r="F162" i="17"/>
  <c r="F34" i="17"/>
  <c r="F75" i="17"/>
  <c r="L54" i="17"/>
  <c r="L177" i="17"/>
  <c r="F69" i="17"/>
  <c r="F38" i="17"/>
  <c r="L50" i="17"/>
  <c r="L68" i="17"/>
  <c r="L125" i="17"/>
  <c r="L16" i="17"/>
  <c r="L151" i="17"/>
  <c r="L31" i="17"/>
  <c r="F61" i="17"/>
  <c r="F30" i="17"/>
  <c r="L58" i="17"/>
  <c r="L76" i="17"/>
  <c r="L121" i="17"/>
  <c r="L24" i="17"/>
  <c r="L147" i="17"/>
  <c r="L19" i="17"/>
  <c r="T118" i="17"/>
  <c r="T159" i="17"/>
  <c r="T31" i="17"/>
  <c r="T132" i="17"/>
  <c r="T4" i="17"/>
  <c r="T45" i="17"/>
  <c r="L135" i="17"/>
  <c r="L7" i="17"/>
  <c r="F13" i="17"/>
  <c r="F151" i="17"/>
  <c r="L106" i="17"/>
  <c r="L124" i="17"/>
  <c r="L97" i="17"/>
  <c r="L72" i="17"/>
  <c r="L123" i="17"/>
  <c r="T175" i="17"/>
  <c r="T94" i="17"/>
  <c r="T135" i="17"/>
  <c r="T7" i="17"/>
  <c r="T108" i="17"/>
  <c r="F132" i="17"/>
  <c r="F160" i="17"/>
  <c r="F32" i="17"/>
  <c r="F73" i="17"/>
  <c r="F170" i="17"/>
  <c r="F42" i="17"/>
  <c r="F83" i="17"/>
  <c r="L46" i="17"/>
  <c r="L173" i="17"/>
  <c r="F85" i="17"/>
  <c r="F54" i="17"/>
  <c r="L34" i="17"/>
  <c r="L52" i="17"/>
  <c r="L133" i="17"/>
  <c r="L5" i="17"/>
  <c r="L159" i="17"/>
  <c r="F108" i="17"/>
  <c r="F136" i="17"/>
  <c r="F8" i="17"/>
  <c r="F49" i="17"/>
  <c r="F146" i="17"/>
  <c r="F18" i="17"/>
  <c r="F59" i="17"/>
  <c r="L70" i="17"/>
  <c r="L185" i="17"/>
  <c r="F37" i="17"/>
  <c r="F6" i="17"/>
  <c r="L82" i="17"/>
  <c r="L100" i="17"/>
  <c r="L109" i="17"/>
  <c r="L48" i="17"/>
  <c r="L143" i="17"/>
  <c r="L15" i="17"/>
  <c r="F29" i="17"/>
  <c r="F167" i="17"/>
  <c r="L90" i="17"/>
  <c r="L108" i="17"/>
  <c r="L105" i="17"/>
  <c r="L56" i="17"/>
  <c r="L131" i="17"/>
  <c r="L3" i="17"/>
  <c r="T102" i="17"/>
  <c r="T143" i="17"/>
  <c r="T15" i="17"/>
  <c r="T116" i="17"/>
  <c r="T157" i="17"/>
  <c r="T29" i="17"/>
  <c r="L119" i="17"/>
  <c r="F68" i="17"/>
  <c r="F194" i="17"/>
  <c r="F119" i="17"/>
  <c r="L138" i="17"/>
  <c r="L156" i="17"/>
  <c r="L81" i="17"/>
  <c r="L104" i="17"/>
  <c r="L107" i="17"/>
  <c r="T191" i="17"/>
  <c r="T78" i="17"/>
  <c r="T119" i="17"/>
  <c r="T186" i="17"/>
  <c r="T92" i="17"/>
  <c r="T5" i="17"/>
  <c r="R149" i="17"/>
  <c r="R21" i="17"/>
  <c r="R114" i="17"/>
  <c r="R32" i="17"/>
  <c r="R143" i="17"/>
  <c r="R15" i="17"/>
  <c r="F191" i="17"/>
  <c r="F192" i="17"/>
  <c r="F80" i="17"/>
  <c r="F121" i="17"/>
  <c r="F182" i="17"/>
  <c r="F90" i="17"/>
  <c r="F131" i="17"/>
  <c r="F3" i="17"/>
  <c r="L126" i="17"/>
  <c r="F12" i="17"/>
  <c r="F150" i="17"/>
  <c r="F63" i="17"/>
  <c r="L183" i="17"/>
  <c r="L192" i="17"/>
  <c r="L53" i="17"/>
  <c r="L160" i="17"/>
  <c r="F156" i="17"/>
  <c r="F187" i="17"/>
  <c r="F56" i="17"/>
  <c r="F97" i="17"/>
  <c r="F177" i="17"/>
  <c r="F66" i="17"/>
  <c r="F107" i="17"/>
  <c r="L22" i="17"/>
  <c r="L150" i="17"/>
  <c r="F133" i="17"/>
  <c r="F102" i="17"/>
  <c r="F15" i="17"/>
  <c r="L4" i="17"/>
  <c r="L157" i="17"/>
  <c r="L29" i="17"/>
  <c r="L190" i="17"/>
  <c r="L63" i="17"/>
  <c r="F125" i="17"/>
  <c r="F94" i="17"/>
  <c r="F7" i="17"/>
  <c r="L12" i="17"/>
  <c r="L153" i="17"/>
  <c r="L25" i="17"/>
  <c r="L194" i="17"/>
  <c r="L51" i="17"/>
  <c r="T150" i="17"/>
  <c r="T22" i="17"/>
  <c r="T63" i="17"/>
  <c r="T164" i="17"/>
  <c r="T36" i="17"/>
  <c r="T77" i="17"/>
  <c r="R36" i="17"/>
  <c r="L39" i="17"/>
  <c r="F77" i="17"/>
  <c r="F46" i="17"/>
  <c r="L42" i="17"/>
  <c r="L60" i="17"/>
  <c r="L129" i="17"/>
  <c r="L8" i="17"/>
  <c r="L155" i="17"/>
  <c r="L27" i="17"/>
  <c r="T126" i="17"/>
  <c r="T167" i="17"/>
  <c r="T39" i="17"/>
  <c r="T140" i="17"/>
  <c r="T12" i="17"/>
  <c r="T53" i="17"/>
  <c r="R84" i="17"/>
  <c r="F164" i="17"/>
  <c r="F179" i="17"/>
  <c r="F64" i="17"/>
  <c r="F105" i="17"/>
  <c r="F198" i="17"/>
  <c r="F74" i="17"/>
  <c r="F115" i="17"/>
  <c r="L14" i="17"/>
  <c r="L142" i="17"/>
  <c r="F149" i="17"/>
  <c r="F118" i="17"/>
  <c r="F31" i="17"/>
  <c r="L197" i="17"/>
  <c r="L165" i="17"/>
  <c r="L37" i="17"/>
  <c r="L182" i="17"/>
  <c r="F140" i="17"/>
  <c r="F168" i="17"/>
  <c r="F40" i="17"/>
  <c r="F81" i="17"/>
  <c r="F193" i="17"/>
  <c r="F50" i="17"/>
  <c r="F91" i="17"/>
  <c r="L38" i="17"/>
  <c r="L166" i="17"/>
  <c r="F101" i="17"/>
  <c r="F70" i="17"/>
  <c r="L18" i="17"/>
  <c r="L36" i="17"/>
  <c r="L141" i="17"/>
  <c r="L13" i="17"/>
  <c r="L167" i="17"/>
  <c r="L47" i="17"/>
  <c r="F93" i="17"/>
  <c r="F62" i="17"/>
  <c r="L26" i="17"/>
  <c r="L44" i="17"/>
  <c r="L137" i="17"/>
  <c r="L9" i="17"/>
  <c r="L163" i="17"/>
  <c r="L35" i="17"/>
  <c r="T134" i="17"/>
  <c r="T6" i="17"/>
  <c r="T47" i="17"/>
  <c r="T148" i="17"/>
  <c r="T20" i="17"/>
  <c r="T61" i="17"/>
  <c r="R68" i="17"/>
  <c r="L23" i="17"/>
  <c r="F45" i="17"/>
  <c r="F14" i="17"/>
  <c r="L74" i="17"/>
  <c r="L92" i="17"/>
  <c r="L113" i="17"/>
  <c r="L40" i="17"/>
  <c r="L139" i="17"/>
  <c r="L11" i="17"/>
  <c r="T110" i="17"/>
  <c r="T151" i="17"/>
  <c r="T23" i="17"/>
  <c r="T124" i="17"/>
  <c r="T165" i="17"/>
  <c r="T37" i="17"/>
  <c r="F188" i="17"/>
  <c r="F84" i="17"/>
  <c r="F112" i="17"/>
  <c r="F153" i="17"/>
  <c r="F25" i="17"/>
  <c r="F122" i="17"/>
  <c r="F163" i="17"/>
  <c r="F35" i="17"/>
  <c r="L94" i="17"/>
  <c r="F76" i="17"/>
  <c r="F186" i="17"/>
  <c r="F127" i="17"/>
  <c r="L130" i="17"/>
  <c r="L148" i="17"/>
  <c r="L85" i="17"/>
  <c r="L96" i="17"/>
  <c r="F183" i="17"/>
  <c r="F184" i="17"/>
  <c r="F88" i="17"/>
  <c r="F129" i="17"/>
  <c r="F174" i="17"/>
  <c r="F98" i="17"/>
  <c r="F139" i="17"/>
  <c r="F11" i="17"/>
  <c r="L118" i="17"/>
  <c r="F28" i="17"/>
  <c r="F166" i="17"/>
  <c r="F79" i="17"/>
  <c r="L175" i="17"/>
  <c r="L184" i="17"/>
  <c r="L61" i="17"/>
  <c r="L144" i="17"/>
  <c r="L95" i="17"/>
  <c r="F20" i="17"/>
  <c r="F158" i="17"/>
  <c r="F71" i="17"/>
  <c r="L179" i="17"/>
  <c r="L188" i="17"/>
  <c r="L57" i="17"/>
  <c r="L152" i="17"/>
  <c r="L83" i="17"/>
  <c r="T158" i="17"/>
  <c r="T54" i="17"/>
  <c r="T95" i="17"/>
  <c r="T177" i="17"/>
  <c r="T68" i="17"/>
  <c r="T109" i="17"/>
  <c r="T196" i="17"/>
  <c r="L71" i="17"/>
  <c r="F141" i="17"/>
  <c r="F110" i="17"/>
  <c r="F23" i="17"/>
  <c r="L199" i="17"/>
  <c r="L161" i="17"/>
  <c r="L33" i="17"/>
  <c r="L186" i="17"/>
  <c r="L59" i="17"/>
  <c r="T162" i="17"/>
  <c r="T30" i="17"/>
  <c r="T71" i="17"/>
  <c r="T172" i="17"/>
  <c r="F175" i="17"/>
  <c r="F176" i="17"/>
  <c r="F96" i="17"/>
  <c r="F137" i="17"/>
  <c r="F9" i="17"/>
  <c r="F106" i="17"/>
  <c r="F147" i="17"/>
  <c r="F19" i="17"/>
  <c r="L110" i="17"/>
  <c r="F44" i="17"/>
  <c r="F189" i="17"/>
  <c r="F95" i="17"/>
  <c r="L162" i="17"/>
  <c r="L176" i="17"/>
  <c r="L69" i="17"/>
  <c r="L128" i="17"/>
  <c r="F199" i="17"/>
  <c r="F200" i="17"/>
  <c r="F72" i="17"/>
  <c r="F113" i="17"/>
  <c r="F190" i="17"/>
  <c r="F82" i="17"/>
  <c r="F123" i="17"/>
  <c r="L6" i="17"/>
  <c r="L134" i="17"/>
  <c r="F165" i="17"/>
  <c r="F134" i="17"/>
  <c r="F47" i="17"/>
  <c r="L191" i="17"/>
  <c r="L200" i="17"/>
  <c r="L45" i="17"/>
  <c r="L174" i="17"/>
  <c r="L79" i="17"/>
  <c r="F157" i="17"/>
  <c r="F126" i="17"/>
  <c r="F39" i="17"/>
  <c r="L195" i="17"/>
  <c r="L169" i="17"/>
  <c r="L41" i="17"/>
  <c r="L178" i="17"/>
  <c r="L67" i="17"/>
  <c r="T195" i="17"/>
  <c r="T38" i="17"/>
  <c r="T79" i="17"/>
  <c r="T193" i="17"/>
  <c r="T52" i="17"/>
  <c r="T93" i="17"/>
  <c r="R4" i="17"/>
  <c r="L55" i="17"/>
  <c r="F109" i="17"/>
  <c r="F78" i="17"/>
  <c r="L10" i="17"/>
  <c r="L28" i="17"/>
  <c r="L145" i="17"/>
  <c r="L17" i="17"/>
  <c r="L171" i="17"/>
  <c r="L43" i="17"/>
  <c r="T142" i="17"/>
  <c r="T14" i="17"/>
  <c r="T55" i="17"/>
  <c r="T156" i="17"/>
  <c r="T133" i="17"/>
  <c r="R148" i="17"/>
  <c r="R85" i="17"/>
  <c r="R50" i="17"/>
  <c r="R160" i="17"/>
  <c r="N158" i="17"/>
  <c r="N30" i="17"/>
  <c r="N71" i="17"/>
  <c r="N168" i="17"/>
  <c r="T58" i="17"/>
  <c r="T99" i="17"/>
  <c r="T173" i="17"/>
  <c r="T72" i="17"/>
  <c r="T113" i="17"/>
  <c r="T192" i="17"/>
  <c r="R196" i="17"/>
  <c r="R49" i="17"/>
  <c r="R86" i="17"/>
  <c r="R193" i="17"/>
  <c r="R171" i="17"/>
  <c r="R43" i="17"/>
  <c r="N122" i="17"/>
  <c r="N163" i="17"/>
  <c r="N35" i="17"/>
  <c r="N132" i="17"/>
  <c r="N20" i="17"/>
  <c r="N61" i="17"/>
  <c r="B191" i="17"/>
  <c r="B159" i="17"/>
  <c r="B127" i="17"/>
  <c r="B95" i="17"/>
  <c r="R184" i="17"/>
  <c r="R61" i="17"/>
  <c r="R74" i="17"/>
  <c r="R187" i="17"/>
  <c r="R190" i="17"/>
  <c r="R55" i="17"/>
  <c r="N134" i="17"/>
  <c r="N6" i="17"/>
  <c r="N47" i="17"/>
  <c r="T170" i="17"/>
  <c r="T34" i="17"/>
  <c r="T75" i="17"/>
  <c r="T197" i="17"/>
  <c r="T48" i="17"/>
  <c r="T89" i="17"/>
  <c r="R12" i="17"/>
  <c r="R153" i="17"/>
  <c r="R25" i="17"/>
  <c r="R110" i="17"/>
  <c r="R24" i="17"/>
  <c r="R147" i="17"/>
  <c r="R19" i="17"/>
  <c r="N98" i="17"/>
  <c r="N139" i="17"/>
  <c r="N11" i="17"/>
  <c r="N124" i="17"/>
  <c r="N165" i="17"/>
  <c r="N37" i="17"/>
  <c r="B185" i="17"/>
  <c r="B153" i="17"/>
  <c r="T44" i="17"/>
  <c r="R20" i="17"/>
  <c r="R133" i="17"/>
  <c r="R5" i="17"/>
  <c r="R130" i="17"/>
  <c r="R64" i="17"/>
  <c r="R127" i="17"/>
  <c r="N2" i="17"/>
  <c r="N78" i="17"/>
  <c r="N119" i="17"/>
  <c r="N186" i="17"/>
  <c r="T106" i="17"/>
  <c r="T147" i="17"/>
  <c r="T19" i="17"/>
  <c r="T120" i="17"/>
  <c r="T161" i="17"/>
  <c r="T33" i="17"/>
  <c r="R124" i="17"/>
  <c r="R97" i="17"/>
  <c r="R38" i="17"/>
  <c r="R166" i="17"/>
  <c r="R136" i="17"/>
  <c r="R91" i="17"/>
  <c r="N170" i="17"/>
  <c r="N42" i="17"/>
  <c r="N83" i="17"/>
  <c r="N193" i="17"/>
  <c r="N68" i="17"/>
  <c r="N109" i="17"/>
  <c r="N196" i="17"/>
  <c r="B171" i="17"/>
  <c r="B139" i="17"/>
  <c r="B107" i="17"/>
  <c r="R100" i="17"/>
  <c r="R109" i="17"/>
  <c r="R26" i="17"/>
  <c r="R154" i="17"/>
  <c r="R112" i="17"/>
  <c r="R103" i="17"/>
  <c r="N191" i="17"/>
  <c r="N54" i="17"/>
  <c r="N95" i="17"/>
  <c r="N181" i="17"/>
  <c r="T82" i="17"/>
  <c r="T123" i="17"/>
  <c r="T182" i="17"/>
  <c r="T96" i="17"/>
  <c r="T137" i="17"/>
  <c r="T9" i="17"/>
  <c r="R172" i="17"/>
  <c r="R73" i="17"/>
  <c r="R62" i="17"/>
  <c r="R181" i="17"/>
  <c r="R178" i="17"/>
  <c r="R67" i="17"/>
  <c r="N146" i="17"/>
  <c r="N18" i="17"/>
  <c r="N59" i="17"/>
  <c r="N156" i="17"/>
  <c r="N44" i="17"/>
  <c r="N85" i="17"/>
  <c r="B197" i="17"/>
  <c r="T69" i="17"/>
  <c r="R192" i="17"/>
  <c r="R53" i="17"/>
  <c r="R82" i="17"/>
  <c r="R191" i="17"/>
  <c r="R198" i="17"/>
  <c r="R47" i="17"/>
  <c r="N126" i="17"/>
  <c r="N167" i="17"/>
  <c r="N39" i="17"/>
  <c r="T154" i="17"/>
  <c r="T26" i="17"/>
  <c r="T67" i="17"/>
  <c r="T168" i="17"/>
  <c r="T40" i="17"/>
  <c r="T81" i="17"/>
  <c r="R28" i="17"/>
  <c r="R145" i="17"/>
  <c r="R17" i="17"/>
  <c r="R118" i="17"/>
  <c r="R40" i="17"/>
  <c r="R139" i="17"/>
  <c r="R11" i="17"/>
  <c r="N90" i="17"/>
  <c r="N131" i="17"/>
  <c r="N3" i="17"/>
  <c r="N116" i="17"/>
  <c r="N157" i="17"/>
  <c r="N29" i="17"/>
  <c r="B183" i="17"/>
  <c r="B151" i="17"/>
  <c r="B119" i="17"/>
  <c r="B87" i="17"/>
  <c r="R157" i="17"/>
  <c r="R29" i="17"/>
  <c r="R106" i="17"/>
  <c r="R16" i="17"/>
  <c r="R151" i="17"/>
  <c r="R23" i="17"/>
  <c r="N102" i="17"/>
  <c r="N143" i="17"/>
  <c r="N15" i="17"/>
  <c r="T130" i="17"/>
  <c r="T171" i="17"/>
  <c r="T43" i="17"/>
  <c r="T144" i="17"/>
  <c r="T16" i="17"/>
  <c r="T57" i="17"/>
  <c r="R76" i="17"/>
  <c r="R121" i="17"/>
  <c r="R14" i="17"/>
  <c r="R142" i="17"/>
  <c r="R88" i="17"/>
  <c r="R115" i="17"/>
  <c r="N179" i="17"/>
  <c r="N66" i="17"/>
  <c r="N107" i="17"/>
  <c r="N198" i="17"/>
  <c r="N92" i="17"/>
  <c r="N133" i="17"/>
  <c r="T149" i="17"/>
  <c r="R116" i="17"/>
  <c r="R101" i="17"/>
  <c r="R34" i="17"/>
  <c r="R162" i="17"/>
  <c r="R128" i="17"/>
  <c r="R95" i="17"/>
  <c r="N199" i="17"/>
  <c r="N46" i="17"/>
  <c r="N87" i="17"/>
  <c r="N189" i="17"/>
  <c r="T74" i="17"/>
  <c r="T115" i="17"/>
  <c r="T190" i="17"/>
  <c r="T88" i="17"/>
  <c r="T129" i="17"/>
  <c r="T176" i="17"/>
  <c r="R180" i="17"/>
  <c r="R65" i="17"/>
  <c r="R70" i="17"/>
  <c r="R185" i="17"/>
  <c r="R186" i="17"/>
  <c r="R59" i="17"/>
  <c r="N138" i="17"/>
  <c r="N10" i="17"/>
  <c r="N51" i="17"/>
  <c r="N148" i="17"/>
  <c r="N36" i="17"/>
  <c r="N77" i="17"/>
  <c r="B195" i="17"/>
  <c r="B163" i="17"/>
  <c r="B131" i="17"/>
  <c r="B99" i="17"/>
  <c r="R164" i="17"/>
  <c r="R77" i="17"/>
  <c r="R58" i="17"/>
  <c r="R179" i="17"/>
  <c r="R174" i="17"/>
  <c r="R71" i="17"/>
  <c r="N150" i="17"/>
  <c r="N22" i="17"/>
  <c r="N63" i="17"/>
  <c r="N160" i="17"/>
  <c r="T50" i="17"/>
  <c r="T91" i="17"/>
  <c r="T181" i="17"/>
  <c r="T64" i="17"/>
  <c r="T105" i="17"/>
  <c r="T200" i="17"/>
  <c r="R169" i="17"/>
  <c r="R41" i="17"/>
  <c r="R94" i="17"/>
  <c r="R197" i="17"/>
  <c r="R163" i="17"/>
  <c r="R35" i="17"/>
  <c r="N114" i="17"/>
  <c r="N155" i="17"/>
  <c r="N27" i="17"/>
  <c r="N152" i="17"/>
  <c r="N12" i="17"/>
  <c r="N53" i="17"/>
  <c r="B189" i="17"/>
  <c r="N5" i="17"/>
  <c r="B145" i="17"/>
  <c r="B109" i="17"/>
  <c r="B73" i="17"/>
  <c r="B41" i="17"/>
  <c r="B9" i="17"/>
  <c r="P132" i="17"/>
  <c r="P4" i="17"/>
  <c r="P45" i="17"/>
  <c r="P142" i="17"/>
  <c r="P14" i="17"/>
  <c r="P55" i="17"/>
  <c r="H74" i="17"/>
  <c r="N48" i="17"/>
  <c r="N89" i="17"/>
  <c r="R175" i="17"/>
  <c r="R79" i="17"/>
  <c r="N94" i="17"/>
  <c r="N135" i="17"/>
  <c r="N7" i="17"/>
  <c r="T122" i="17"/>
  <c r="T163" i="17"/>
  <c r="T35" i="17"/>
  <c r="T136" i="17"/>
  <c r="T8" i="17"/>
  <c r="T49" i="17"/>
  <c r="R92" i="17"/>
  <c r="R113" i="17"/>
  <c r="R22" i="17"/>
  <c r="R150" i="17"/>
  <c r="R104" i="17"/>
  <c r="R107" i="17"/>
  <c r="N187" i="17"/>
  <c r="N58" i="17"/>
  <c r="N99" i="17"/>
  <c r="N177" i="17"/>
  <c r="N84" i="17"/>
  <c r="N125" i="17"/>
  <c r="N180" i="17"/>
  <c r="B175" i="17"/>
  <c r="B143" i="17"/>
  <c r="B111" i="17"/>
  <c r="B79" i="17"/>
  <c r="R125" i="17"/>
  <c r="R10" i="17"/>
  <c r="R138" i="17"/>
  <c r="R80" i="17"/>
  <c r="R119" i="17"/>
  <c r="N175" i="17"/>
  <c r="N70" i="17"/>
  <c r="N111" i="17"/>
  <c r="N194" i="17"/>
  <c r="T98" i="17"/>
  <c r="T139" i="17"/>
  <c r="T11" i="17"/>
  <c r="T112" i="17"/>
  <c r="T153" i="17"/>
  <c r="T25" i="17"/>
  <c r="R140" i="17"/>
  <c r="R89" i="17"/>
  <c r="R46" i="17"/>
  <c r="R173" i="17"/>
  <c r="R152" i="17"/>
  <c r="R83" i="17"/>
  <c r="N162" i="17"/>
  <c r="N34" i="17"/>
  <c r="N75" i="17"/>
  <c r="N172" i="17"/>
  <c r="N60" i="17"/>
  <c r="N101" i="17"/>
  <c r="B2" i="17"/>
  <c r="B169" i="17"/>
  <c r="B137" i="17"/>
  <c r="T85" i="17"/>
  <c r="R176" i="17"/>
  <c r="R69" i="17"/>
  <c r="R66" i="17"/>
  <c r="R183" i="17"/>
  <c r="R182" i="17"/>
  <c r="R63" i="17"/>
  <c r="N142" i="17"/>
  <c r="N14" i="17"/>
  <c r="N55" i="17"/>
  <c r="T187" i="17"/>
  <c r="T42" i="17"/>
  <c r="T83" i="17"/>
  <c r="T189" i="17"/>
  <c r="T56" i="17"/>
  <c r="T97" i="17"/>
  <c r="R2" i="17"/>
  <c r="R161" i="17"/>
  <c r="R33" i="17"/>
  <c r="R102" i="17"/>
  <c r="R8" i="17"/>
  <c r="R155" i="17"/>
  <c r="R27" i="17"/>
  <c r="N106" i="17"/>
  <c r="N147" i="17"/>
  <c r="N19" i="17"/>
  <c r="N136" i="17"/>
  <c r="N4" i="17"/>
  <c r="N45" i="17"/>
  <c r="B187" i="17"/>
  <c r="B155" i="17"/>
  <c r="B123" i="17"/>
  <c r="B91" i="17"/>
  <c r="R200" i="17"/>
  <c r="R45" i="17"/>
  <c r="R90" i="17"/>
  <c r="R195" i="17"/>
  <c r="R167" i="17"/>
  <c r="R39" i="17"/>
  <c r="N118" i="17"/>
  <c r="N159" i="17"/>
  <c r="N31" i="17"/>
  <c r="T146" i="17"/>
  <c r="T18" i="17"/>
  <c r="T59" i="17"/>
  <c r="T160" i="17"/>
  <c r="T32" i="17"/>
  <c r="T73" i="17"/>
  <c r="R44" i="17"/>
  <c r="R137" i="17"/>
  <c r="R9" i="17"/>
  <c r="R126" i="17"/>
  <c r="R56" i="17"/>
  <c r="R131" i="17"/>
  <c r="R3" i="17"/>
  <c r="N82" i="17"/>
  <c r="N123" i="17"/>
  <c r="N182" i="17"/>
  <c r="N108" i="17"/>
  <c r="N149" i="17"/>
  <c r="N21" i="17"/>
  <c r="T28" i="17"/>
  <c r="R52" i="17"/>
  <c r="R117" i="17"/>
  <c r="R18" i="17"/>
  <c r="R146" i="17"/>
  <c r="R96" i="17"/>
  <c r="R111" i="17"/>
  <c r="N183" i="17"/>
  <c r="N62" i="17"/>
  <c r="N103" i="17"/>
  <c r="N173" i="17"/>
  <c r="T90" i="17"/>
  <c r="T131" i="17"/>
  <c r="T3" i="17"/>
  <c r="T104" i="17"/>
  <c r="T145" i="17"/>
  <c r="T17" i="17"/>
  <c r="R156" i="17"/>
  <c r="R81" i="17"/>
  <c r="R54" i="17"/>
  <c r="R177" i="17"/>
  <c r="R168" i="17"/>
  <c r="R75" i="17"/>
  <c r="N154" i="17"/>
  <c r="N26" i="17"/>
  <c r="N67" i="17"/>
  <c r="N164" i="17"/>
  <c r="N52" i="17"/>
  <c r="N93" i="17"/>
  <c r="B199" i="17"/>
  <c r="B167" i="17"/>
  <c r="B135" i="17"/>
  <c r="B103" i="17"/>
  <c r="R132" i="17"/>
  <c r="R93" i="17"/>
  <c r="R42" i="17"/>
  <c r="R170" i="17"/>
  <c r="R144" i="17"/>
  <c r="R87" i="17"/>
  <c r="N166" i="17"/>
  <c r="N38" i="17"/>
  <c r="N79" i="17"/>
  <c r="N197" i="17"/>
  <c r="T66" i="17"/>
  <c r="T107" i="17"/>
  <c r="T198" i="17"/>
  <c r="T80" i="17"/>
  <c r="T121" i="17"/>
  <c r="T184" i="17"/>
  <c r="R188" i="17"/>
  <c r="R57" i="17"/>
  <c r="R78" i="17"/>
  <c r="R189" i="17"/>
  <c r="R194" i="17"/>
  <c r="R51" i="17"/>
  <c r="N130" i="17"/>
  <c r="N171" i="17"/>
  <c r="N43" i="17"/>
  <c r="N140" i="17"/>
  <c r="N28" i="17"/>
  <c r="N69" i="17"/>
  <c r="T21" i="17"/>
  <c r="R165" i="17"/>
  <c r="R37" i="17"/>
  <c r="R98" i="17"/>
  <c r="R199" i="17"/>
  <c r="R159" i="17"/>
  <c r="R31" i="17"/>
  <c r="N110" i="17"/>
  <c r="N151" i="17"/>
  <c r="N23" i="17"/>
  <c r="T138" i="17"/>
  <c r="T10" i="17"/>
  <c r="T51" i="17"/>
  <c r="T152" i="17"/>
  <c r="T24" i="17"/>
  <c r="T65" i="17"/>
  <c r="R60" i="17"/>
  <c r="R129" i="17"/>
  <c r="R6" i="17"/>
  <c r="R134" i="17"/>
  <c r="R72" i="17"/>
  <c r="R123" i="17"/>
  <c r="N174" i="17"/>
  <c r="N74" i="17"/>
  <c r="N115" i="17"/>
  <c r="N190" i="17"/>
  <c r="N100" i="17"/>
  <c r="N141" i="17"/>
  <c r="N13" i="17"/>
  <c r="B179" i="17"/>
  <c r="B147" i="17"/>
  <c r="B115" i="17"/>
  <c r="B83" i="17"/>
  <c r="R141" i="17"/>
  <c r="R13" i="17"/>
  <c r="R122" i="17"/>
  <c r="R48" i="17"/>
  <c r="R135" i="17"/>
  <c r="R7" i="17"/>
  <c r="N86" i="17"/>
  <c r="N127" i="17"/>
  <c r="N178" i="17"/>
  <c r="T114" i="17"/>
  <c r="T155" i="17"/>
  <c r="T27" i="17"/>
  <c r="T128" i="17"/>
  <c r="T169" i="17"/>
  <c r="T41" i="17"/>
  <c r="R108" i="17"/>
  <c r="R105" i="17"/>
  <c r="R30" i="17"/>
  <c r="R158" i="17"/>
  <c r="R120" i="17"/>
  <c r="R99" i="17"/>
  <c r="N195" i="17"/>
  <c r="N50" i="17"/>
  <c r="N91" i="17"/>
  <c r="N185" i="17"/>
  <c r="N76" i="17"/>
  <c r="N117" i="17"/>
  <c r="N188" i="17"/>
  <c r="B173" i="17"/>
  <c r="B165" i="17"/>
  <c r="B125" i="17"/>
  <c r="B93" i="17"/>
  <c r="B57" i="17"/>
  <c r="B25" i="17"/>
  <c r="P178" i="17"/>
  <c r="P68" i="17"/>
  <c r="P109" i="17"/>
  <c r="P195" i="17"/>
  <c r="P78" i="17"/>
  <c r="P119" i="17"/>
  <c r="H10" i="17"/>
  <c r="N112" i="17"/>
  <c r="N153" i="17"/>
  <c r="B198" i="17"/>
  <c r="B166" i="17"/>
  <c r="B134" i="17"/>
  <c r="B102" i="17"/>
  <c r="B70" i="17"/>
  <c r="B38" i="17"/>
  <c r="B6" i="17"/>
  <c r="P120" i="17"/>
  <c r="P161" i="17"/>
  <c r="P33" i="17"/>
  <c r="P114" i="17"/>
  <c r="P27" i="17"/>
  <c r="H170" i="17"/>
  <c r="H140" i="17"/>
  <c r="H89" i="17"/>
  <c r="H88" i="17"/>
  <c r="H115" i="17"/>
  <c r="J20" i="17"/>
  <c r="J50" i="17"/>
  <c r="J133" i="17"/>
  <c r="J5" i="17"/>
  <c r="B51" i="17"/>
  <c r="B19" i="17"/>
  <c r="P172" i="17"/>
  <c r="P44" i="17"/>
  <c r="P85" i="17"/>
  <c r="P192" i="17"/>
  <c r="P54" i="17"/>
  <c r="P95" i="17"/>
  <c r="H34" i="17"/>
  <c r="N88" i="17"/>
  <c r="N129" i="17"/>
  <c r="N176" i="17"/>
  <c r="B176" i="17"/>
  <c r="B144" i="17"/>
  <c r="B112" i="17"/>
  <c r="B80" i="17"/>
  <c r="B48" i="17"/>
  <c r="B16" i="17"/>
  <c r="P160" i="17"/>
  <c r="P32" i="17"/>
  <c r="P73" i="17"/>
  <c r="B161" i="17"/>
  <c r="B121" i="17"/>
  <c r="B89" i="17"/>
  <c r="B53" i="17"/>
  <c r="B21" i="17"/>
  <c r="P194" i="17"/>
  <c r="P52" i="17"/>
  <c r="P93" i="17"/>
  <c r="P184" i="17"/>
  <c r="P62" i="17"/>
  <c r="P103" i="17"/>
  <c r="H26" i="17"/>
  <c r="N96" i="17"/>
  <c r="N137" i="17"/>
  <c r="N9" i="17"/>
  <c r="B178" i="17"/>
  <c r="B146" i="17"/>
  <c r="B114" i="17"/>
  <c r="B82" i="17"/>
  <c r="B50" i="17"/>
  <c r="B18" i="17"/>
  <c r="P168" i="17"/>
  <c r="P40" i="17"/>
  <c r="P81" i="17"/>
  <c r="P196" i="17"/>
  <c r="P123" i="17"/>
  <c r="H122" i="17"/>
  <c r="H44" i="17"/>
  <c r="H137" i="17"/>
  <c r="H9" i="17"/>
  <c r="H163" i="17"/>
  <c r="H35" i="17"/>
  <c r="J176" i="17"/>
  <c r="J191" i="17"/>
  <c r="J53" i="17"/>
  <c r="B63" i="17"/>
  <c r="B31" i="17"/>
  <c r="P181" i="17"/>
  <c r="P92" i="17"/>
  <c r="P133" i="17"/>
  <c r="P5" i="17"/>
  <c r="P102" i="17"/>
  <c r="P143" i="17"/>
  <c r="P15" i="17"/>
  <c r="N144" i="17"/>
  <c r="N8" i="17"/>
  <c r="N49" i="17"/>
  <c r="B188" i="17"/>
  <c r="B156" i="17"/>
  <c r="B124" i="17"/>
  <c r="B92" i="17"/>
  <c r="B60" i="17"/>
  <c r="B28" i="17"/>
  <c r="P193" i="17"/>
  <c r="P80" i="17"/>
  <c r="P121" i="17"/>
  <c r="P183" i="17"/>
  <c r="P34" i="17"/>
  <c r="H54" i="17"/>
  <c r="H191" i="17"/>
  <c r="B157" i="17"/>
  <c r="B117" i="17"/>
  <c r="B85" i="17"/>
  <c r="B49" i="17"/>
  <c r="B17" i="17"/>
  <c r="P164" i="17"/>
  <c r="P36" i="17"/>
  <c r="P77" i="17"/>
  <c r="P200" i="17"/>
  <c r="P46" i="17"/>
  <c r="P87" i="17"/>
  <c r="H42" i="17"/>
  <c r="N80" i="17"/>
  <c r="N121" i="17"/>
  <c r="N184" i="17"/>
  <c r="B174" i="17"/>
  <c r="B142" i="17"/>
  <c r="B110" i="17"/>
  <c r="B78" i="17"/>
  <c r="B46" i="17"/>
  <c r="B14" i="17"/>
  <c r="P152" i="17"/>
  <c r="P24" i="17"/>
  <c r="P65" i="17"/>
  <c r="P162" i="17"/>
  <c r="P91" i="17"/>
  <c r="H138" i="17"/>
  <c r="H76" i="17"/>
  <c r="H121" i="17"/>
  <c r="H24" i="17"/>
  <c r="H147" i="17"/>
  <c r="H19" i="17"/>
  <c r="J192" i="17"/>
  <c r="J165" i="17"/>
  <c r="J37" i="17"/>
  <c r="B59" i="17"/>
  <c r="B27" i="17"/>
  <c r="P197" i="17"/>
  <c r="P76" i="17"/>
  <c r="P117" i="17"/>
  <c r="P187" i="17"/>
  <c r="P86" i="17"/>
  <c r="P127" i="17"/>
  <c r="H2" i="17"/>
  <c r="N120" i="17"/>
  <c r="N161" i="17"/>
  <c r="N33" i="17"/>
  <c r="B184" i="17"/>
  <c r="B152" i="17"/>
  <c r="B120" i="17"/>
  <c r="B88" i="17"/>
  <c r="B56" i="17"/>
  <c r="B24" i="17"/>
  <c r="P182" i="17"/>
  <c r="P64" i="17"/>
  <c r="P105" i="17"/>
  <c r="P199" i="17"/>
  <c r="P171" i="17"/>
  <c r="H86" i="17"/>
  <c r="H199" i="17"/>
  <c r="B149" i="17"/>
  <c r="B113" i="17"/>
  <c r="B77" i="17"/>
  <c r="B45" i="17"/>
  <c r="B13" i="17"/>
  <c r="P148" i="17"/>
  <c r="P20" i="17"/>
  <c r="P61" i="17"/>
  <c r="P158" i="17"/>
  <c r="P30" i="17"/>
  <c r="P71" i="17"/>
  <c r="H58" i="17"/>
  <c r="N64" i="17"/>
  <c r="N105" i="17"/>
  <c r="N200" i="17"/>
  <c r="B170" i="17"/>
  <c r="B138" i="17"/>
  <c r="B106" i="17"/>
  <c r="B74" i="17"/>
  <c r="B42" i="17"/>
  <c r="B10" i="17"/>
  <c r="P136" i="17"/>
  <c r="P8" i="17"/>
  <c r="P49" i="17"/>
  <c r="P146" i="17"/>
  <c r="P59" i="17"/>
  <c r="H154" i="17"/>
  <c r="H108" i="17"/>
  <c r="H105" i="17"/>
  <c r="H56" i="17"/>
  <c r="H131" i="17"/>
  <c r="H3" i="17"/>
  <c r="J18" i="17"/>
  <c r="J149" i="17"/>
  <c r="J21" i="17"/>
  <c r="B55" i="17"/>
  <c r="B23" i="17"/>
  <c r="P186" i="17"/>
  <c r="P60" i="17"/>
  <c r="P101" i="17"/>
  <c r="P176" i="17"/>
  <c r="P70" i="17"/>
  <c r="P111" i="17"/>
  <c r="H18" i="17"/>
  <c r="N104" i="17"/>
  <c r="N145" i="17"/>
  <c r="N17" i="17"/>
  <c r="B180" i="17"/>
  <c r="B148" i="17"/>
  <c r="B116" i="17"/>
  <c r="B84" i="17"/>
  <c r="B52" i="17"/>
  <c r="B20" i="17"/>
  <c r="P198" i="17"/>
  <c r="P48" i="17"/>
  <c r="P89" i="17"/>
  <c r="P188" i="17"/>
  <c r="P139" i="17"/>
  <c r="H114" i="17"/>
  <c r="H28" i="17"/>
  <c r="H145" i="17"/>
  <c r="H17" i="17"/>
  <c r="H171" i="17"/>
  <c r="P9" i="17"/>
  <c r="H92" i="17"/>
  <c r="H65" i="17"/>
  <c r="H186" i="17"/>
  <c r="H27" i="17"/>
  <c r="J184" i="17"/>
  <c r="J199" i="17"/>
  <c r="J45" i="17"/>
  <c r="J198" i="17"/>
  <c r="J159" i="17"/>
  <c r="J31" i="17"/>
  <c r="P83" i="17"/>
  <c r="H142" i="17"/>
  <c r="H84" i="17"/>
  <c r="H117" i="17"/>
  <c r="H32" i="17"/>
  <c r="H143" i="17"/>
  <c r="H15" i="17"/>
  <c r="J196" i="17"/>
  <c r="J161" i="17"/>
  <c r="J33" i="17"/>
  <c r="J186" i="17"/>
  <c r="J171" i="17"/>
  <c r="J43" i="17"/>
  <c r="J112" i="17"/>
  <c r="J142" i="17"/>
  <c r="J87" i="17"/>
  <c r="P26" i="17"/>
  <c r="H62" i="17"/>
  <c r="H193" i="17"/>
  <c r="H200" i="17"/>
  <c r="H45" i="17"/>
  <c r="H174" i="17"/>
  <c r="H71" i="17"/>
  <c r="J108" i="17"/>
  <c r="J138" i="17"/>
  <c r="J89" i="17"/>
  <c r="J88" i="17"/>
  <c r="J118" i="17"/>
  <c r="J99" i="17"/>
  <c r="J120" i="17"/>
  <c r="J177" i="17"/>
  <c r="P170" i="17"/>
  <c r="H124" i="17"/>
  <c r="H49" i="17"/>
  <c r="H155" i="17"/>
  <c r="H11" i="17"/>
  <c r="J200" i="17"/>
  <c r="J157" i="17"/>
  <c r="J13" i="17"/>
  <c r="J30" i="17"/>
  <c r="J143" i="17"/>
  <c r="P138" i="17"/>
  <c r="P51" i="17"/>
  <c r="H158" i="17"/>
  <c r="H116" i="17"/>
  <c r="H101" i="17"/>
  <c r="H64" i="17"/>
  <c r="H127" i="17"/>
  <c r="J2" i="17"/>
  <c r="J26" i="17"/>
  <c r="J145" i="17"/>
  <c r="J17" i="17"/>
  <c r="J6" i="17"/>
  <c r="J155" i="17"/>
  <c r="J27" i="17"/>
  <c r="J144" i="17"/>
  <c r="J173" i="17"/>
  <c r="J71" i="17"/>
  <c r="P163" i="17"/>
  <c r="H94" i="17"/>
  <c r="H4" i="17"/>
  <c r="H157" i="17"/>
  <c r="H29" i="17"/>
  <c r="H190" i="17"/>
  <c r="H55" i="17"/>
  <c r="J140" i="17"/>
  <c r="J170" i="17"/>
  <c r="J73" i="17"/>
  <c r="J22" i="17"/>
  <c r="P66" i="17"/>
  <c r="H180" i="17"/>
  <c r="H33" i="17"/>
  <c r="H139" i="17"/>
  <c r="J4" i="17"/>
  <c r="J34" i="17"/>
  <c r="J141" i="17"/>
  <c r="J32" i="17"/>
  <c r="J62" i="17"/>
  <c r="J127" i="17"/>
  <c r="P106" i="17"/>
  <c r="P19" i="17"/>
  <c r="H173" i="17"/>
  <c r="H148" i="17"/>
  <c r="H85" i="17"/>
  <c r="H96" i="17"/>
  <c r="H111" i="17"/>
  <c r="J28" i="17"/>
  <c r="J58" i="17"/>
  <c r="J129" i="17"/>
  <c r="J8" i="17"/>
  <c r="J38" i="17"/>
  <c r="J139" i="17"/>
  <c r="J11" i="17"/>
  <c r="J174" i="17"/>
  <c r="J189" i="17"/>
  <c r="J55" i="17"/>
  <c r="P131" i="17"/>
  <c r="H118" i="17"/>
  <c r="H36" i="17"/>
  <c r="H141" i="17"/>
  <c r="H13" i="17"/>
  <c r="H167" i="17"/>
  <c r="H39" i="17"/>
  <c r="J172" i="17"/>
  <c r="J187" i="17"/>
  <c r="J57" i="17"/>
  <c r="J152" i="17"/>
  <c r="J131" i="17"/>
  <c r="H60" i="17"/>
  <c r="H97" i="17"/>
  <c r="H168" i="17"/>
  <c r="H43" i="17"/>
  <c r="J164" i="17"/>
  <c r="J183" i="17"/>
  <c r="J61" i="17"/>
  <c r="J182" i="17"/>
  <c r="J197" i="17"/>
  <c r="J47" i="17"/>
  <c r="P115" i="17"/>
  <c r="H126" i="17"/>
  <c r="H52" i="17"/>
  <c r="H133" i="17"/>
  <c r="H5" i="17"/>
  <c r="H159" i="17"/>
  <c r="H31" i="17"/>
  <c r="J180" i="17"/>
  <c r="J195" i="17"/>
  <c r="J49" i="17"/>
  <c r="J168" i="17"/>
  <c r="J185" i="17"/>
  <c r="J59" i="17"/>
  <c r="J80" i="17"/>
  <c r="J110" i="17"/>
  <c r="J103" i="17"/>
  <c r="P58" i="17"/>
  <c r="H30" i="17"/>
  <c r="H185" i="17"/>
  <c r="H184" i="17"/>
  <c r="H61" i="17"/>
  <c r="H144" i="17"/>
  <c r="H87" i="17"/>
  <c r="J76" i="17"/>
  <c r="J106" i="17"/>
  <c r="J105" i="17"/>
  <c r="J56" i="17"/>
  <c r="J86" i="17"/>
  <c r="J115" i="17"/>
  <c r="J7" i="17"/>
  <c r="J83" i="17"/>
  <c r="N25" i="17"/>
  <c r="B182" i="17"/>
  <c r="B150" i="17"/>
  <c r="B118" i="17"/>
  <c r="B86" i="17"/>
  <c r="B54" i="17"/>
  <c r="B22" i="17"/>
  <c r="P190" i="17"/>
  <c r="P56" i="17"/>
  <c r="P97" i="17"/>
  <c r="P180" i="17"/>
  <c r="P155" i="17"/>
  <c r="H102" i="17"/>
  <c r="H12" i="17"/>
  <c r="H153" i="17"/>
  <c r="H25" i="17"/>
  <c r="H194" i="17"/>
  <c r="H51" i="17"/>
  <c r="J148" i="17"/>
  <c r="J175" i="17"/>
  <c r="J69" i="17"/>
  <c r="B67" i="17"/>
  <c r="B35" i="17"/>
  <c r="B3" i="17"/>
  <c r="P108" i="17"/>
  <c r="P149" i="17"/>
  <c r="P21" i="17"/>
  <c r="P118" i="17"/>
  <c r="P159" i="17"/>
  <c r="P31" i="17"/>
  <c r="H98" i="17"/>
  <c r="N24" i="17"/>
  <c r="N65" i="17"/>
  <c r="B192" i="17"/>
  <c r="B160" i="17"/>
  <c r="B128" i="17"/>
  <c r="B96" i="17"/>
  <c r="B64" i="17"/>
  <c r="B32" i="17"/>
  <c r="P177" i="17"/>
  <c r="P96" i="17"/>
  <c r="P137" i="17"/>
  <c r="B193" i="17"/>
  <c r="B141" i="17"/>
  <c r="B105" i="17"/>
  <c r="B69" i="17"/>
  <c r="B37" i="17"/>
  <c r="B5" i="17"/>
  <c r="P116" i="17"/>
  <c r="P157" i="17"/>
  <c r="P29" i="17"/>
  <c r="P126" i="17"/>
  <c r="P167" i="17"/>
  <c r="P39" i="17"/>
  <c r="H90" i="17"/>
  <c r="N32" i="17"/>
  <c r="N73" i="17"/>
  <c r="B194" i="17"/>
  <c r="B162" i="17"/>
  <c r="B130" i="17"/>
  <c r="B98" i="17"/>
  <c r="B66" i="17"/>
  <c r="B34" i="17"/>
  <c r="P2" i="17"/>
  <c r="P104" i="17"/>
  <c r="P145" i="17"/>
  <c r="P17" i="17"/>
  <c r="P82" i="17"/>
  <c r="H6" i="17"/>
  <c r="H179" i="17"/>
  <c r="H172" i="17"/>
  <c r="H73" i="17"/>
  <c r="H120" i="17"/>
  <c r="H99" i="17"/>
  <c r="J52" i="17"/>
  <c r="J82" i="17"/>
  <c r="J117" i="17"/>
  <c r="B81" i="17"/>
  <c r="B47" i="17"/>
  <c r="B15" i="17"/>
  <c r="P156" i="17"/>
  <c r="P28" i="17"/>
  <c r="P69" i="17"/>
  <c r="P166" i="17"/>
  <c r="P38" i="17"/>
  <c r="P79" i="17"/>
  <c r="H50" i="17"/>
  <c r="N72" i="17"/>
  <c r="N113" i="17"/>
  <c r="N192" i="17"/>
  <c r="B172" i="17"/>
  <c r="B140" i="17"/>
  <c r="B108" i="17"/>
  <c r="B76" i="17"/>
  <c r="B44" i="17"/>
  <c r="B12" i="17"/>
  <c r="P144" i="17"/>
  <c r="P16" i="17"/>
  <c r="P57" i="17"/>
  <c r="P154" i="17"/>
  <c r="P75" i="17"/>
  <c r="H146" i="17"/>
  <c r="B181" i="17"/>
  <c r="B133" i="17"/>
  <c r="B101" i="17"/>
  <c r="B65" i="17"/>
  <c r="B33" i="17"/>
  <c r="P173" i="17"/>
  <c r="P100" i="17"/>
  <c r="P141" i="17"/>
  <c r="P13" i="17"/>
  <c r="P110" i="17"/>
  <c r="P151" i="17"/>
  <c r="P23" i="17"/>
  <c r="H106" i="17"/>
  <c r="N16" i="17"/>
  <c r="N57" i="17"/>
  <c r="B190" i="17"/>
  <c r="B158" i="17"/>
  <c r="B126" i="17"/>
  <c r="B94" i="17"/>
  <c r="B62" i="17"/>
  <c r="B30" i="17"/>
  <c r="P185" i="17"/>
  <c r="P88" i="17"/>
  <c r="P129" i="17"/>
  <c r="P175" i="17"/>
  <c r="P50" i="17"/>
  <c r="H38" i="17"/>
  <c r="H187" i="17"/>
  <c r="H188" i="17"/>
  <c r="H57" i="17"/>
  <c r="H152" i="17"/>
  <c r="H83" i="17"/>
  <c r="J84" i="17"/>
  <c r="J114" i="17"/>
  <c r="J101" i="17"/>
  <c r="B75" i="17"/>
  <c r="B43" i="17"/>
  <c r="B11" i="17"/>
  <c r="P140" i="17"/>
  <c r="P12" i="17"/>
  <c r="P53" i="17"/>
  <c r="P150" i="17"/>
  <c r="P22" i="17"/>
  <c r="P63" i="17"/>
  <c r="H66" i="17"/>
  <c r="N56" i="17"/>
  <c r="N97" i="17"/>
  <c r="B200" i="17"/>
  <c r="B168" i="17"/>
  <c r="B136" i="17"/>
  <c r="B104" i="17"/>
  <c r="B72" i="17"/>
  <c r="B40" i="17"/>
  <c r="B8" i="17"/>
  <c r="P128" i="17"/>
  <c r="P169" i="17"/>
  <c r="P41" i="17"/>
  <c r="P130" i="17"/>
  <c r="P43" i="17"/>
  <c r="H162" i="17"/>
  <c r="B177" i="17"/>
  <c r="B129" i="17"/>
  <c r="B97" i="17"/>
  <c r="B61" i="17"/>
  <c r="B29" i="17"/>
  <c r="P189" i="17"/>
  <c r="P84" i="17"/>
  <c r="P125" i="17"/>
  <c r="P179" i="17"/>
  <c r="P94" i="17"/>
  <c r="P135" i="17"/>
  <c r="P7" i="17"/>
  <c r="N128" i="17"/>
  <c r="N169" i="17"/>
  <c r="N41" i="17"/>
  <c r="B186" i="17"/>
  <c r="B154" i="17"/>
  <c r="B122" i="17"/>
  <c r="B90" i="17"/>
  <c r="B58" i="17"/>
  <c r="B26" i="17"/>
  <c r="P174" i="17"/>
  <c r="P72" i="17"/>
  <c r="P113" i="17"/>
  <c r="P191" i="17"/>
  <c r="P18" i="17"/>
  <c r="H70" i="17"/>
  <c r="H195" i="17"/>
  <c r="H169" i="17"/>
  <c r="H41" i="17"/>
  <c r="H178" i="17"/>
  <c r="H67" i="17"/>
  <c r="J116" i="17"/>
  <c r="J146" i="17"/>
  <c r="J85" i="17"/>
  <c r="B71" i="17"/>
  <c r="B39" i="17"/>
  <c r="B7" i="17"/>
  <c r="P124" i="17"/>
  <c r="P165" i="17"/>
  <c r="P37" i="17"/>
  <c r="P134" i="17"/>
  <c r="P6" i="17"/>
  <c r="P47" i="17"/>
  <c r="H82" i="17"/>
  <c r="N40" i="17"/>
  <c r="N81" i="17"/>
  <c r="B196" i="17"/>
  <c r="B164" i="17"/>
  <c r="B132" i="17"/>
  <c r="B100" i="17"/>
  <c r="B68" i="17"/>
  <c r="B36" i="17"/>
  <c r="B4" i="17"/>
  <c r="P112" i="17"/>
  <c r="P153" i="17"/>
  <c r="P25" i="17"/>
  <c r="P98" i="17"/>
  <c r="P11" i="17"/>
  <c r="H175" i="17"/>
  <c r="H156" i="17"/>
  <c r="H81" i="17"/>
  <c r="H104" i="17"/>
  <c r="H107" i="17"/>
  <c r="H22" i="17"/>
  <c r="H161" i="17"/>
  <c r="H40" i="17"/>
  <c r="H91" i="17"/>
  <c r="J68" i="17"/>
  <c r="J98" i="17"/>
  <c r="J109" i="17"/>
  <c r="J96" i="17"/>
  <c r="J126" i="17"/>
  <c r="J95" i="17"/>
  <c r="P42" i="17"/>
  <c r="H46" i="17"/>
  <c r="H189" i="17"/>
  <c r="H192" i="17"/>
  <c r="H53" i="17"/>
  <c r="H160" i="17"/>
  <c r="H79" i="17"/>
  <c r="J92" i="17"/>
  <c r="J122" i="17"/>
  <c r="J97" i="17"/>
  <c r="J72" i="17"/>
  <c r="J102" i="17"/>
  <c r="J107" i="17"/>
  <c r="J29" i="17"/>
  <c r="J14" i="17"/>
  <c r="J151" i="17"/>
  <c r="J15" i="17"/>
  <c r="P67" i="17"/>
  <c r="H150" i="17"/>
  <c r="H100" i="17"/>
  <c r="H109" i="17"/>
  <c r="H48" i="17"/>
  <c r="H135" i="17"/>
  <c r="H7" i="17"/>
  <c r="J10" i="17"/>
  <c r="J153" i="17"/>
  <c r="J25" i="17"/>
  <c r="J194" i="17"/>
  <c r="J163" i="17"/>
  <c r="J35" i="17"/>
  <c r="J147" i="17"/>
  <c r="J3" i="17"/>
  <c r="H130" i="17"/>
  <c r="H129" i="17"/>
  <c r="H72" i="17"/>
  <c r="H75" i="17"/>
  <c r="J100" i="17"/>
  <c r="J130" i="17"/>
  <c r="J93" i="17"/>
  <c r="J128" i="17"/>
  <c r="J158" i="17"/>
  <c r="J79" i="17"/>
  <c r="P10" i="17"/>
  <c r="H78" i="17"/>
  <c r="H197" i="17"/>
  <c r="H165" i="17"/>
  <c r="H37" i="17"/>
  <c r="H182" i="17"/>
  <c r="H63" i="17"/>
  <c r="J124" i="17"/>
  <c r="J154" i="17"/>
  <c r="J81" i="17"/>
  <c r="J104" i="17"/>
  <c r="J134" i="17"/>
  <c r="J91" i="17"/>
  <c r="J16" i="17"/>
  <c r="J46" i="17"/>
  <c r="J135" i="17"/>
  <c r="P122" i="17"/>
  <c r="P35" i="17"/>
  <c r="H166" i="17"/>
  <c r="H132" i="17"/>
  <c r="H93" i="17"/>
  <c r="H80" i="17"/>
  <c r="H119" i="17"/>
  <c r="J12" i="17"/>
  <c r="J42" i="17"/>
  <c r="J137" i="17"/>
  <c r="J9" i="17"/>
  <c r="J19" i="17"/>
  <c r="H183" i="17"/>
  <c r="H113" i="17"/>
  <c r="H136" i="17"/>
  <c r="H59" i="17"/>
  <c r="J132" i="17"/>
  <c r="J162" i="17"/>
  <c r="J77" i="17"/>
  <c r="J160" i="17"/>
  <c r="J181" i="17"/>
  <c r="J63" i="17"/>
  <c r="P147" i="17"/>
  <c r="H110" i="17"/>
  <c r="H20" i="17"/>
  <c r="H149" i="17"/>
  <c r="H21" i="17"/>
  <c r="H198" i="17"/>
  <c r="H47" i="17"/>
  <c r="J156" i="17"/>
  <c r="J179" i="17"/>
  <c r="J65" i="17"/>
  <c r="J136" i="17"/>
  <c r="J166" i="17"/>
  <c r="J75" i="17"/>
  <c r="J48" i="17"/>
  <c r="J78" i="17"/>
  <c r="J119" i="17"/>
  <c r="P90" i="17"/>
  <c r="P3" i="17"/>
  <c r="H177" i="17"/>
  <c r="H164" i="17"/>
  <c r="H77" i="17"/>
  <c r="H112" i="17"/>
  <c r="H103" i="17"/>
  <c r="J44" i="17"/>
  <c r="J74" i="17"/>
  <c r="J121" i="17"/>
  <c r="J24" i="17"/>
  <c r="J54" i="17"/>
  <c r="P107" i="17"/>
  <c r="H196" i="17"/>
  <c r="H8" i="17"/>
  <c r="H123" i="17"/>
  <c r="J36" i="17"/>
  <c r="J66" i="17"/>
  <c r="J125" i="17"/>
  <c r="J64" i="17"/>
  <c r="J94" i="17"/>
  <c r="J111" i="17"/>
  <c r="P74" i="17"/>
  <c r="H14" i="17"/>
  <c r="H181" i="17"/>
  <c r="H176" i="17"/>
  <c r="H69" i="17"/>
  <c r="H128" i="17"/>
  <c r="H95" i="17"/>
  <c r="J60" i="17"/>
  <c r="J90" i="17"/>
  <c r="J113" i="17"/>
  <c r="J40" i="17"/>
  <c r="J70" i="17"/>
  <c r="J123" i="17"/>
  <c r="J23" i="17"/>
  <c r="J190" i="17"/>
  <c r="J167" i="17"/>
  <c r="J39" i="17"/>
  <c r="P99" i="17"/>
  <c r="H134" i="17"/>
  <c r="H68" i="17"/>
  <c r="H125" i="17"/>
  <c r="H16" i="17"/>
  <c r="H151" i="17"/>
  <c r="H23" i="17"/>
  <c r="J188" i="17"/>
  <c r="J169" i="17"/>
  <c r="J41" i="17"/>
  <c r="J178" i="17"/>
  <c r="J193" i="17"/>
  <c r="J51" i="17"/>
  <c r="J150" i="17"/>
  <c r="J67" i="17"/>
  <c r="C23" i="20"/>
  <c r="C151" i="20"/>
  <c r="C16" i="20"/>
  <c r="C125" i="20"/>
  <c r="C68" i="20"/>
  <c r="C134" i="20"/>
  <c r="C95" i="20"/>
  <c r="C128" i="20"/>
  <c r="C69" i="20"/>
  <c r="C176" i="20"/>
  <c r="C181" i="20"/>
  <c r="C14" i="20"/>
  <c r="C123" i="20"/>
  <c r="C8" i="20"/>
  <c r="C196" i="20"/>
  <c r="C103" i="20"/>
  <c r="C112" i="20"/>
  <c r="C77" i="20"/>
  <c r="C164" i="20"/>
  <c r="C177" i="20"/>
  <c r="C47" i="20"/>
  <c r="C198" i="20"/>
  <c r="C21" i="20"/>
  <c r="C149" i="20"/>
  <c r="C20" i="20"/>
  <c r="C110" i="20"/>
  <c r="C59" i="20"/>
  <c r="C136" i="20"/>
  <c r="C113" i="20"/>
  <c r="C183" i="20"/>
  <c r="C119" i="20"/>
  <c r="C80" i="20"/>
  <c r="C93" i="20"/>
  <c r="C132" i="20"/>
  <c r="C166" i="20"/>
  <c r="C63" i="20"/>
  <c r="C182" i="20"/>
  <c r="C37" i="20"/>
  <c r="C165" i="20"/>
  <c r="C197" i="20"/>
  <c r="C78" i="20"/>
  <c r="C75" i="20"/>
  <c r="C72" i="20"/>
  <c r="C129" i="20"/>
  <c r="C130" i="20"/>
  <c r="C7" i="20"/>
  <c r="C135" i="20"/>
  <c r="C48" i="20"/>
  <c r="C109" i="20"/>
  <c r="C100" i="20"/>
  <c r="C150" i="20"/>
  <c r="C79" i="20"/>
  <c r="C160" i="20"/>
  <c r="C53" i="20"/>
  <c r="C192" i="20"/>
  <c r="C189" i="20"/>
  <c r="C46" i="20"/>
  <c r="C91" i="20"/>
  <c r="C40" i="20"/>
  <c r="C161" i="20"/>
  <c r="C22" i="20"/>
  <c r="C107" i="20"/>
  <c r="C104" i="20"/>
  <c r="C81" i="20"/>
  <c r="C156" i="20"/>
  <c r="C175" i="20"/>
  <c r="C5" i="14"/>
  <c r="C36" i="14"/>
  <c r="C68" i="14"/>
  <c r="C100" i="14"/>
  <c r="C132" i="14"/>
  <c r="C164" i="14"/>
  <c r="C196" i="14"/>
  <c r="C81" i="23"/>
  <c r="C40" i="23"/>
  <c r="C82" i="20"/>
  <c r="C16" i="24"/>
  <c r="C7" i="14"/>
  <c r="C39" i="14"/>
  <c r="C71" i="14"/>
  <c r="C67" i="20"/>
  <c r="C178" i="20"/>
  <c r="C41" i="20"/>
  <c r="C169" i="20"/>
  <c r="C195" i="20"/>
  <c r="C70" i="20"/>
  <c r="C42" i="24"/>
  <c r="C25" i="24"/>
  <c r="C26" i="14"/>
  <c r="C58" i="14"/>
  <c r="C90" i="14"/>
  <c r="C122" i="14"/>
  <c r="C154" i="14"/>
  <c r="C186" i="14"/>
  <c r="C41" i="23"/>
  <c r="C169" i="23"/>
  <c r="C128" i="23"/>
  <c r="C30" i="24"/>
  <c r="C40" i="24"/>
  <c r="C29" i="14"/>
  <c r="C61" i="14"/>
  <c r="C97" i="14"/>
  <c r="C129" i="14"/>
  <c r="C177" i="14"/>
  <c r="C162" i="20"/>
  <c r="C20" i="24"/>
  <c r="C12" i="14"/>
  <c r="C40" i="14"/>
  <c r="C72" i="14"/>
  <c r="C104" i="14"/>
  <c r="C136" i="14"/>
  <c r="C168" i="14"/>
  <c r="C200" i="14"/>
  <c r="C97" i="23"/>
  <c r="C56" i="23"/>
  <c r="C66" i="20"/>
  <c r="C8" i="14"/>
  <c r="C43" i="14"/>
  <c r="C75" i="14"/>
  <c r="C83" i="20"/>
  <c r="C152" i="20"/>
  <c r="C57" i="20"/>
  <c r="C188" i="20"/>
  <c r="C187" i="20"/>
  <c r="C38" i="20"/>
  <c r="C26" i="24"/>
  <c r="C36" i="24"/>
  <c r="C30" i="14"/>
  <c r="C62" i="14"/>
  <c r="C94" i="14"/>
  <c r="C126" i="14"/>
  <c r="C158" i="14"/>
  <c r="C190" i="14"/>
  <c r="C57" i="23"/>
  <c r="C106" i="20"/>
  <c r="C24" i="24"/>
  <c r="C33" i="14"/>
  <c r="C65" i="14"/>
  <c r="C101" i="14"/>
  <c r="C133" i="14"/>
  <c r="C181" i="14"/>
  <c r="C146" i="20"/>
  <c r="C10" i="14"/>
  <c r="C44" i="14"/>
  <c r="C76" i="14"/>
  <c r="C108" i="14"/>
  <c r="C140" i="14"/>
  <c r="C172" i="14"/>
  <c r="C192" i="23"/>
  <c r="C113" i="23"/>
  <c r="C72" i="23"/>
  <c r="C50" i="20"/>
  <c r="C17" i="24"/>
  <c r="C15" i="14"/>
  <c r="C47" i="14"/>
  <c r="C81" i="14"/>
  <c r="C99" i="20"/>
  <c r="C120" i="20"/>
  <c r="C73" i="20"/>
  <c r="C172" i="20"/>
  <c r="C179" i="20"/>
  <c r="C6" i="20"/>
  <c r="C34" i="14"/>
  <c r="C66" i="14"/>
  <c r="C98" i="14"/>
  <c r="C130" i="14"/>
  <c r="C162" i="14"/>
  <c r="C194" i="14"/>
  <c r="C73" i="23"/>
  <c r="C32" i="23"/>
  <c r="C90" i="20"/>
  <c r="C18" i="24"/>
  <c r="C3" i="14"/>
  <c r="C37" i="14"/>
  <c r="C69" i="14"/>
  <c r="C105" i="14"/>
  <c r="C141" i="14"/>
  <c r="C193" i="14"/>
  <c r="C28" i="24"/>
  <c r="C32" i="14"/>
  <c r="C64" i="14"/>
  <c r="C96" i="14"/>
  <c r="C128" i="14"/>
  <c r="C160" i="14"/>
  <c r="C192" i="14"/>
  <c r="C65" i="23"/>
  <c r="C98" i="20"/>
  <c r="C2" i="14"/>
  <c r="C35" i="14"/>
  <c r="C67" i="14"/>
  <c r="C51" i="20"/>
  <c r="C194" i="20"/>
  <c r="C25" i="20"/>
  <c r="C153" i="20"/>
  <c r="C12" i="20"/>
  <c r="C102" i="20"/>
  <c r="C31" i="24"/>
  <c r="C41" i="24"/>
  <c r="C22" i="14"/>
  <c r="C54" i="14"/>
  <c r="C86" i="14"/>
  <c r="C118" i="14"/>
  <c r="C150" i="14"/>
  <c r="C182" i="14"/>
  <c r="C87" i="20"/>
  <c r="C144" i="20"/>
  <c r="C61" i="20"/>
  <c r="C184" i="20"/>
  <c r="C185" i="20"/>
  <c r="C30" i="20"/>
  <c r="C31" i="20"/>
  <c r="C159" i="20"/>
  <c r="C5" i="20"/>
  <c r="C133" i="20"/>
  <c r="C52" i="20"/>
  <c r="C126" i="20"/>
  <c r="C43" i="20"/>
  <c r="C168" i="20"/>
  <c r="C97" i="20"/>
  <c r="C60" i="20"/>
  <c r="C39" i="20"/>
  <c r="C167" i="20"/>
  <c r="C13" i="20"/>
  <c r="C141" i="20"/>
  <c r="C36" i="20"/>
  <c r="C118" i="20"/>
  <c r="C111" i="20"/>
  <c r="C96" i="20"/>
  <c r="C85" i="20"/>
  <c r="C148" i="20"/>
  <c r="C173" i="20"/>
  <c r="C139" i="20"/>
  <c r="C33" i="20"/>
  <c r="C180" i="20"/>
  <c r="C55" i="20"/>
  <c r="C190" i="20"/>
  <c r="C29" i="20"/>
  <c r="C157" i="20"/>
  <c r="C94" i="20"/>
  <c r="C14" i="24"/>
  <c r="C127" i="20"/>
  <c r="C64" i="20"/>
  <c r="C101" i="20"/>
  <c r="C116" i="20"/>
  <c r="C158" i="20"/>
  <c r="C11" i="20"/>
  <c r="C155" i="20"/>
  <c r="C49" i="20"/>
  <c r="C124" i="20"/>
  <c r="C21" i="24"/>
  <c r="C71" i="20"/>
  <c r="C174" i="20"/>
  <c r="C45" i="20"/>
  <c r="C200" i="20"/>
  <c r="C193" i="20"/>
  <c r="C62" i="20"/>
  <c r="C15" i="20"/>
  <c r="C143" i="20"/>
  <c r="C32" i="20"/>
  <c r="C117" i="20"/>
  <c r="C84" i="20"/>
  <c r="C142" i="20"/>
  <c r="C27" i="20"/>
  <c r="C186" i="20"/>
  <c r="C65" i="20"/>
  <c r="C92" i="20"/>
  <c r="C171" i="20"/>
  <c r="C17" i="20"/>
  <c r="C145" i="20"/>
  <c r="C28" i="20"/>
  <c r="C114" i="20"/>
  <c r="C39" i="24"/>
  <c r="C49" i="24"/>
  <c r="C20" i="14"/>
  <c r="C52" i="14"/>
  <c r="C84" i="14"/>
  <c r="C116" i="14"/>
  <c r="C148" i="14"/>
  <c r="C180" i="14"/>
  <c r="C145" i="23"/>
  <c r="C104" i="23"/>
  <c r="C18" i="20"/>
  <c r="C27" i="24"/>
  <c r="C37" i="24"/>
  <c r="C23" i="14"/>
  <c r="C55" i="14"/>
  <c r="C131" i="20"/>
  <c r="C56" i="20"/>
  <c r="C105" i="20"/>
  <c r="C108" i="20"/>
  <c r="C154" i="20"/>
  <c r="C9" i="14"/>
  <c r="C42" i="14"/>
  <c r="C74" i="14"/>
  <c r="C106" i="14"/>
  <c r="C138" i="14"/>
  <c r="C170" i="14"/>
  <c r="C200" i="23"/>
  <c r="C105" i="23"/>
  <c r="C64" i="23"/>
  <c r="C58" i="20"/>
  <c r="C13" i="14"/>
  <c r="C45" i="14"/>
  <c r="C77" i="14"/>
  <c r="C113" i="14"/>
  <c r="C149" i="14"/>
  <c r="C199" i="20"/>
  <c r="C86" i="20"/>
  <c r="C22" i="24"/>
  <c r="C50" i="24"/>
  <c r="C33" i="24"/>
  <c r="C24" i="14"/>
  <c r="C56" i="14"/>
  <c r="C88" i="14"/>
  <c r="C120" i="14"/>
  <c r="C152" i="14"/>
  <c r="C184" i="14"/>
  <c r="C33" i="23"/>
  <c r="C161" i="23"/>
  <c r="C120" i="23"/>
  <c r="C38" i="24"/>
  <c r="C48" i="24"/>
  <c r="C27" i="14"/>
  <c r="C59" i="14"/>
  <c r="C19" i="20"/>
  <c r="C147" i="20"/>
  <c r="C24" i="20"/>
  <c r="C121" i="20"/>
  <c r="C76" i="20"/>
  <c r="C138" i="20"/>
  <c r="C13" i="24"/>
  <c r="C14" i="14"/>
  <c r="C46" i="14"/>
  <c r="C78" i="14"/>
  <c r="C110" i="14"/>
  <c r="C142" i="14"/>
  <c r="C174" i="14"/>
  <c r="C184" i="23"/>
  <c r="C121" i="23"/>
  <c r="C80" i="23"/>
  <c r="C42" i="20"/>
  <c r="C51" i="24"/>
  <c r="C15" i="24"/>
  <c r="C17" i="14"/>
  <c r="C49" i="14"/>
  <c r="C85" i="14"/>
  <c r="C117" i="14"/>
  <c r="C157" i="14"/>
  <c r="C191" i="20"/>
  <c r="C54" i="20"/>
  <c r="C34" i="24"/>
  <c r="C44" i="24"/>
  <c r="C28" i="14"/>
  <c r="C60" i="14"/>
  <c r="C92" i="14"/>
  <c r="C124" i="14"/>
  <c r="C156" i="14"/>
  <c r="C188" i="14"/>
  <c r="C49" i="23"/>
  <c r="C144" i="23"/>
  <c r="C32" i="24"/>
  <c r="C31" i="14"/>
  <c r="C63" i="14"/>
  <c r="C35" i="20"/>
  <c r="C163" i="20"/>
  <c r="C9" i="20"/>
  <c r="C137" i="20"/>
  <c r="C44" i="20"/>
  <c r="C122" i="20"/>
  <c r="C47" i="24"/>
  <c r="C19" i="24"/>
  <c r="C18" i="14"/>
  <c r="C50" i="14"/>
  <c r="C82" i="14"/>
  <c r="C114" i="14"/>
  <c r="C146" i="14"/>
  <c r="C178" i="14"/>
  <c r="C137" i="23"/>
  <c r="C96" i="23"/>
  <c r="C26" i="20"/>
  <c r="C35" i="24"/>
  <c r="C45" i="24"/>
  <c r="C21" i="14"/>
  <c r="C53" i="14"/>
  <c r="C89" i="14"/>
  <c r="C121" i="14"/>
  <c r="C161" i="14"/>
  <c r="C16" i="14"/>
  <c r="C48" i="14"/>
  <c r="C80" i="14"/>
  <c r="C112" i="14"/>
  <c r="C144" i="14"/>
  <c r="C176" i="14"/>
  <c r="C176" i="23"/>
  <c r="C129" i="23"/>
  <c r="C88" i="23"/>
  <c r="C34" i="20"/>
  <c r="C43" i="24"/>
  <c r="C23" i="24"/>
  <c r="C19" i="14"/>
  <c r="C51" i="14"/>
  <c r="C115" i="20"/>
  <c r="C88" i="20"/>
  <c r="C89" i="20"/>
  <c r="C140" i="20"/>
  <c r="C170" i="20"/>
  <c r="C6" i="14"/>
  <c r="C38" i="14"/>
  <c r="C70" i="14"/>
  <c r="C102" i="14"/>
  <c r="C134" i="14"/>
  <c r="C166" i="14"/>
  <c r="C198" i="14"/>
  <c r="C153" i="23"/>
  <c r="C112" i="23"/>
  <c r="C10" i="20"/>
  <c r="C46" i="24"/>
  <c r="C29" i="24"/>
  <c r="C25" i="14"/>
  <c r="C57" i="14"/>
  <c r="C93" i="14"/>
  <c r="C125" i="14"/>
  <c r="C165" i="14"/>
  <c r="C173" i="14"/>
  <c r="C188" i="23"/>
  <c r="C117" i="23"/>
  <c r="C76" i="23"/>
  <c r="C185" i="23"/>
  <c r="C91" i="23"/>
  <c r="C50" i="23"/>
  <c r="C195" i="23"/>
  <c r="C178" i="23"/>
  <c r="C127" i="23"/>
  <c r="C86" i="23"/>
  <c r="C83" i="14"/>
  <c r="C115" i="14"/>
  <c r="C147" i="14"/>
  <c r="C179" i="14"/>
  <c r="C141" i="23"/>
  <c r="C100" i="23"/>
  <c r="C190" i="23"/>
  <c r="C115" i="23"/>
  <c r="C74" i="23"/>
  <c r="C174" i="23"/>
  <c r="C151" i="23"/>
  <c r="C110" i="23"/>
  <c r="C69" i="23"/>
  <c r="C140" i="23"/>
  <c r="C43" i="23"/>
  <c r="C171" i="23"/>
  <c r="C130" i="23"/>
  <c r="C197" i="23"/>
  <c r="C79" i="23"/>
  <c r="C38" i="23"/>
  <c r="C166" i="23"/>
  <c r="C103" i="14"/>
  <c r="C135" i="14"/>
  <c r="C167" i="14"/>
  <c r="C199" i="14"/>
  <c r="C93" i="23"/>
  <c r="C52" i="23"/>
  <c r="C164" i="23"/>
  <c r="C67" i="23"/>
  <c r="C154" i="23"/>
  <c r="C173" i="23"/>
  <c r="C103" i="23"/>
  <c r="C62" i="23"/>
  <c r="C183" i="23"/>
  <c r="C149" i="23"/>
  <c r="C108" i="23"/>
  <c r="C182" i="23"/>
  <c r="C123" i="23"/>
  <c r="C82" i="23"/>
  <c r="C31" i="23"/>
  <c r="C159" i="23"/>
  <c r="C118" i="23"/>
  <c r="C91" i="14"/>
  <c r="C123" i="14"/>
  <c r="C155" i="14"/>
  <c r="C187" i="14"/>
  <c r="C45" i="23"/>
  <c r="C136" i="23"/>
  <c r="C147" i="23"/>
  <c r="C106" i="23"/>
  <c r="C55" i="23"/>
  <c r="C142" i="23"/>
  <c r="C137" i="14"/>
  <c r="C169" i="14"/>
  <c r="C11" i="14"/>
  <c r="C101" i="23"/>
  <c r="C60" i="23"/>
  <c r="C172" i="23"/>
  <c r="C75" i="23"/>
  <c r="C34" i="23"/>
  <c r="C162" i="23"/>
  <c r="C194" i="23"/>
  <c r="C111" i="23"/>
  <c r="C70" i="23"/>
  <c r="C175" i="23"/>
  <c r="C79" i="14"/>
  <c r="C111" i="14"/>
  <c r="C143" i="14"/>
  <c r="C175" i="14"/>
  <c r="C180" i="23"/>
  <c r="C125" i="23"/>
  <c r="C84" i="23"/>
  <c r="C177" i="23"/>
  <c r="C99" i="23"/>
  <c r="C58" i="23"/>
  <c r="C187" i="23"/>
  <c r="C135" i="23"/>
  <c r="C94" i="23"/>
  <c r="C89" i="23"/>
  <c r="C48" i="23"/>
  <c r="C74" i="20"/>
  <c r="C4" i="14"/>
  <c r="C41" i="14"/>
  <c r="C73" i="14"/>
  <c r="C109" i="14"/>
  <c r="C145" i="14"/>
  <c r="C189" i="14"/>
  <c r="C53" i="23"/>
  <c r="C152" i="23"/>
  <c r="C155" i="23"/>
  <c r="C114" i="23"/>
  <c r="C160" i="23"/>
  <c r="C63" i="23"/>
  <c r="C150" i="23"/>
  <c r="C99" i="14"/>
  <c r="C131" i="14"/>
  <c r="C163" i="14"/>
  <c r="C195" i="14"/>
  <c r="C77" i="23"/>
  <c r="C36" i="23"/>
  <c r="C148" i="23"/>
  <c r="C51" i="23"/>
  <c r="C138" i="23"/>
  <c r="C189" i="23"/>
  <c r="C87" i="23"/>
  <c r="C46" i="23"/>
  <c r="C199" i="23"/>
  <c r="C133" i="23"/>
  <c r="C92" i="23"/>
  <c r="C198" i="23"/>
  <c r="C107" i="23"/>
  <c r="C66" i="23"/>
  <c r="C179" i="23"/>
  <c r="C143" i="23"/>
  <c r="C102" i="23"/>
  <c r="C87" i="14"/>
  <c r="C119" i="14"/>
  <c r="C151" i="14"/>
  <c r="C183" i="14"/>
  <c r="C157" i="23"/>
  <c r="C116" i="23"/>
  <c r="C131" i="23"/>
  <c r="C90" i="23"/>
  <c r="C39" i="23"/>
  <c r="C167" i="23"/>
  <c r="C126" i="23"/>
  <c r="C197" i="14"/>
  <c r="C85" i="23"/>
  <c r="C44" i="23"/>
  <c r="C156" i="23"/>
  <c r="C59" i="23"/>
  <c r="C146" i="23"/>
  <c r="C181" i="23"/>
  <c r="C95" i="23"/>
  <c r="C54" i="23"/>
  <c r="C191" i="23"/>
  <c r="C107" i="14"/>
  <c r="C139" i="14"/>
  <c r="C171" i="14"/>
  <c r="C196" i="23"/>
  <c r="C109" i="23"/>
  <c r="C68" i="23"/>
  <c r="C193" i="23"/>
  <c r="C83" i="23"/>
  <c r="C42" i="23"/>
  <c r="C170" i="23"/>
  <c r="C186" i="23"/>
  <c r="C119" i="23"/>
  <c r="C78" i="23"/>
  <c r="C153" i="14"/>
  <c r="C185" i="14"/>
  <c r="C37" i="23"/>
  <c r="C165" i="23"/>
  <c r="C124" i="23"/>
  <c r="C139" i="23"/>
  <c r="C98" i="23"/>
  <c r="C47" i="23"/>
  <c r="C134" i="23"/>
  <c r="C95" i="14"/>
  <c r="C127" i="14"/>
  <c r="C159" i="14"/>
  <c r="C191" i="14"/>
  <c r="C61" i="23"/>
  <c r="C132" i="23"/>
  <c r="C35" i="23"/>
  <c r="C163" i="23"/>
  <c r="C122" i="23"/>
  <c r="C168" i="23"/>
  <c r="C71" i="23"/>
  <c r="C158" i="23"/>
  <c r="C43" i="22"/>
  <c r="C171" i="22"/>
  <c r="C17" i="22"/>
  <c r="C145" i="22"/>
  <c r="C28" i="22"/>
  <c r="C10" i="22"/>
  <c r="C78" i="19"/>
  <c r="C109" i="19"/>
  <c r="C55" i="22"/>
  <c r="C67" i="22"/>
  <c r="C178" i="22"/>
  <c r="C41" i="22"/>
  <c r="C169" i="22"/>
  <c r="C195" i="22"/>
  <c r="C39" i="19"/>
  <c r="C126" i="19"/>
  <c r="C157" i="19"/>
  <c r="C79" i="22"/>
  <c r="C174" i="22"/>
  <c r="C45" i="22"/>
  <c r="C200" i="22"/>
  <c r="C191" i="22"/>
  <c r="C47" i="19"/>
  <c r="C134" i="19"/>
  <c r="C165" i="19"/>
  <c r="C134" i="22"/>
  <c r="C123" i="19"/>
  <c r="C82" i="19"/>
  <c r="C190" i="19"/>
  <c r="C113" i="19"/>
  <c r="C72" i="19"/>
  <c r="C200" i="19"/>
  <c r="C199" i="19"/>
  <c r="C128" i="22"/>
  <c r="C69" i="22"/>
  <c r="C176" i="22"/>
  <c r="C162" i="22"/>
  <c r="C95" i="19"/>
  <c r="C189" i="19"/>
  <c r="C44" i="19"/>
  <c r="C110" i="22"/>
  <c r="C19" i="19"/>
  <c r="C147" i="19"/>
  <c r="C106" i="19"/>
  <c r="C137" i="19"/>
  <c r="C96" i="19"/>
  <c r="C176" i="19"/>
  <c r="C175" i="19"/>
  <c r="C59" i="22"/>
  <c r="C186" i="22"/>
  <c r="C33" i="22"/>
  <c r="C161" i="22"/>
  <c r="C199" i="22"/>
  <c r="C23" i="19"/>
  <c r="C110" i="19"/>
  <c r="C141" i="19"/>
  <c r="C71" i="22"/>
  <c r="C83" i="22"/>
  <c r="C152" i="22"/>
  <c r="C57" i="22"/>
  <c r="C188" i="22"/>
  <c r="C179" i="22"/>
  <c r="C71" i="19"/>
  <c r="C158" i="19"/>
  <c r="C20" i="19"/>
  <c r="C95" i="22"/>
  <c r="C144" i="22"/>
  <c r="C61" i="22"/>
  <c r="C184" i="22"/>
  <c r="C175" i="22"/>
  <c r="C79" i="19"/>
  <c r="C166" i="19"/>
  <c r="C28" i="19"/>
  <c r="C118" i="22"/>
  <c r="C11" i="19"/>
  <c r="C139" i="19"/>
  <c r="C98" i="19"/>
  <c r="C174" i="19"/>
  <c r="C129" i="19"/>
  <c r="C88" i="19"/>
  <c r="C184" i="19"/>
  <c r="C183" i="19"/>
  <c r="C96" i="22"/>
  <c r="C85" i="22"/>
  <c r="C148" i="22"/>
  <c r="C130" i="22"/>
  <c r="C127" i="19"/>
  <c r="C186" i="19"/>
  <c r="C76" i="19"/>
  <c r="C94" i="22"/>
  <c r="C35" i="19"/>
  <c r="C163" i="19"/>
  <c r="C122" i="19"/>
  <c r="C25" i="19"/>
  <c r="C153" i="19"/>
  <c r="C112" i="19"/>
  <c r="C84" i="19"/>
  <c r="C188" i="19"/>
  <c r="C11" i="22"/>
  <c r="C139" i="22"/>
  <c r="C40" i="22"/>
  <c r="C113" i="22"/>
  <c r="C92" i="22"/>
  <c r="C74" i="22"/>
  <c r="C14" i="19"/>
  <c r="C45" i="19"/>
  <c r="C23" i="22"/>
  <c r="C35" i="22"/>
  <c r="C163" i="22"/>
  <c r="C9" i="22"/>
  <c r="C137" i="22"/>
  <c r="C44" i="22"/>
  <c r="C26" i="22"/>
  <c r="C62" i="19"/>
  <c r="C93" i="19"/>
  <c r="C47" i="22"/>
  <c r="C167" i="22"/>
  <c r="C13" i="22"/>
  <c r="C141" i="22"/>
  <c r="C36" i="22"/>
  <c r="C18" i="22"/>
  <c r="C70" i="19"/>
  <c r="C101" i="19"/>
  <c r="C166" i="22"/>
  <c r="C38" i="22"/>
  <c r="C91" i="19"/>
  <c r="C50" i="19"/>
  <c r="C193" i="19"/>
  <c r="C81" i="19"/>
  <c r="C40" i="19"/>
  <c r="C168" i="19"/>
  <c r="C140" i="19"/>
  <c r="C182" i="22"/>
  <c r="C37" i="22"/>
  <c r="C165" i="22"/>
  <c r="C197" i="22"/>
  <c r="C31" i="19"/>
  <c r="C118" i="19"/>
  <c r="C149" i="19"/>
  <c r="C142" i="22"/>
  <c r="C14" i="22"/>
  <c r="C115" i="19"/>
  <c r="C74" i="19"/>
  <c r="C198" i="19"/>
  <c r="C105" i="19"/>
  <c r="C64" i="19"/>
  <c r="C179" i="19"/>
  <c r="C164" i="19"/>
  <c r="C27" i="22"/>
  <c r="C155" i="22"/>
  <c r="C129" i="22"/>
  <c r="C60" i="22"/>
  <c r="C42" i="22"/>
  <c r="C46" i="19"/>
  <c r="C77" i="19"/>
  <c r="C39" i="22"/>
  <c r="C51" i="22"/>
  <c r="C194" i="22"/>
  <c r="C25" i="22"/>
  <c r="C153" i="22"/>
  <c r="C12" i="22"/>
  <c r="C94" i="19"/>
  <c r="C125" i="19"/>
  <c r="C63" i="22"/>
  <c r="C190" i="22"/>
  <c r="C29" i="22"/>
  <c r="C157" i="22"/>
  <c r="C15" i="19"/>
  <c r="C102" i="19"/>
  <c r="C133" i="19"/>
  <c r="C150" i="22"/>
  <c r="C22" i="22"/>
  <c r="C107" i="19"/>
  <c r="C66" i="19"/>
  <c r="C177" i="19"/>
  <c r="C97" i="19"/>
  <c r="C56" i="19"/>
  <c r="C187" i="19"/>
  <c r="C156" i="19"/>
  <c r="C160" i="22"/>
  <c r="C53" i="22"/>
  <c r="C192" i="22"/>
  <c r="C183" i="22"/>
  <c r="C63" i="19"/>
  <c r="C150" i="19"/>
  <c r="C12" i="19"/>
  <c r="C126" i="22"/>
  <c r="C131" i="19"/>
  <c r="C90" i="19"/>
  <c r="C182" i="19"/>
  <c r="C121" i="19"/>
  <c r="C80" i="19"/>
  <c r="C192" i="19"/>
  <c r="C191" i="19"/>
  <c r="C107" i="22"/>
  <c r="C104" i="22"/>
  <c r="C81" i="22"/>
  <c r="C156" i="22"/>
  <c r="C138" i="22"/>
  <c r="C119" i="19"/>
  <c r="C194" i="19"/>
  <c r="C68" i="19"/>
  <c r="C119" i="22"/>
  <c r="C131" i="22"/>
  <c r="C56" i="22"/>
  <c r="C105" i="22"/>
  <c r="C108" i="22"/>
  <c r="C90" i="22"/>
  <c r="C167" i="19"/>
  <c r="C29" i="19"/>
  <c r="C15" i="22"/>
  <c r="C143" i="22"/>
  <c r="C48" i="22"/>
  <c r="C109" i="22"/>
  <c r="C100" i="22"/>
  <c r="C82" i="22"/>
  <c r="C37" i="19"/>
  <c r="C185" i="22"/>
  <c r="C70" i="22"/>
  <c r="C59" i="19"/>
  <c r="C18" i="19"/>
  <c r="C146" i="19"/>
  <c r="C49" i="19"/>
  <c r="C136" i="19"/>
  <c r="C108" i="19"/>
  <c r="C159" i="22"/>
  <c r="C133" i="22"/>
  <c r="C52" i="22"/>
  <c r="C34" i="22"/>
  <c r="C54" i="19"/>
  <c r="C85" i="19"/>
  <c r="C173" i="22"/>
  <c r="C46" i="22"/>
  <c r="C83" i="19"/>
  <c r="C42" i="19"/>
  <c r="C170" i="19"/>
  <c r="C73" i="19"/>
  <c r="C32" i="19"/>
  <c r="C160" i="19"/>
  <c r="C132" i="19"/>
  <c r="C123" i="22"/>
  <c r="C72" i="22"/>
  <c r="C97" i="22"/>
  <c r="C124" i="22"/>
  <c r="C106" i="22"/>
  <c r="C151" i="19"/>
  <c r="C13" i="19"/>
  <c r="C135" i="22"/>
  <c r="C19" i="22"/>
  <c r="C147" i="22"/>
  <c r="C24" i="22"/>
  <c r="C121" i="22"/>
  <c r="C76" i="22"/>
  <c r="C58" i="22"/>
  <c r="C30" i="19"/>
  <c r="C61" i="19"/>
  <c r="C31" i="22"/>
  <c r="C151" i="22"/>
  <c r="C16" i="22"/>
  <c r="C125" i="22"/>
  <c r="C68" i="22"/>
  <c r="C50" i="22"/>
  <c r="C38" i="19"/>
  <c r="C69" i="19"/>
  <c r="C177" i="22"/>
  <c r="C54" i="22"/>
  <c r="C75" i="19"/>
  <c r="C34" i="19"/>
  <c r="C162" i="19"/>
  <c r="C65" i="19"/>
  <c r="C24" i="19"/>
  <c r="C152" i="19"/>
  <c r="C124" i="19"/>
  <c r="C198" i="22"/>
  <c r="C21" i="22"/>
  <c r="C149" i="22"/>
  <c r="C20" i="22"/>
  <c r="C86" i="19"/>
  <c r="C117" i="19"/>
  <c r="C158" i="22"/>
  <c r="C30" i="22"/>
  <c r="C99" i="19"/>
  <c r="C58" i="19"/>
  <c r="C185" i="19"/>
  <c r="C89" i="19"/>
  <c r="C48" i="19"/>
  <c r="C195" i="19"/>
  <c r="C148" i="19"/>
  <c r="C75" i="22"/>
  <c r="C168" i="22"/>
  <c r="C49" i="22"/>
  <c r="C196" i="22"/>
  <c r="C187" i="22"/>
  <c r="C55" i="19"/>
  <c r="C142" i="19"/>
  <c r="C87" i="22"/>
  <c r="C99" i="22"/>
  <c r="C120" i="22"/>
  <c r="C73" i="22"/>
  <c r="C172" i="22"/>
  <c r="C154" i="22"/>
  <c r="C103" i="19"/>
  <c r="C181" i="19"/>
  <c r="C52" i="19"/>
  <c r="C111" i="22"/>
  <c r="C112" i="22"/>
  <c r="C77" i="22"/>
  <c r="C164" i="22"/>
  <c r="C146" i="22"/>
  <c r="C111" i="19"/>
  <c r="C173" i="19"/>
  <c r="C60" i="19"/>
  <c r="C102" i="22"/>
  <c r="C27" i="19"/>
  <c r="C155" i="19"/>
  <c r="C114" i="19"/>
  <c r="C17" i="19"/>
  <c r="C145" i="19"/>
  <c r="C104" i="19"/>
  <c r="C196" i="19"/>
  <c r="C64" i="22"/>
  <c r="C101" i="22"/>
  <c r="C116" i="22"/>
  <c r="C98" i="22"/>
  <c r="C159" i="19"/>
  <c r="C21" i="19"/>
  <c r="C189" i="22"/>
  <c r="C78" i="22"/>
  <c r="C51" i="19"/>
  <c r="C138" i="19"/>
  <c r="C41" i="19"/>
  <c r="C169" i="19"/>
  <c r="C128" i="19"/>
  <c r="C100" i="19"/>
  <c r="C172" i="19"/>
  <c r="C91" i="22"/>
  <c r="C136" i="22"/>
  <c r="C65" i="22"/>
  <c r="C180" i="22"/>
  <c r="C170" i="22"/>
  <c r="C87" i="19"/>
  <c r="C197" i="19"/>
  <c r="C36" i="19"/>
  <c r="C103" i="22"/>
  <c r="C115" i="22"/>
  <c r="C88" i="22"/>
  <c r="C89" i="22"/>
  <c r="C140" i="22"/>
  <c r="C122" i="22"/>
  <c r="C135" i="19"/>
  <c r="C178" i="19"/>
  <c r="C127" i="22"/>
  <c r="C80" i="22"/>
  <c r="C93" i="22"/>
  <c r="C132" i="22"/>
  <c r="C114" i="22"/>
  <c r="C143" i="19"/>
  <c r="C193" i="22"/>
  <c r="C86" i="22"/>
  <c r="C43" i="19"/>
  <c r="C171" i="19"/>
  <c r="C130" i="19"/>
  <c r="C33" i="19"/>
  <c r="C161" i="19"/>
  <c r="C120" i="19"/>
  <c r="C92" i="19"/>
  <c r="C180" i="19"/>
  <c r="C32" i="22"/>
  <c r="C117" i="22"/>
  <c r="C84" i="22"/>
  <c r="C66" i="22"/>
  <c r="C22" i="19"/>
  <c r="C53" i="19"/>
  <c r="C181" i="22"/>
  <c r="C62" i="22"/>
  <c r="C67" i="19"/>
  <c r="C26" i="19"/>
  <c r="C154" i="19"/>
  <c r="C57" i="19"/>
  <c r="C16" i="19"/>
  <c r="C144" i="19"/>
  <c r="C116" i="19"/>
  <c r="D144" i="19"/>
  <c r="B144" i="19"/>
  <c r="F144" i="19"/>
  <c r="E144" i="19"/>
  <c r="B57" i="19"/>
  <c r="D57" i="19"/>
  <c r="E57" i="19"/>
  <c r="F57" i="19"/>
  <c r="D26" i="19"/>
  <c r="B26" i="19"/>
  <c r="F26" i="19"/>
  <c r="E26" i="19"/>
  <c r="B62" i="22"/>
  <c r="F62" i="22"/>
  <c r="D62" i="22"/>
  <c r="E62" i="22"/>
  <c r="D53" i="19"/>
  <c r="F53" i="19"/>
  <c r="B53" i="19"/>
  <c r="E53" i="19"/>
  <c r="D66" i="22"/>
  <c r="E66" i="22"/>
  <c r="F66" i="22"/>
  <c r="B66" i="22"/>
  <c r="F117" i="22"/>
  <c r="D117" i="22"/>
  <c r="B117" i="22"/>
  <c r="E117" i="22"/>
  <c r="F180" i="19"/>
  <c r="B180" i="19"/>
  <c r="E180" i="19"/>
  <c r="D180" i="19"/>
  <c r="D120" i="19"/>
  <c r="E120" i="19"/>
  <c r="F120" i="19"/>
  <c r="B120" i="19"/>
  <c r="B33" i="19"/>
  <c r="D33" i="19"/>
  <c r="F33" i="19"/>
  <c r="E33" i="19"/>
  <c r="D171" i="19"/>
  <c r="B171" i="19"/>
  <c r="E171" i="19"/>
  <c r="F171" i="19"/>
  <c r="B86" i="22"/>
  <c r="F86" i="22"/>
  <c r="D86" i="22"/>
  <c r="E86" i="22"/>
  <c r="D143" i="19"/>
  <c r="B143" i="19"/>
  <c r="F143" i="19"/>
  <c r="E143" i="19"/>
  <c r="B132" i="22"/>
  <c r="F132" i="22"/>
  <c r="D132" i="22"/>
  <c r="E132" i="22"/>
  <c r="D80" i="22"/>
  <c r="E80" i="22"/>
  <c r="F80" i="22"/>
  <c r="B80" i="22"/>
  <c r="D178" i="19"/>
  <c r="E178" i="19"/>
  <c r="F178" i="19"/>
  <c r="B178" i="19"/>
  <c r="B122" i="22"/>
  <c r="F122" i="22"/>
  <c r="D122" i="22"/>
  <c r="E122" i="22"/>
  <c r="E89" i="22"/>
  <c r="F89" i="22"/>
  <c r="B89" i="22"/>
  <c r="D89" i="22"/>
  <c r="E115" i="22"/>
  <c r="F115" i="22"/>
  <c r="B115" i="22"/>
  <c r="D115" i="22"/>
  <c r="E36" i="19"/>
  <c r="D36" i="19"/>
  <c r="F36" i="19"/>
  <c r="B36" i="19"/>
  <c r="F87" i="19"/>
  <c r="B87" i="19"/>
  <c r="E87" i="19"/>
  <c r="D87" i="19"/>
  <c r="B180" i="22"/>
  <c r="F180" i="22"/>
  <c r="D180" i="22"/>
  <c r="E180" i="22"/>
  <c r="D136" i="22"/>
  <c r="E136" i="22"/>
  <c r="F136" i="22"/>
  <c r="B136" i="22"/>
  <c r="F172" i="19"/>
  <c r="B172" i="19"/>
  <c r="E172" i="19"/>
  <c r="D172" i="19"/>
  <c r="F128" i="19"/>
  <c r="E128" i="19"/>
  <c r="D128" i="19"/>
  <c r="B128" i="19"/>
  <c r="D41" i="19"/>
  <c r="B41" i="19"/>
  <c r="E41" i="19"/>
  <c r="F41" i="19"/>
  <c r="E51" i="19"/>
  <c r="D51" i="19"/>
  <c r="F51" i="19"/>
  <c r="B51" i="19"/>
  <c r="F189" i="22"/>
  <c r="E189" i="22"/>
  <c r="D189" i="22"/>
  <c r="B189" i="22"/>
  <c r="B159" i="19"/>
  <c r="F159" i="19"/>
  <c r="E159" i="19"/>
  <c r="D159" i="19"/>
  <c r="E116" i="22"/>
  <c r="D116" i="22"/>
  <c r="B116" i="22"/>
  <c r="F116" i="22"/>
  <c r="D64" i="22"/>
  <c r="E64" i="22"/>
  <c r="F64" i="22"/>
  <c r="B64" i="22"/>
  <c r="E104" i="19"/>
  <c r="D104" i="19"/>
  <c r="F104" i="19"/>
  <c r="B104" i="19"/>
  <c r="D17" i="19"/>
  <c r="F17" i="19"/>
  <c r="E17" i="19"/>
  <c r="B17" i="19"/>
  <c r="F155" i="19"/>
  <c r="B155" i="19"/>
  <c r="E155" i="19"/>
  <c r="D155" i="19"/>
  <c r="F102" i="22"/>
  <c r="E102" i="22"/>
  <c r="D102" i="22"/>
  <c r="B102" i="22"/>
  <c r="F173" i="19"/>
  <c r="B173" i="19"/>
  <c r="E173" i="19"/>
  <c r="D173" i="19"/>
  <c r="D146" i="22"/>
  <c r="E146" i="22"/>
  <c r="F146" i="22"/>
  <c r="B146" i="22"/>
  <c r="E77" i="22"/>
  <c r="B77" i="22"/>
  <c r="F77" i="22"/>
  <c r="D77" i="22"/>
  <c r="B111" i="22"/>
  <c r="E111" i="22"/>
  <c r="F111" i="22"/>
  <c r="D111" i="22"/>
  <c r="E181" i="19"/>
  <c r="F181" i="19"/>
  <c r="D181" i="19"/>
  <c r="B181" i="19"/>
  <c r="F154" i="22"/>
  <c r="B154" i="22"/>
  <c r="D154" i="22"/>
  <c r="E154" i="22"/>
  <c r="E73" i="22"/>
  <c r="F73" i="22"/>
  <c r="D73" i="22"/>
  <c r="B73" i="22"/>
  <c r="E99" i="22"/>
  <c r="B99" i="22"/>
  <c r="F99" i="22"/>
  <c r="D99" i="22"/>
  <c r="F142" i="19"/>
  <c r="E142" i="19"/>
  <c r="D142" i="19"/>
  <c r="B142" i="19"/>
  <c r="D187" i="22"/>
  <c r="E187" i="22"/>
  <c r="B187" i="22"/>
  <c r="F187" i="22"/>
  <c r="D49" i="22"/>
  <c r="F49" i="22"/>
  <c r="E49" i="22"/>
  <c r="B49" i="22"/>
  <c r="E75" i="22"/>
  <c r="D75" i="22"/>
  <c r="F75" i="22"/>
  <c r="B75" i="22"/>
  <c r="B195" i="19"/>
  <c r="F195" i="19"/>
  <c r="E195" i="19"/>
  <c r="D195" i="19"/>
  <c r="D89" i="19"/>
  <c r="F89" i="19"/>
  <c r="E89" i="19"/>
  <c r="B89" i="19"/>
  <c r="E58" i="19"/>
  <c r="B58" i="19"/>
  <c r="F58" i="19"/>
  <c r="D58" i="19"/>
  <c r="E30" i="22"/>
  <c r="D30" i="22"/>
  <c r="B30" i="22"/>
  <c r="F30" i="22"/>
  <c r="D117" i="19"/>
  <c r="B117" i="19"/>
  <c r="E117" i="19"/>
  <c r="F117" i="19"/>
  <c r="B20" i="22"/>
  <c r="F20" i="22"/>
  <c r="E20" i="22"/>
  <c r="D20" i="22"/>
  <c r="D21" i="22"/>
  <c r="B21" i="22"/>
  <c r="F21" i="22"/>
  <c r="E21" i="22"/>
  <c r="B124" i="19"/>
  <c r="F124" i="19"/>
  <c r="E124" i="19"/>
  <c r="D124" i="19"/>
  <c r="B24" i="19"/>
  <c r="E24" i="19"/>
  <c r="D24" i="19"/>
  <c r="F24" i="19"/>
  <c r="F162" i="19"/>
  <c r="E162" i="19"/>
  <c r="D162" i="19"/>
  <c r="B162" i="19"/>
  <c r="B75" i="19"/>
  <c r="F75" i="19"/>
  <c r="D75" i="19"/>
  <c r="E75" i="19"/>
  <c r="D177" i="22"/>
  <c r="B177" i="22"/>
  <c r="E177" i="22"/>
  <c r="F177" i="22"/>
  <c r="D38" i="19"/>
  <c r="B38" i="19"/>
  <c r="F38" i="19"/>
  <c r="E38" i="19"/>
  <c r="B68" i="22"/>
  <c r="F68" i="22"/>
  <c r="E68" i="22"/>
  <c r="D68" i="22"/>
  <c r="D16" i="22"/>
  <c r="E16" i="22"/>
  <c r="B16" i="22"/>
  <c r="F16" i="22"/>
  <c r="F31" i="22"/>
  <c r="D31" i="22"/>
  <c r="B31" i="22"/>
  <c r="E31" i="22"/>
  <c r="D30" i="19"/>
  <c r="B30" i="19"/>
  <c r="F30" i="19"/>
  <c r="E30" i="19"/>
  <c r="D76" i="22"/>
  <c r="E76" i="22"/>
  <c r="B76" i="22"/>
  <c r="F76" i="22"/>
  <c r="D24" i="22"/>
  <c r="E24" i="22"/>
  <c r="B24" i="22"/>
  <c r="F24" i="22"/>
  <c r="B19" i="22"/>
  <c r="E19" i="22"/>
  <c r="D19" i="22"/>
  <c r="F19" i="22"/>
  <c r="E13" i="19"/>
  <c r="D13" i="19"/>
  <c r="B13" i="19"/>
  <c r="F13" i="19"/>
  <c r="B106" i="22"/>
  <c r="F106" i="22"/>
  <c r="D106" i="22"/>
  <c r="E106" i="22"/>
  <c r="E97" i="22"/>
  <c r="D97" i="22"/>
  <c r="B97" i="22"/>
  <c r="F97" i="22"/>
  <c r="E123" i="22"/>
  <c r="F123" i="22"/>
  <c r="B123" i="22"/>
  <c r="D123" i="22"/>
  <c r="D160" i="19"/>
  <c r="F160" i="19"/>
  <c r="B160" i="19"/>
  <c r="E160" i="19"/>
  <c r="E73" i="19"/>
  <c r="F73" i="19"/>
  <c r="D73" i="19"/>
  <c r="B73" i="19"/>
  <c r="D42" i="19"/>
  <c r="B42" i="19"/>
  <c r="F42" i="19"/>
  <c r="E42" i="19"/>
  <c r="B46" i="22"/>
  <c r="F46" i="22"/>
  <c r="E46" i="22"/>
  <c r="D46" i="22"/>
  <c r="E85" i="19"/>
  <c r="D85" i="19"/>
  <c r="F85" i="19"/>
  <c r="B85" i="19"/>
  <c r="D34" i="22"/>
  <c r="E34" i="22"/>
  <c r="B34" i="22"/>
  <c r="F34" i="22"/>
  <c r="E133" i="22"/>
  <c r="F133" i="22"/>
  <c r="D133" i="22"/>
  <c r="B133" i="22"/>
  <c r="D108" i="19"/>
  <c r="B108" i="19"/>
  <c r="F108" i="19"/>
  <c r="E108" i="19"/>
  <c r="E49" i="19"/>
  <c r="B49" i="19"/>
  <c r="D49" i="19"/>
  <c r="F49" i="19"/>
  <c r="F18" i="19"/>
  <c r="E18" i="19"/>
  <c r="D18" i="19"/>
  <c r="B18" i="19"/>
  <c r="B70" i="22"/>
  <c r="F70" i="22"/>
  <c r="E70" i="22"/>
  <c r="D70" i="22"/>
  <c r="E37" i="19"/>
  <c r="D37" i="19"/>
  <c r="B37" i="19"/>
  <c r="F37" i="19"/>
  <c r="E100" i="22"/>
  <c r="D100" i="22"/>
  <c r="B100" i="22"/>
  <c r="F100" i="22"/>
  <c r="B48" i="22"/>
  <c r="F48" i="22"/>
  <c r="D48" i="22"/>
  <c r="E48" i="22"/>
  <c r="B15" i="22"/>
  <c r="E15" i="22"/>
  <c r="F15" i="22"/>
  <c r="D15" i="22"/>
  <c r="D167" i="19"/>
  <c r="F167" i="19"/>
  <c r="E167" i="19"/>
  <c r="B167" i="19"/>
  <c r="B108" i="22"/>
  <c r="F108" i="22"/>
  <c r="D108" i="22"/>
  <c r="E108" i="22"/>
  <c r="B56" i="22"/>
  <c r="F56" i="22"/>
  <c r="D56" i="22"/>
  <c r="E56" i="22"/>
  <c r="E119" i="22"/>
  <c r="D119" i="22"/>
  <c r="F119" i="22"/>
  <c r="B119" i="22"/>
  <c r="F194" i="19"/>
  <c r="D194" i="19"/>
  <c r="E194" i="19"/>
  <c r="B194" i="19"/>
  <c r="F138" i="22"/>
  <c r="B138" i="22"/>
  <c r="D138" i="22"/>
  <c r="E138" i="22"/>
  <c r="E81" i="22"/>
  <c r="B81" i="22"/>
  <c r="D81" i="22"/>
  <c r="F81" i="22"/>
  <c r="B107" i="22"/>
  <c r="F107" i="22"/>
  <c r="E107" i="22"/>
  <c r="D107" i="22"/>
  <c r="D192" i="19"/>
  <c r="B192" i="19"/>
  <c r="F192" i="19"/>
  <c r="E192" i="19"/>
  <c r="B121" i="19"/>
  <c r="D121" i="19"/>
  <c r="E121" i="19"/>
  <c r="F121" i="19"/>
  <c r="D90" i="19"/>
  <c r="B90" i="19"/>
  <c r="F90" i="19"/>
  <c r="E90" i="19"/>
  <c r="E126" i="22"/>
  <c r="B126" i="22"/>
  <c r="F126" i="22"/>
  <c r="D126" i="22"/>
  <c r="E150" i="19"/>
  <c r="F150" i="19"/>
  <c r="B150" i="19"/>
  <c r="D150" i="19"/>
  <c r="D183" i="22"/>
  <c r="E183" i="22"/>
  <c r="F183" i="22"/>
  <c r="B183" i="22"/>
  <c r="D53" i="22"/>
  <c r="B53" i="22"/>
  <c r="E53" i="22"/>
  <c r="F53" i="22"/>
  <c r="D156" i="19"/>
  <c r="F156" i="19"/>
  <c r="B156" i="19"/>
  <c r="E156" i="19"/>
  <c r="D56" i="19"/>
  <c r="B56" i="19"/>
  <c r="E56" i="19"/>
  <c r="F56" i="19"/>
  <c r="D177" i="19"/>
  <c r="F177" i="19"/>
  <c r="B177" i="19"/>
  <c r="E177" i="19"/>
  <c r="F107" i="19"/>
  <c r="B107" i="19"/>
  <c r="D107" i="19"/>
  <c r="E107" i="19"/>
  <c r="F150" i="22"/>
  <c r="E150" i="22"/>
  <c r="D150" i="22"/>
  <c r="B150" i="22"/>
  <c r="D102" i="19"/>
  <c r="E102" i="19"/>
  <c r="B102" i="19"/>
  <c r="F102" i="19"/>
  <c r="D157" i="22"/>
  <c r="F157" i="22"/>
  <c r="B157" i="22"/>
  <c r="E157" i="22"/>
  <c r="E190" i="22"/>
  <c r="D190" i="22"/>
  <c r="F190" i="22"/>
  <c r="B190" i="22"/>
  <c r="E125" i="19"/>
  <c r="D125" i="19"/>
  <c r="B125" i="19"/>
  <c r="F125" i="19"/>
  <c r="B12" i="22"/>
  <c r="F12" i="22"/>
  <c r="D12" i="22"/>
  <c r="E12" i="22"/>
  <c r="E25" i="22"/>
  <c r="B25" i="22"/>
  <c r="D25" i="22"/>
  <c r="F25" i="22"/>
  <c r="B51" i="22"/>
  <c r="E51" i="22"/>
  <c r="F51" i="22"/>
  <c r="D51" i="22"/>
  <c r="D77" i="19"/>
  <c r="B77" i="19"/>
  <c r="E77" i="19"/>
  <c r="F77" i="19"/>
  <c r="B42" i="22"/>
  <c r="F42" i="22"/>
  <c r="D42" i="22"/>
  <c r="E42" i="22"/>
  <c r="F129" i="22"/>
  <c r="D129" i="22"/>
  <c r="E129" i="22"/>
  <c r="B129" i="22"/>
  <c r="D27" i="22"/>
  <c r="F27" i="22"/>
  <c r="B27" i="22"/>
  <c r="E27" i="22"/>
  <c r="E179" i="19"/>
  <c r="D179" i="19"/>
  <c r="F179" i="19"/>
  <c r="B179" i="19"/>
  <c r="E105" i="19"/>
  <c r="B105" i="19"/>
  <c r="F105" i="19"/>
  <c r="D105" i="19"/>
  <c r="E74" i="19"/>
  <c r="D74" i="19"/>
  <c r="B74" i="19"/>
  <c r="F74" i="19"/>
  <c r="B14" i="22"/>
  <c r="F14" i="22"/>
  <c r="D14" i="22"/>
  <c r="E14" i="22"/>
  <c r="E149" i="19"/>
  <c r="B149" i="19"/>
  <c r="D149" i="19"/>
  <c r="F149" i="19"/>
  <c r="E31" i="19"/>
  <c r="B31" i="19"/>
  <c r="D31" i="19"/>
  <c r="F31" i="19"/>
  <c r="E165" i="22"/>
  <c r="D165" i="22"/>
  <c r="B165" i="22"/>
  <c r="F165" i="22"/>
  <c r="D182" i="22"/>
  <c r="F182" i="22"/>
  <c r="B182" i="22"/>
  <c r="E182" i="22"/>
  <c r="F168" i="19"/>
  <c r="D168" i="19"/>
  <c r="B168" i="19"/>
  <c r="E168" i="19"/>
  <c r="E81" i="19"/>
  <c r="F81" i="19"/>
  <c r="D81" i="19"/>
  <c r="B81" i="19"/>
  <c r="F50" i="19"/>
  <c r="E50" i="19"/>
  <c r="B50" i="19"/>
  <c r="D50" i="19"/>
  <c r="B38" i="22"/>
  <c r="F38" i="22"/>
  <c r="D38" i="22"/>
  <c r="E38" i="22"/>
  <c r="E101" i="19"/>
  <c r="F101" i="19"/>
  <c r="D101" i="19"/>
  <c r="B101" i="19"/>
  <c r="D18" i="22"/>
  <c r="E18" i="22"/>
  <c r="F18" i="22"/>
  <c r="B18" i="22"/>
  <c r="E141" i="22"/>
  <c r="D141" i="22"/>
  <c r="B141" i="22"/>
  <c r="F141" i="22"/>
  <c r="E167" i="22"/>
  <c r="F167" i="22"/>
  <c r="B167" i="22"/>
  <c r="D167" i="22"/>
  <c r="E93" i="19"/>
  <c r="F93" i="19"/>
  <c r="D93" i="19"/>
  <c r="B93" i="19"/>
  <c r="D26" i="22"/>
  <c r="E26" i="22"/>
  <c r="F26" i="22"/>
  <c r="B26" i="22"/>
  <c r="E137" i="22"/>
  <c r="B137" i="22"/>
  <c r="F137" i="22"/>
  <c r="D137" i="22"/>
  <c r="B163" i="22"/>
  <c r="D163" i="22"/>
  <c r="F163" i="22"/>
  <c r="E163" i="22"/>
  <c r="B23" i="22"/>
  <c r="E23" i="22"/>
  <c r="F23" i="22"/>
  <c r="D23" i="22"/>
  <c r="F14" i="19"/>
  <c r="E14" i="19"/>
  <c r="B14" i="19"/>
  <c r="D14" i="19"/>
  <c r="E92" i="22"/>
  <c r="D92" i="22"/>
  <c r="B92" i="22"/>
  <c r="F92" i="22"/>
  <c r="D40" i="22"/>
  <c r="E40" i="22"/>
  <c r="F40" i="22"/>
  <c r="B40" i="22"/>
  <c r="D11" i="22"/>
  <c r="F11" i="22"/>
  <c r="B11" i="22"/>
  <c r="E11" i="22"/>
  <c r="F84" i="19"/>
  <c r="E84" i="19"/>
  <c r="B84" i="19"/>
  <c r="D84" i="19"/>
  <c r="D153" i="19"/>
  <c r="F153" i="19"/>
  <c r="E153" i="19"/>
  <c r="B153" i="19"/>
  <c r="E122" i="19"/>
  <c r="D122" i="19"/>
  <c r="F122" i="19"/>
  <c r="B122" i="19"/>
  <c r="E35" i="19"/>
  <c r="D35" i="19"/>
  <c r="B35" i="19"/>
  <c r="F35" i="19"/>
  <c r="D76" i="19"/>
  <c r="E76" i="19"/>
  <c r="F76" i="19"/>
  <c r="B76" i="19"/>
  <c r="D127" i="19"/>
  <c r="B127" i="19"/>
  <c r="E127" i="19"/>
  <c r="F127" i="19"/>
  <c r="B148" i="22"/>
  <c r="F148" i="22"/>
  <c r="D148" i="22"/>
  <c r="E148" i="22"/>
  <c r="B96" i="22"/>
  <c r="F96" i="22"/>
  <c r="D96" i="22"/>
  <c r="E96" i="22"/>
  <c r="E184" i="19"/>
  <c r="D184" i="19"/>
  <c r="B184" i="19"/>
  <c r="F184" i="19"/>
  <c r="D129" i="19"/>
  <c r="F129" i="19"/>
  <c r="B129" i="19"/>
  <c r="E129" i="19"/>
  <c r="D98" i="19"/>
  <c r="E98" i="19"/>
  <c r="F98" i="19"/>
  <c r="B98" i="19"/>
  <c r="F11" i="19"/>
  <c r="E11" i="19"/>
  <c r="D11" i="19"/>
  <c r="F28" i="19"/>
  <c r="E28" i="19"/>
  <c r="B28" i="19"/>
  <c r="D28" i="19"/>
  <c r="D79" i="19"/>
  <c r="B79" i="19"/>
  <c r="E79" i="19"/>
  <c r="F79" i="19"/>
  <c r="D184" i="22"/>
  <c r="E184" i="22"/>
  <c r="F184" i="22"/>
  <c r="B184" i="22"/>
  <c r="B144" i="22"/>
  <c r="F144" i="22"/>
  <c r="D144" i="22"/>
  <c r="E144" i="22"/>
  <c r="E20" i="19"/>
  <c r="D20" i="19"/>
  <c r="B20" i="19"/>
  <c r="F20" i="19"/>
  <c r="E71" i="19"/>
  <c r="D71" i="19"/>
  <c r="B71" i="19"/>
  <c r="F71" i="19"/>
  <c r="F188" i="22"/>
  <c r="B188" i="22"/>
  <c r="D188" i="22"/>
  <c r="E188" i="22"/>
  <c r="D152" i="22"/>
  <c r="E152" i="22"/>
  <c r="F152" i="22"/>
  <c r="B152" i="22"/>
  <c r="B71" i="22"/>
  <c r="D71" i="22"/>
  <c r="F71" i="22"/>
  <c r="E71" i="22"/>
  <c r="D110" i="19"/>
  <c r="B110" i="19"/>
  <c r="E110" i="19"/>
  <c r="F110" i="19"/>
  <c r="D199" i="22"/>
  <c r="E199" i="22"/>
  <c r="F199" i="22"/>
  <c r="B199" i="22"/>
  <c r="D33" i="22"/>
  <c r="F33" i="22"/>
  <c r="B33" i="22"/>
  <c r="E33" i="22"/>
  <c r="D59" i="22"/>
  <c r="F59" i="22"/>
  <c r="E59" i="22"/>
  <c r="B59" i="22"/>
  <c r="D176" i="19"/>
  <c r="F176" i="19"/>
  <c r="B176" i="19"/>
  <c r="E176" i="19"/>
  <c r="B137" i="19"/>
  <c r="F137" i="19"/>
  <c r="D137" i="19"/>
  <c r="E137" i="19"/>
  <c r="E147" i="19"/>
  <c r="B147" i="19"/>
  <c r="D147" i="19"/>
  <c r="F147" i="19"/>
  <c r="F110" i="22"/>
  <c r="E110" i="22"/>
  <c r="D110" i="22"/>
  <c r="B110" i="22"/>
  <c r="B189" i="19"/>
  <c r="D189" i="19"/>
  <c r="E189" i="19"/>
  <c r="F189" i="19"/>
  <c r="B162" i="22"/>
  <c r="F162" i="22"/>
  <c r="D162" i="22"/>
  <c r="E162" i="22"/>
  <c r="E69" i="22"/>
  <c r="F69" i="22"/>
  <c r="B69" i="22"/>
  <c r="D69" i="22"/>
  <c r="F199" i="19"/>
  <c r="D199" i="19"/>
  <c r="E199" i="19"/>
  <c r="B199" i="19"/>
  <c r="B72" i="19"/>
  <c r="E72" i="19"/>
  <c r="F72" i="19"/>
  <c r="D72" i="19"/>
  <c r="D190" i="19"/>
  <c r="B190" i="19"/>
  <c r="F190" i="19"/>
  <c r="E190" i="19"/>
  <c r="F123" i="19"/>
  <c r="B123" i="19"/>
  <c r="E123" i="19"/>
  <c r="D123" i="19"/>
  <c r="E165" i="19"/>
  <c r="B165" i="19"/>
  <c r="D165" i="19"/>
  <c r="F165" i="19"/>
  <c r="E47" i="19"/>
  <c r="F47" i="19"/>
  <c r="B47" i="19"/>
  <c r="D47" i="19"/>
  <c r="F200" i="22"/>
  <c r="D200" i="22"/>
  <c r="E200" i="22"/>
  <c r="B200" i="22"/>
  <c r="F174" i="22"/>
  <c r="D174" i="22"/>
  <c r="B174" i="22"/>
  <c r="E174" i="22"/>
  <c r="E157" i="19"/>
  <c r="D157" i="19"/>
  <c r="B157" i="19"/>
  <c r="F157" i="19"/>
  <c r="E39" i="19"/>
  <c r="F39" i="19"/>
  <c r="D39" i="19"/>
  <c r="B39" i="19"/>
  <c r="B169" i="22"/>
  <c r="D169" i="22"/>
  <c r="F169" i="22"/>
  <c r="E169" i="22"/>
  <c r="D178" i="22"/>
  <c r="B178" i="22"/>
  <c r="E178" i="22"/>
  <c r="F178" i="22"/>
  <c r="B55" i="22"/>
  <c r="E55" i="22"/>
  <c r="F55" i="22"/>
  <c r="D55" i="22"/>
  <c r="E78" i="19"/>
  <c r="B78" i="19"/>
  <c r="F78" i="19"/>
  <c r="D78" i="19"/>
  <c r="E28" i="22"/>
  <c r="D28" i="22"/>
  <c r="B28" i="22"/>
  <c r="F28" i="22"/>
  <c r="E17" i="22"/>
  <c r="B17" i="22"/>
  <c r="D17" i="22"/>
  <c r="F17" i="22"/>
  <c r="D43" i="22"/>
  <c r="F43" i="22"/>
  <c r="B43" i="22"/>
  <c r="E43" i="22"/>
  <c r="E71" i="23"/>
  <c r="B71" i="23"/>
  <c r="D71" i="23"/>
  <c r="F71" i="23"/>
  <c r="B122" i="23"/>
  <c r="F122" i="23"/>
  <c r="D122" i="23"/>
  <c r="E122" i="23"/>
  <c r="E35" i="23"/>
  <c r="B35" i="23"/>
  <c r="D35" i="23"/>
  <c r="F35" i="23"/>
  <c r="D61" i="23"/>
  <c r="F61" i="23"/>
  <c r="B61" i="23"/>
  <c r="E61" i="23"/>
  <c r="F159" i="14"/>
  <c r="E159" i="14"/>
  <c r="B159" i="14"/>
  <c r="D159" i="14"/>
  <c r="F95" i="14"/>
  <c r="E95" i="14"/>
  <c r="B95" i="14"/>
  <c r="D95" i="14"/>
  <c r="E47" i="23"/>
  <c r="B47" i="23"/>
  <c r="D47" i="23"/>
  <c r="F47" i="23"/>
  <c r="F139" i="23"/>
  <c r="D139" i="23"/>
  <c r="E139" i="23"/>
  <c r="B139" i="23"/>
  <c r="E165" i="23"/>
  <c r="B165" i="23"/>
  <c r="D165" i="23"/>
  <c r="F165" i="23"/>
  <c r="E185" i="14"/>
  <c r="D185" i="14"/>
  <c r="F185" i="14"/>
  <c r="B185" i="14"/>
  <c r="B78" i="23"/>
  <c r="F78" i="23"/>
  <c r="D78" i="23"/>
  <c r="E78" i="23"/>
  <c r="B186" i="23"/>
  <c r="F186" i="23"/>
  <c r="D186" i="23"/>
  <c r="E186" i="23"/>
  <c r="F42" i="23"/>
  <c r="B42" i="23"/>
  <c r="E42" i="23"/>
  <c r="D42" i="23"/>
  <c r="E193" i="23"/>
  <c r="B193" i="23"/>
  <c r="D193" i="23"/>
  <c r="F193" i="23"/>
  <c r="E109" i="23"/>
  <c r="B109" i="23"/>
  <c r="D109" i="23"/>
  <c r="F109" i="23"/>
  <c r="E171" i="14"/>
  <c r="D171" i="14"/>
  <c r="F171" i="14"/>
  <c r="B171" i="14"/>
  <c r="E107" i="14"/>
  <c r="D107" i="14"/>
  <c r="F107" i="14"/>
  <c r="B107" i="14"/>
  <c r="F54" i="23"/>
  <c r="B54" i="23"/>
  <c r="E54" i="23"/>
  <c r="D54" i="23"/>
  <c r="E181" i="23"/>
  <c r="B181" i="23"/>
  <c r="D181" i="23"/>
  <c r="F181" i="23"/>
  <c r="D59" i="23"/>
  <c r="F59" i="23"/>
  <c r="B59" i="23"/>
  <c r="E59" i="23"/>
  <c r="F44" i="23"/>
  <c r="E44" i="23"/>
  <c r="B44" i="23"/>
  <c r="D44" i="23"/>
  <c r="F197" i="14"/>
  <c r="B197" i="14"/>
  <c r="D197" i="14"/>
  <c r="E197" i="14"/>
  <c r="B167" i="23"/>
  <c r="E167" i="23"/>
  <c r="F167" i="23"/>
  <c r="D167" i="23"/>
  <c r="D90" i="23"/>
  <c r="E90" i="23"/>
  <c r="F90" i="23"/>
  <c r="B90" i="23"/>
  <c r="D116" i="23"/>
  <c r="B116" i="23"/>
  <c r="F116" i="23"/>
  <c r="E116" i="23"/>
  <c r="F183" i="14"/>
  <c r="B183" i="14"/>
  <c r="D183" i="14"/>
  <c r="E183" i="14"/>
  <c r="F119" i="14"/>
  <c r="B119" i="14"/>
  <c r="D119" i="14"/>
  <c r="E119" i="14"/>
  <c r="E102" i="23"/>
  <c r="D102" i="23"/>
  <c r="B102" i="23"/>
  <c r="F102" i="23"/>
  <c r="B179" i="23"/>
  <c r="E179" i="23"/>
  <c r="F179" i="23"/>
  <c r="D179" i="23"/>
  <c r="B107" i="23"/>
  <c r="E107" i="23"/>
  <c r="F107" i="23"/>
  <c r="D107" i="23"/>
  <c r="D92" i="23"/>
  <c r="B92" i="23"/>
  <c r="F92" i="23"/>
  <c r="E92" i="23"/>
  <c r="F199" i="23"/>
  <c r="D199" i="23"/>
  <c r="E199" i="23"/>
  <c r="B199" i="23"/>
  <c r="D87" i="23"/>
  <c r="F87" i="23"/>
  <c r="B87" i="23"/>
  <c r="E87" i="23"/>
  <c r="D138" i="23"/>
  <c r="E138" i="23"/>
  <c r="F138" i="23"/>
  <c r="B138" i="23"/>
  <c r="D148" i="23"/>
  <c r="B148" i="23"/>
  <c r="F148" i="23"/>
  <c r="E148" i="23"/>
  <c r="E77" i="23"/>
  <c r="B77" i="23"/>
  <c r="D77" i="23"/>
  <c r="F77" i="23"/>
  <c r="D163" i="14"/>
  <c r="B163" i="14"/>
  <c r="F163" i="14"/>
  <c r="E163" i="14"/>
  <c r="D99" i="14"/>
  <c r="B99" i="14"/>
  <c r="F99" i="14"/>
  <c r="E99" i="14"/>
  <c r="D63" i="23"/>
  <c r="F63" i="23"/>
  <c r="B63" i="23"/>
  <c r="E63" i="23"/>
  <c r="E116" i="19"/>
  <c r="D116" i="19"/>
  <c r="F116" i="19"/>
  <c r="B116" i="19"/>
  <c r="E16" i="19"/>
  <c r="B16" i="19"/>
  <c r="F16" i="19"/>
  <c r="D16" i="19"/>
  <c r="D154" i="19"/>
  <c r="B154" i="19"/>
  <c r="F154" i="19"/>
  <c r="E154" i="19"/>
  <c r="F67" i="19"/>
  <c r="B67" i="19"/>
  <c r="E67" i="19"/>
  <c r="D67" i="19"/>
  <c r="F181" i="22"/>
  <c r="E181" i="22"/>
  <c r="D181" i="22"/>
  <c r="B181" i="22"/>
  <c r="D22" i="19"/>
  <c r="B22" i="19"/>
  <c r="F22" i="19"/>
  <c r="E22" i="19"/>
  <c r="E84" i="22"/>
  <c r="D84" i="22"/>
  <c r="B84" i="22"/>
  <c r="F84" i="22"/>
  <c r="B32" i="22"/>
  <c r="F32" i="22"/>
  <c r="D32" i="22"/>
  <c r="E32" i="22"/>
  <c r="D92" i="19"/>
  <c r="E92" i="19"/>
  <c r="B92" i="19"/>
  <c r="F92" i="19"/>
  <c r="E161" i="19"/>
  <c r="B161" i="19"/>
  <c r="D161" i="19"/>
  <c r="F161" i="19"/>
  <c r="F130" i="19"/>
  <c r="D130" i="19"/>
  <c r="E130" i="19"/>
  <c r="B130" i="19"/>
  <c r="E43" i="19"/>
  <c r="D43" i="19"/>
  <c r="F43" i="19"/>
  <c r="B43" i="19"/>
  <c r="B193" i="22"/>
  <c r="F193" i="22"/>
  <c r="D193" i="22"/>
  <c r="E193" i="22"/>
  <c r="B114" i="22"/>
  <c r="F114" i="22"/>
  <c r="D114" i="22"/>
  <c r="E114" i="22"/>
  <c r="D93" i="22"/>
  <c r="F93" i="22"/>
  <c r="B93" i="22"/>
  <c r="E93" i="22"/>
  <c r="F127" i="22"/>
  <c r="B127" i="22"/>
  <c r="E127" i="22"/>
  <c r="D127" i="22"/>
  <c r="E135" i="19"/>
  <c r="D135" i="19"/>
  <c r="F135" i="19"/>
  <c r="B135" i="19"/>
  <c r="B140" i="22"/>
  <c r="F140" i="22"/>
  <c r="D140" i="22"/>
  <c r="E140" i="22"/>
  <c r="B88" i="22"/>
  <c r="F88" i="22"/>
  <c r="D88" i="22"/>
  <c r="E88" i="22"/>
  <c r="D103" i="22"/>
  <c r="F103" i="22"/>
  <c r="B103" i="22"/>
  <c r="E103" i="22"/>
  <c r="E197" i="19"/>
  <c r="D197" i="19"/>
  <c r="B197" i="19"/>
  <c r="F197" i="19"/>
  <c r="D170" i="22"/>
  <c r="E170" i="22"/>
  <c r="F170" i="22"/>
  <c r="B170" i="22"/>
  <c r="F65" i="22"/>
  <c r="B65" i="22"/>
  <c r="E65" i="22"/>
  <c r="D65" i="22"/>
  <c r="F91" i="22"/>
  <c r="D91" i="22"/>
  <c r="E91" i="22"/>
  <c r="B91" i="22"/>
  <c r="F100" i="19"/>
  <c r="B100" i="19"/>
  <c r="E100" i="19"/>
  <c r="D100" i="19"/>
  <c r="D169" i="19"/>
  <c r="B169" i="19"/>
  <c r="E169" i="19"/>
  <c r="F169" i="19"/>
  <c r="F138" i="19"/>
  <c r="B138" i="19"/>
  <c r="E138" i="19"/>
  <c r="D138" i="19"/>
  <c r="E78" i="22"/>
  <c r="D78" i="22"/>
  <c r="B78" i="22"/>
  <c r="F78" i="22"/>
  <c r="B21" i="19"/>
  <c r="F21" i="19"/>
  <c r="E21" i="19"/>
  <c r="D21" i="19"/>
  <c r="D98" i="22"/>
  <c r="E98" i="22"/>
  <c r="F98" i="22"/>
  <c r="B98" i="22"/>
  <c r="F101" i="22"/>
  <c r="D101" i="22"/>
  <c r="B101" i="22"/>
  <c r="E101" i="22"/>
  <c r="E196" i="19"/>
  <c r="B196" i="19"/>
  <c r="F196" i="19"/>
  <c r="D196" i="19"/>
  <c r="D145" i="19"/>
  <c r="F145" i="19"/>
  <c r="E145" i="19"/>
  <c r="B145" i="19"/>
  <c r="D114" i="19"/>
  <c r="B114" i="19"/>
  <c r="F114" i="19"/>
  <c r="E114" i="19"/>
  <c r="F27" i="19"/>
  <c r="B27" i="19"/>
  <c r="E27" i="19"/>
  <c r="D27" i="19"/>
  <c r="D60" i="19"/>
  <c r="B60" i="19"/>
  <c r="F60" i="19"/>
  <c r="E60" i="19"/>
  <c r="F111" i="19"/>
  <c r="B111" i="19"/>
  <c r="E111" i="19"/>
  <c r="D111" i="19"/>
  <c r="B164" i="22"/>
  <c r="F164" i="22"/>
  <c r="D164" i="22"/>
  <c r="E164" i="22"/>
  <c r="D112" i="22"/>
  <c r="E112" i="22"/>
  <c r="F112" i="22"/>
  <c r="B112" i="22"/>
  <c r="E52" i="19"/>
  <c r="B52" i="19"/>
  <c r="D52" i="19"/>
  <c r="F52" i="19"/>
  <c r="F103" i="19"/>
  <c r="B103" i="19"/>
  <c r="E103" i="19"/>
  <c r="D103" i="19"/>
  <c r="B172" i="22"/>
  <c r="F172" i="22"/>
  <c r="D172" i="22"/>
  <c r="E172" i="22"/>
  <c r="B120" i="22"/>
  <c r="F120" i="22"/>
  <c r="D120" i="22"/>
  <c r="E120" i="22"/>
  <c r="E87" i="22"/>
  <c r="F87" i="22"/>
  <c r="D87" i="22"/>
  <c r="B87" i="22"/>
  <c r="F55" i="19"/>
  <c r="B55" i="19"/>
  <c r="E55" i="19"/>
  <c r="D55" i="19"/>
  <c r="D196" i="22"/>
  <c r="F196" i="22"/>
  <c r="B196" i="22"/>
  <c r="E196" i="22"/>
  <c r="B168" i="22"/>
  <c r="F168" i="22"/>
  <c r="D168" i="22"/>
  <c r="E168" i="22"/>
  <c r="F148" i="19"/>
  <c r="E148" i="19"/>
  <c r="D148" i="19"/>
  <c r="B148" i="19"/>
  <c r="F48" i="19"/>
  <c r="E48" i="19"/>
  <c r="D48" i="19"/>
  <c r="B48" i="19"/>
  <c r="E185" i="19"/>
  <c r="B185" i="19"/>
  <c r="D185" i="19"/>
  <c r="F185" i="19"/>
  <c r="E99" i="19"/>
  <c r="D99" i="19"/>
  <c r="F99" i="19"/>
  <c r="B99" i="19"/>
  <c r="F158" i="22"/>
  <c r="D158" i="22"/>
  <c r="E158" i="22"/>
  <c r="B158" i="22"/>
  <c r="D86" i="19"/>
  <c r="B86" i="19"/>
  <c r="F86" i="19"/>
  <c r="E86" i="19"/>
  <c r="F149" i="22"/>
  <c r="D149" i="22"/>
  <c r="B149" i="22"/>
  <c r="E149" i="22"/>
  <c r="E198" i="22"/>
  <c r="B198" i="22"/>
  <c r="D198" i="22"/>
  <c r="F198" i="22"/>
  <c r="F152" i="19"/>
  <c r="D152" i="19"/>
  <c r="E152" i="19"/>
  <c r="B152" i="19"/>
  <c r="F65" i="19"/>
  <c r="B65" i="19"/>
  <c r="E65" i="19"/>
  <c r="D65" i="19"/>
  <c r="B34" i="19"/>
  <c r="E34" i="19"/>
  <c r="D34" i="19"/>
  <c r="F34" i="19"/>
  <c r="E54" i="22"/>
  <c r="D54" i="22"/>
  <c r="B54" i="22"/>
  <c r="F54" i="22"/>
  <c r="D69" i="19"/>
  <c r="B69" i="19"/>
  <c r="E69" i="19"/>
  <c r="F69" i="19"/>
  <c r="B50" i="22"/>
  <c r="F50" i="22"/>
  <c r="D50" i="22"/>
  <c r="E50" i="22"/>
  <c r="F125" i="22"/>
  <c r="D125" i="22"/>
  <c r="B125" i="22"/>
  <c r="E125" i="22"/>
  <c r="F151" i="22"/>
  <c r="D151" i="22"/>
  <c r="B151" i="22"/>
  <c r="E151" i="22"/>
  <c r="D61" i="19"/>
  <c r="F61" i="19"/>
  <c r="E61" i="19"/>
  <c r="B61" i="19"/>
  <c r="D58" i="22"/>
  <c r="E58" i="22"/>
  <c r="F58" i="22"/>
  <c r="B58" i="22"/>
  <c r="F121" i="22"/>
  <c r="D121" i="22"/>
  <c r="E121" i="22"/>
  <c r="B121" i="22"/>
  <c r="F147" i="22"/>
  <c r="D147" i="22"/>
  <c r="E147" i="22"/>
  <c r="B147" i="22"/>
  <c r="F135" i="22"/>
  <c r="D135" i="22"/>
  <c r="B135" i="22"/>
  <c r="E135" i="22"/>
  <c r="F151" i="19"/>
  <c r="E151" i="19"/>
  <c r="B151" i="19"/>
  <c r="D151" i="19"/>
  <c r="B124" i="22"/>
  <c r="F124" i="22"/>
  <c r="E124" i="22"/>
  <c r="D124" i="22"/>
  <c r="F72" i="22"/>
  <c r="B72" i="22"/>
  <c r="D72" i="22"/>
  <c r="E72" i="22"/>
  <c r="F132" i="19"/>
  <c r="B132" i="19"/>
  <c r="E132" i="19"/>
  <c r="D132" i="19"/>
  <c r="E32" i="19"/>
  <c r="B32" i="19"/>
  <c r="D32" i="19"/>
  <c r="F32" i="19"/>
  <c r="B170" i="19"/>
  <c r="E170" i="19"/>
  <c r="F170" i="19"/>
  <c r="D170" i="19"/>
  <c r="D83" i="19"/>
  <c r="F83" i="19"/>
  <c r="E83" i="19"/>
  <c r="B83" i="19"/>
  <c r="F173" i="22"/>
  <c r="E173" i="22"/>
  <c r="D173" i="22"/>
  <c r="B173" i="22"/>
  <c r="D54" i="19"/>
  <c r="B54" i="19"/>
  <c r="F54" i="19"/>
  <c r="E54" i="19"/>
  <c r="E52" i="22"/>
  <c r="D52" i="22"/>
  <c r="B52" i="22"/>
  <c r="F52" i="22"/>
  <c r="E159" i="22"/>
  <c r="D159" i="22"/>
  <c r="F159" i="22"/>
  <c r="B159" i="22"/>
  <c r="F136" i="19"/>
  <c r="E136" i="19"/>
  <c r="D136" i="19"/>
  <c r="B136" i="19"/>
  <c r="E146" i="19"/>
  <c r="D146" i="19"/>
  <c r="F146" i="19"/>
  <c r="B146" i="19"/>
  <c r="F59" i="19"/>
  <c r="B59" i="19"/>
  <c r="E59" i="19"/>
  <c r="D59" i="19"/>
  <c r="B185" i="22"/>
  <c r="F185" i="22"/>
  <c r="D185" i="22"/>
  <c r="E185" i="22"/>
  <c r="F82" i="22"/>
  <c r="B82" i="22"/>
  <c r="D82" i="22"/>
  <c r="E82" i="22"/>
  <c r="E109" i="22"/>
  <c r="F109" i="22"/>
  <c r="D109" i="22"/>
  <c r="B109" i="22"/>
  <c r="E143" i="22"/>
  <c r="F143" i="22"/>
  <c r="D143" i="22"/>
  <c r="B143" i="22"/>
  <c r="E29" i="19"/>
  <c r="F29" i="19"/>
  <c r="D29" i="19"/>
  <c r="B29" i="19"/>
  <c r="F90" i="22"/>
  <c r="B90" i="22"/>
  <c r="D90" i="22"/>
  <c r="E90" i="22"/>
  <c r="E105" i="22"/>
  <c r="B105" i="22"/>
  <c r="F105" i="22"/>
  <c r="D105" i="22"/>
  <c r="B131" i="22"/>
  <c r="F131" i="22"/>
  <c r="E131" i="22"/>
  <c r="D131" i="22"/>
  <c r="E68" i="19"/>
  <c r="B68" i="19"/>
  <c r="F68" i="19"/>
  <c r="D68" i="19"/>
  <c r="F119" i="19"/>
  <c r="B119" i="19"/>
  <c r="E119" i="19"/>
  <c r="D119" i="19"/>
  <c r="E156" i="22"/>
  <c r="D156" i="22"/>
  <c r="B156" i="22"/>
  <c r="F156" i="22"/>
  <c r="D104" i="22"/>
  <c r="E104" i="22"/>
  <c r="F104" i="22"/>
  <c r="B104" i="22"/>
  <c r="F191" i="19"/>
  <c r="B191" i="19"/>
  <c r="E191" i="19"/>
  <c r="D191" i="19"/>
  <c r="F80" i="19"/>
  <c r="E80" i="19"/>
  <c r="B80" i="19"/>
  <c r="D80" i="19"/>
  <c r="D182" i="19"/>
  <c r="B182" i="19"/>
  <c r="F182" i="19"/>
  <c r="E182" i="19"/>
  <c r="E131" i="19"/>
  <c r="D131" i="19"/>
  <c r="B131" i="19"/>
  <c r="F131" i="19"/>
  <c r="D12" i="19"/>
  <c r="E12" i="19"/>
  <c r="B12" i="19"/>
  <c r="F12" i="19"/>
  <c r="D63" i="19"/>
  <c r="F63" i="19"/>
  <c r="B63" i="19"/>
  <c r="E63" i="19"/>
  <c r="D192" i="22"/>
  <c r="E192" i="22"/>
  <c r="F192" i="22"/>
  <c r="B192" i="22"/>
  <c r="D160" i="22"/>
  <c r="E160" i="22"/>
  <c r="F160" i="22"/>
  <c r="B160" i="22"/>
  <c r="F187" i="19"/>
  <c r="D187" i="19"/>
  <c r="E187" i="19"/>
  <c r="B187" i="19"/>
  <c r="E97" i="19"/>
  <c r="F97" i="19"/>
  <c r="B97" i="19"/>
  <c r="D97" i="19"/>
  <c r="F66" i="19"/>
  <c r="D66" i="19"/>
  <c r="E66" i="19"/>
  <c r="B66" i="19"/>
  <c r="E22" i="22"/>
  <c r="D22" i="22"/>
  <c r="B22" i="22"/>
  <c r="F22" i="22"/>
  <c r="E133" i="19"/>
  <c r="D133" i="19"/>
  <c r="B133" i="19"/>
  <c r="F133" i="19"/>
  <c r="E15" i="19"/>
  <c r="F15" i="19"/>
  <c r="D15" i="19"/>
  <c r="B15" i="19"/>
  <c r="F29" i="22"/>
  <c r="E29" i="22"/>
  <c r="D29" i="22"/>
  <c r="B29" i="22"/>
  <c r="E63" i="22"/>
  <c r="B63" i="22"/>
  <c r="F63" i="22"/>
  <c r="D63" i="22"/>
  <c r="B94" i="19"/>
  <c r="F94" i="19"/>
  <c r="D94" i="19"/>
  <c r="E94" i="19"/>
  <c r="D153" i="22"/>
  <c r="F153" i="22"/>
  <c r="E153" i="22"/>
  <c r="B153" i="22"/>
  <c r="F194" i="22"/>
  <c r="E194" i="22"/>
  <c r="D194" i="22"/>
  <c r="B194" i="22"/>
  <c r="B39" i="22"/>
  <c r="E39" i="22"/>
  <c r="F39" i="22"/>
  <c r="D39" i="22"/>
  <c r="D46" i="19"/>
  <c r="B46" i="19"/>
  <c r="E46" i="19"/>
  <c r="F46" i="19"/>
  <c r="B60" i="22"/>
  <c r="F60" i="22"/>
  <c r="D60" i="22"/>
  <c r="E60" i="22"/>
  <c r="F155" i="22"/>
  <c r="D155" i="22"/>
  <c r="E155" i="22"/>
  <c r="B155" i="22"/>
  <c r="B164" i="19"/>
  <c r="F164" i="19"/>
  <c r="D164" i="19"/>
  <c r="E164" i="19"/>
  <c r="E64" i="19"/>
  <c r="B64" i="19"/>
  <c r="D64" i="19"/>
  <c r="F64" i="19"/>
  <c r="D198" i="19"/>
  <c r="F198" i="19"/>
  <c r="B198" i="19"/>
  <c r="E198" i="19"/>
  <c r="E115" i="19"/>
  <c r="F115" i="19"/>
  <c r="B115" i="19"/>
  <c r="D115" i="19"/>
  <c r="F142" i="22"/>
  <c r="D142" i="22"/>
  <c r="B142" i="22"/>
  <c r="E142" i="22"/>
  <c r="E118" i="19"/>
  <c r="B118" i="19"/>
  <c r="F118" i="19"/>
  <c r="D118" i="19"/>
  <c r="D197" i="22"/>
  <c r="B197" i="22"/>
  <c r="E197" i="22"/>
  <c r="F197" i="22"/>
  <c r="F37" i="22"/>
  <c r="E37" i="22"/>
  <c r="D37" i="22"/>
  <c r="B37" i="22"/>
  <c r="E140" i="19"/>
  <c r="D140" i="19"/>
  <c r="F140" i="19"/>
  <c r="B140" i="19"/>
  <c r="F40" i="19"/>
  <c r="D40" i="19"/>
  <c r="B40" i="19"/>
  <c r="E40" i="19"/>
  <c r="F193" i="19"/>
  <c r="B193" i="19"/>
  <c r="E193" i="19"/>
  <c r="D193" i="19"/>
  <c r="E91" i="19"/>
  <c r="D91" i="19"/>
  <c r="B91" i="19"/>
  <c r="F91" i="19"/>
  <c r="E166" i="22"/>
  <c r="B166" i="22"/>
  <c r="F166" i="22"/>
  <c r="D166" i="22"/>
  <c r="E70" i="19"/>
  <c r="B70" i="19"/>
  <c r="F70" i="19"/>
  <c r="D70" i="19"/>
  <c r="B36" i="22"/>
  <c r="F36" i="22"/>
  <c r="D36" i="22"/>
  <c r="E36" i="22"/>
  <c r="F13" i="22"/>
  <c r="E13" i="22"/>
  <c r="D13" i="22"/>
  <c r="B13" i="22"/>
  <c r="B47" i="22"/>
  <c r="E47" i="22"/>
  <c r="F47" i="22"/>
  <c r="D47" i="22"/>
  <c r="F62" i="19"/>
  <c r="D62" i="19"/>
  <c r="B62" i="19"/>
  <c r="E62" i="19"/>
  <c r="B44" i="22"/>
  <c r="F44" i="22"/>
  <c r="D44" i="22"/>
  <c r="E44" i="22"/>
  <c r="E9" i="22"/>
  <c r="B9" i="22"/>
  <c r="D9" i="22"/>
  <c r="F9" i="22"/>
  <c r="D35" i="22"/>
  <c r="F35" i="22"/>
  <c r="B35" i="22"/>
  <c r="E35" i="22"/>
  <c r="E45" i="19"/>
  <c r="B45" i="19"/>
  <c r="F45" i="19"/>
  <c r="D45" i="19"/>
  <c r="D74" i="22"/>
  <c r="E74" i="22"/>
  <c r="F74" i="22"/>
  <c r="B74" i="22"/>
  <c r="E113" i="22"/>
  <c r="B113" i="22"/>
  <c r="D113" i="22"/>
  <c r="F113" i="22"/>
  <c r="E139" i="22"/>
  <c r="B139" i="22"/>
  <c r="F139" i="22"/>
  <c r="D139" i="22"/>
  <c r="F188" i="19"/>
  <c r="D188" i="19"/>
  <c r="B188" i="19"/>
  <c r="E188" i="19"/>
  <c r="F112" i="19"/>
  <c r="D112" i="19"/>
  <c r="B112" i="19"/>
  <c r="E112" i="19"/>
  <c r="E25" i="19"/>
  <c r="B25" i="19"/>
  <c r="F25" i="19"/>
  <c r="D25" i="19"/>
  <c r="E163" i="19"/>
  <c r="B163" i="19"/>
  <c r="D163" i="19"/>
  <c r="F163" i="19"/>
  <c r="F94" i="22"/>
  <c r="D94" i="22"/>
  <c r="B94" i="22"/>
  <c r="E94" i="22"/>
  <c r="F186" i="19"/>
  <c r="B186" i="19"/>
  <c r="E186" i="19"/>
  <c r="D186" i="19"/>
  <c r="D130" i="22"/>
  <c r="E130" i="22"/>
  <c r="F130" i="22"/>
  <c r="B130" i="22"/>
  <c r="B85" i="22"/>
  <c r="E85" i="22"/>
  <c r="D85" i="22"/>
  <c r="F85" i="22"/>
  <c r="E183" i="19"/>
  <c r="D183" i="19"/>
  <c r="F183" i="19"/>
  <c r="B183" i="19"/>
  <c r="F88" i="19"/>
  <c r="B88" i="19"/>
  <c r="E88" i="19"/>
  <c r="D88" i="19"/>
  <c r="B174" i="19"/>
  <c r="E174" i="19"/>
  <c r="F174" i="19"/>
  <c r="D174" i="19"/>
  <c r="D139" i="19"/>
  <c r="E139" i="19"/>
  <c r="B139" i="19"/>
  <c r="F139" i="19"/>
  <c r="F118" i="22"/>
  <c r="D118" i="22"/>
  <c r="B118" i="22"/>
  <c r="E118" i="22"/>
  <c r="B166" i="19"/>
  <c r="F166" i="19"/>
  <c r="D166" i="19"/>
  <c r="E166" i="19"/>
  <c r="D175" i="22"/>
  <c r="B175" i="22"/>
  <c r="E175" i="22"/>
  <c r="F175" i="22"/>
  <c r="E61" i="22"/>
  <c r="B61" i="22"/>
  <c r="F61" i="22"/>
  <c r="D61" i="22"/>
  <c r="E95" i="22"/>
  <c r="F95" i="22"/>
  <c r="B95" i="22"/>
  <c r="D95" i="22"/>
  <c r="B158" i="19"/>
  <c r="D158" i="19"/>
  <c r="E158" i="19"/>
  <c r="F158" i="19"/>
  <c r="D179" i="22"/>
  <c r="E179" i="22"/>
  <c r="F179" i="22"/>
  <c r="B179" i="22"/>
  <c r="B57" i="22"/>
  <c r="E57" i="22"/>
  <c r="D57" i="22"/>
  <c r="F57" i="22"/>
  <c r="E83" i="22"/>
  <c r="B83" i="22"/>
  <c r="D83" i="22"/>
  <c r="F83" i="22"/>
  <c r="E141" i="19"/>
  <c r="F141" i="19"/>
  <c r="D141" i="19"/>
  <c r="B141" i="19"/>
  <c r="E23" i="19"/>
  <c r="B23" i="19"/>
  <c r="D23" i="19"/>
  <c r="F23" i="19"/>
  <c r="F161" i="22"/>
  <c r="D161" i="22"/>
  <c r="E161" i="22"/>
  <c r="B161" i="22"/>
  <c r="F186" i="22"/>
  <c r="E186" i="22"/>
  <c r="D186" i="22"/>
  <c r="B186" i="22"/>
  <c r="F175" i="19"/>
  <c r="B175" i="19"/>
  <c r="E175" i="19"/>
  <c r="D175" i="19"/>
  <c r="B96" i="19"/>
  <c r="F96" i="19"/>
  <c r="D96" i="19"/>
  <c r="E96" i="19"/>
  <c r="F106" i="19"/>
  <c r="D106" i="19"/>
  <c r="E106" i="19"/>
  <c r="B106" i="19"/>
  <c r="F19" i="19"/>
  <c r="D19" i="19"/>
  <c r="E19" i="19"/>
  <c r="B19" i="19"/>
  <c r="F44" i="19"/>
  <c r="D44" i="19"/>
  <c r="B44" i="19"/>
  <c r="E44" i="19"/>
  <c r="E95" i="19"/>
  <c r="D95" i="19"/>
  <c r="B95" i="19"/>
  <c r="F95" i="19"/>
  <c r="F176" i="22"/>
  <c r="B176" i="22"/>
  <c r="E176" i="22"/>
  <c r="D176" i="22"/>
  <c r="F128" i="22"/>
  <c r="B128" i="22"/>
  <c r="E128" i="22"/>
  <c r="D128" i="22"/>
  <c r="F200" i="19"/>
  <c r="D200" i="19"/>
  <c r="E200" i="19"/>
  <c r="B200" i="19"/>
  <c r="E113" i="19"/>
  <c r="B113" i="19"/>
  <c r="F113" i="19"/>
  <c r="D113" i="19"/>
  <c r="F82" i="19"/>
  <c r="B82" i="19"/>
  <c r="D82" i="19"/>
  <c r="E82" i="19"/>
  <c r="F134" i="22"/>
  <c r="E134" i="22"/>
  <c r="D134" i="22"/>
  <c r="B134" i="22"/>
  <c r="E134" i="19"/>
  <c r="B134" i="19"/>
  <c r="F134" i="19"/>
  <c r="D134" i="19"/>
  <c r="B191" i="22"/>
  <c r="F191" i="22"/>
  <c r="D191" i="22"/>
  <c r="E191" i="22"/>
  <c r="F45" i="22"/>
  <c r="E45" i="22"/>
  <c r="D45" i="22"/>
  <c r="B45" i="22"/>
  <c r="D79" i="22"/>
  <c r="F79" i="22"/>
  <c r="B79" i="22"/>
  <c r="E79" i="22"/>
  <c r="E126" i="19"/>
  <c r="B126" i="19"/>
  <c r="F126" i="19"/>
  <c r="D126" i="19"/>
  <c r="B195" i="22"/>
  <c r="F195" i="22"/>
  <c r="D195" i="22"/>
  <c r="E195" i="22"/>
  <c r="E41" i="22"/>
  <c r="B41" i="22"/>
  <c r="D41" i="22"/>
  <c r="F41" i="22"/>
  <c r="B67" i="22"/>
  <c r="E67" i="22"/>
  <c r="F67" i="22"/>
  <c r="D67" i="22"/>
  <c r="E109" i="19"/>
  <c r="F109" i="19"/>
  <c r="D109" i="19"/>
  <c r="B109" i="19"/>
  <c r="D10" i="22"/>
  <c r="E10" i="22"/>
  <c r="F10" i="22"/>
  <c r="B10" i="22"/>
  <c r="B145" i="22"/>
  <c r="F145" i="22"/>
  <c r="D145" i="22"/>
  <c r="E145" i="22"/>
  <c r="D171" i="22"/>
  <c r="B171" i="22"/>
  <c r="F171" i="22"/>
  <c r="E171" i="22"/>
  <c r="B158" i="23"/>
  <c r="F158" i="23"/>
  <c r="D158" i="23"/>
  <c r="E158" i="23"/>
  <c r="F168" i="23"/>
  <c r="E168" i="23"/>
  <c r="B168" i="23"/>
  <c r="D168" i="23"/>
  <c r="F163" i="23"/>
  <c r="D163" i="23"/>
  <c r="E163" i="23"/>
  <c r="B163" i="23"/>
  <c r="E132" i="23"/>
  <c r="F132" i="23"/>
  <c r="D132" i="23"/>
  <c r="B132" i="23"/>
  <c r="D191" i="14"/>
  <c r="B191" i="14"/>
  <c r="F191" i="14"/>
  <c r="E191" i="14"/>
  <c r="D127" i="14"/>
  <c r="B127" i="14"/>
  <c r="F127" i="14"/>
  <c r="E127" i="14"/>
  <c r="F134" i="23"/>
  <c r="B134" i="23"/>
  <c r="E134" i="23"/>
  <c r="D134" i="23"/>
  <c r="B98" i="23"/>
  <c r="F98" i="23"/>
  <c r="D98" i="23"/>
  <c r="E98" i="23"/>
  <c r="F124" i="23"/>
  <c r="E124" i="23"/>
  <c r="B124" i="23"/>
  <c r="D124" i="23"/>
  <c r="D37" i="23"/>
  <c r="F37" i="23"/>
  <c r="B37" i="23"/>
  <c r="E37" i="23"/>
  <c r="F153" i="14"/>
  <c r="B153" i="14"/>
  <c r="D153" i="14"/>
  <c r="E153" i="14"/>
  <c r="F119" i="23"/>
  <c r="D119" i="23"/>
  <c r="E119" i="23"/>
  <c r="B119" i="23"/>
  <c r="D170" i="23"/>
  <c r="E170" i="23"/>
  <c r="F170" i="23"/>
  <c r="B170" i="23"/>
  <c r="D83" i="23"/>
  <c r="F83" i="23"/>
  <c r="B83" i="23"/>
  <c r="E83" i="23"/>
  <c r="F68" i="23"/>
  <c r="E68" i="23"/>
  <c r="B68" i="23"/>
  <c r="D68" i="23"/>
  <c r="F196" i="23"/>
  <c r="E196" i="23"/>
  <c r="B196" i="23"/>
  <c r="D196" i="23"/>
  <c r="F139" i="14"/>
  <c r="B139" i="14"/>
  <c r="D139" i="14"/>
  <c r="E139" i="14"/>
  <c r="F191" i="23"/>
  <c r="D191" i="23"/>
  <c r="E191" i="23"/>
  <c r="B191" i="23"/>
  <c r="F95" i="23"/>
  <c r="D95" i="23"/>
  <c r="E95" i="23"/>
  <c r="B95" i="23"/>
  <c r="D146" i="23"/>
  <c r="E146" i="23"/>
  <c r="F146" i="23"/>
  <c r="B146" i="23"/>
  <c r="D156" i="23"/>
  <c r="B156" i="23"/>
  <c r="F156" i="23"/>
  <c r="E156" i="23"/>
  <c r="E85" i="23"/>
  <c r="B85" i="23"/>
  <c r="D85" i="23"/>
  <c r="F85" i="23"/>
  <c r="D126" i="23"/>
  <c r="E126" i="23"/>
  <c r="F126" i="23"/>
  <c r="B126" i="23"/>
  <c r="D39" i="23"/>
  <c r="F39" i="23"/>
  <c r="B39" i="23"/>
  <c r="E39" i="23"/>
  <c r="B131" i="23"/>
  <c r="E131" i="23"/>
  <c r="F131" i="23"/>
  <c r="D131" i="23"/>
  <c r="D157" i="23"/>
  <c r="F157" i="23"/>
  <c r="B157" i="23"/>
  <c r="E157" i="23"/>
  <c r="E151" i="14"/>
  <c r="D151" i="14"/>
  <c r="F151" i="14"/>
  <c r="B151" i="14"/>
  <c r="E87" i="14"/>
  <c r="D87" i="14"/>
  <c r="F87" i="14"/>
  <c r="B87" i="14"/>
  <c r="E143" i="23"/>
  <c r="B143" i="23"/>
  <c r="D143" i="23"/>
  <c r="F143" i="23"/>
  <c r="D66" i="23"/>
  <c r="E66" i="23"/>
  <c r="F66" i="23"/>
  <c r="B66" i="23"/>
  <c r="D198" i="23"/>
  <c r="E198" i="23"/>
  <c r="F198" i="23"/>
  <c r="B198" i="23"/>
  <c r="D133" i="23"/>
  <c r="F133" i="23"/>
  <c r="B133" i="23"/>
  <c r="E133" i="23"/>
  <c r="F46" i="23"/>
  <c r="B46" i="23"/>
  <c r="E46" i="23"/>
  <c r="D46" i="23"/>
  <c r="E189" i="23"/>
  <c r="B189" i="23"/>
  <c r="D189" i="23"/>
  <c r="F189" i="23"/>
  <c r="D51" i="23"/>
  <c r="F51" i="23"/>
  <c r="B51" i="23"/>
  <c r="E51" i="23"/>
  <c r="F36" i="23"/>
  <c r="E36" i="23"/>
  <c r="B36" i="23"/>
  <c r="D36" i="23"/>
  <c r="F195" i="14"/>
  <c r="E195" i="14"/>
  <c r="B195" i="14"/>
  <c r="D195" i="14"/>
  <c r="F131" i="14"/>
  <c r="E131" i="14"/>
  <c r="B131" i="14"/>
  <c r="D131" i="14"/>
  <c r="D150" i="23"/>
  <c r="E150" i="23"/>
  <c r="F150" i="23"/>
  <c r="B150" i="23"/>
  <c r="D160" i="23"/>
  <c r="B160" i="23"/>
  <c r="F160" i="23"/>
  <c r="E160" i="23"/>
  <c r="B155" i="23"/>
  <c r="E155" i="23"/>
  <c r="F155" i="23"/>
  <c r="D155" i="23"/>
  <c r="E53" i="23"/>
  <c r="B53" i="23"/>
  <c r="D53" i="23"/>
  <c r="F53" i="23"/>
  <c r="D114" i="23"/>
  <c r="E114" i="23"/>
  <c r="F114" i="23"/>
  <c r="B114" i="23"/>
  <c r="D152" i="23"/>
  <c r="B152" i="23"/>
  <c r="F152" i="23"/>
  <c r="E152" i="23"/>
  <c r="F189" i="14"/>
  <c r="E189" i="14"/>
  <c r="B189" i="14"/>
  <c r="D189" i="14"/>
  <c r="D109" i="14"/>
  <c r="E109" i="14"/>
  <c r="F109" i="14"/>
  <c r="B109" i="14"/>
  <c r="D41" i="14"/>
  <c r="E41" i="14"/>
  <c r="F41" i="14"/>
  <c r="B41" i="14"/>
  <c r="D74" i="20"/>
  <c r="E74" i="20"/>
  <c r="F74" i="20"/>
  <c r="B74" i="20"/>
  <c r="E89" i="23"/>
  <c r="B89" i="23"/>
  <c r="D89" i="23"/>
  <c r="F89" i="23"/>
  <c r="F135" i="23"/>
  <c r="D135" i="23"/>
  <c r="B135" i="23"/>
  <c r="E135" i="23"/>
  <c r="B58" i="23"/>
  <c r="F58" i="23"/>
  <c r="D58" i="23"/>
  <c r="E58" i="23"/>
  <c r="E177" i="23"/>
  <c r="B177" i="23"/>
  <c r="D177" i="23"/>
  <c r="F177" i="23"/>
  <c r="E125" i="23"/>
  <c r="B125" i="23"/>
  <c r="D125" i="23"/>
  <c r="F125" i="23"/>
  <c r="D175" i="14"/>
  <c r="E175" i="14"/>
  <c r="F175" i="14"/>
  <c r="B175" i="14"/>
  <c r="D111" i="14"/>
  <c r="E111" i="14"/>
  <c r="F111" i="14"/>
  <c r="B111" i="14"/>
  <c r="D175" i="23"/>
  <c r="F175" i="23"/>
  <c r="E175" i="23"/>
  <c r="B175" i="23"/>
  <c r="D111" i="23"/>
  <c r="F111" i="23"/>
  <c r="E111" i="23"/>
  <c r="B111" i="23"/>
  <c r="D162" i="23"/>
  <c r="E162" i="23"/>
  <c r="B162" i="23"/>
  <c r="F162" i="23"/>
  <c r="D75" i="23"/>
  <c r="F75" i="23"/>
  <c r="E75" i="23"/>
  <c r="B75" i="23"/>
  <c r="F60" i="23"/>
  <c r="E60" i="23"/>
  <c r="D60" i="23"/>
  <c r="B60" i="23"/>
  <c r="F137" i="14"/>
  <c r="B137" i="14"/>
  <c r="E137" i="14"/>
  <c r="D137" i="14"/>
  <c r="D55" i="23"/>
  <c r="F55" i="23"/>
  <c r="E55" i="23"/>
  <c r="B55" i="23"/>
  <c r="B147" i="23"/>
  <c r="E147" i="23"/>
  <c r="F147" i="23"/>
  <c r="D147" i="23"/>
  <c r="E45" i="23"/>
  <c r="B45" i="23"/>
  <c r="D45" i="23"/>
  <c r="F45" i="23"/>
  <c r="E155" i="14"/>
  <c r="D155" i="14"/>
  <c r="F155" i="14"/>
  <c r="B155" i="14"/>
  <c r="E91" i="14"/>
  <c r="D91" i="14"/>
  <c r="F91" i="14"/>
  <c r="B91" i="14"/>
  <c r="B159" i="23"/>
  <c r="E159" i="23"/>
  <c r="F159" i="23"/>
  <c r="D159" i="23"/>
  <c r="D82" i="23"/>
  <c r="E82" i="23"/>
  <c r="B82" i="23"/>
  <c r="F82" i="23"/>
  <c r="D182" i="23"/>
  <c r="E182" i="23"/>
  <c r="B182" i="23"/>
  <c r="F182" i="23"/>
  <c r="D149" i="23"/>
  <c r="F149" i="23"/>
  <c r="E149" i="23"/>
  <c r="B149" i="23"/>
  <c r="D62" i="23"/>
  <c r="E62" i="23"/>
  <c r="B62" i="23"/>
  <c r="F62" i="23"/>
  <c r="D173" i="23"/>
  <c r="F173" i="23"/>
  <c r="E173" i="23"/>
  <c r="B173" i="23"/>
  <c r="E67" i="23"/>
  <c r="B67" i="23"/>
  <c r="D67" i="23"/>
  <c r="F67" i="23"/>
  <c r="D52" i="23"/>
  <c r="B52" i="23"/>
  <c r="F52" i="23"/>
  <c r="E52" i="23"/>
  <c r="E199" i="14"/>
  <c r="D199" i="14"/>
  <c r="F199" i="14"/>
  <c r="B199" i="14"/>
  <c r="E135" i="14"/>
  <c r="D135" i="14"/>
  <c r="F135" i="14"/>
  <c r="B135" i="14"/>
  <c r="F166" i="23"/>
  <c r="B166" i="23"/>
  <c r="E166" i="23"/>
  <c r="D166" i="23"/>
  <c r="B79" i="23"/>
  <c r="E79" i="23"/>
  <c r="F79" i="23"/>
  <c r="D79" i="23"/>
  <c r="B130" i="23"/>
  <c r="F130" i="23"/>
  <c r="D130" i="23"/>
  <c r="E130" i="23"/>
  <c r="E43" i="23"/>
  <c r="B43" i="23"/>
  <c r="D43" i="23"/>
  <c r="F43" i="23"/>
  <c r="D69" i="23"/>
  <c r="F69" i="23"/>
  <c r="E69" i="23"/>
  <c r="B69" i="23"/>
  <c r="B151" i="23"/>
  <c r="E151" i="23"/>
  <c r="F151" i="23"/>
  <c r="D151" i="23"/>
  <c r="D74" i="23"/>
  <c r="E74" i="23"/>
  <c r="B74" i="23"/>
  <c r="F74" i="23"/>
  <c r="D190" i="23"/>
  <c r="E190" i="23"/>
  <c r="B190" i="23"/>
  <c r="F190" i="23"/>
  <c r="D141" i="23"/>
  <c r="F141" i="23"/>
  <c r="E141" i="23"/>
  <c r="B141" i="23"/>
  <c r="B147" i="14"/>
  <c r="E147" i="14"/>
  <c r="F147" i="14"/>
  <c r="D147" i="14"/>
  <c r="D83" i="14"/>
  <c r="E83" i="14"/>
  <c r="F83" i="14"/>
  <c r="B83" i="14"/>
  <c r="B127" i="23"/>
  <c r="E127" i="23"/>
  <c r="F127" i="23"/>
  <c r="D127" i="23"/>
  <c r="B195" i="23"/>
  <c r="E195" i="23"/>
  <c r="F195" i="23"/>
  <c r="D195" i="23"/>
  <c r="B91" i="23"/>
  <c r="E91" i="23"/>
  <c r="F91" i="23"/>
  <c r="D91" i="23"/>
  <c r="D76" i="23"/>
  <c r="B76" i="23"/>
  <c r="F76" i="23"/>
  <c r="E76" i="23"/>
  <c r="D188" i="23"/>
  <c r="B188" i="23"/>
  <c r="F188" i="23"/>
  <c r="E188" i="23"/>
  <c r="E165" i="14"/>
  <c r="D165" i="14"/>
  <c r="F165" i="14"/>
  <c r="B165" i="14"/>
  <c r="D93" i="14"/>
  <c r="B93" i="14"/>
  <c r="F93" i="14"/>
  <c r="E93" i="14"/>
  <c r="D25" i="14"/>
  <c r="B25" i="14"/>
  <c r="F25" i="14"/>
  <c r="E25" i="14"/>
  <c r="D46" i="24"/>
  <c r="E46" i="24"/>
  <c r="F46" i="24"/>
  <c r="B46" i="24"/>
  <c r="D112" i="23"/>
  <c r="B112" i="23"/>
  <c r="F112" i="23"/>
  <c r="E112" i="23"/>
  <c r="F198" i="14"/>
  <c r="B198" i="14"/>
  <c r="D198" i="14"/>
  <c r="E198" i="14"/>
  <c r="F134" i="14"/>
  <c r="B134" i="14"/>
  <c r="D134" i="14"/>
  <c r="E134" i="14"/>
  <c r="F70" i="14"/>
  <c r="B70" i="14"/>
  <c r="D70" i="14"/>
  <c r="E70" i="14"/>
  <c r="B140" i="20"/>
  <c r="F140" i="20"/>
  <c r="D140" i="20"/>
  <c r="E140" i="20"/>
  <c r="D88" i="20"/>
  <c r="E88" i="20"/>
  <c r="F88" i="20"/>
  <c r="B88" i="20"/>
  <c r="E51" i="14"/>
  <c r="D51" i="14"/>
  <c r="F51" i="14"/>
  <c r="B51" i="14"/>
  <c r="F23" i="24"/>
  <c r="D23" i="24"/>
  <c r="E23" i="24"/>
  <c r="B23" i="24"/>
  <c r="B34" i="20"/>
  <c r="F34" i="20"/>
  <c r="D34" i="20"/>
  <c r="E34" i="20"/>
  <c r="E129" i="23"/>
  <c r="B129" i="23"/>
  <c r="D129" i="23"/>
  <c r="F129" i="23"/>
  <c r="E176" i="14"/>
  <c r="D176" i="14"/>
  <c r="F176" i="14"/>
  <c r="B176" i="14"/>
  <c r="E112" i="14"/>
  <c r="D112" i="14"/>
  <c r="F112" i="14"/>
  <c r="B112" i="14"/>
  <c r="E48" i="14"/>
  <c r="D48" i="14"/>
  <c r="F48" i="14"/>
  <c r="B48" i="14"/>
  <c r="F161" i="14"/>
  <c r="E161" i="14"/>
  <c r="B161" i="14"/>
  <c r="D161" i="14"/>
  <c r="F89" i="14"/>
  <c r="B89" i="14"/>
  <c r="D89" i="14"/>
  <c r="E89" i="14"/>
  <c r="F21" i="14"/>
  <c r="B21" i="14"/>
  <c r="D21" i="14"/>
  <c r="E21" i="14"/>
  <c r="E35" i="24"/>
  <c r="B35" i="24"/>
  <c r="D35" i="24"/>
  <c r="F35" i="24"/>
  <c r="F96" i="23"/>
  <c r="E96" i="23"/>
  <c r="B96" i="23"/>
  <c r="D96" i="23"/>
  <c r="D178" i="14"/>
  <c r="E178" i="14"/>
  <c r="F178" i="14"/>
  <c r="B178" i="14"/>
  <c r="D114" i="14"/>
  <c r="E114" i="14"/>
  <c r="F114" i="14"/>
  <c r="B114" i="14"/>
  <c r="D50" i="14"/>
  <c r="E50" i="14"/>
  <c r="F50" i="14"/>
  <c r="B50" i="14"/>
  <c r="F19" i="24"/>
  <c r="D19" i="24"/>
  <c r="E19" i="24"/>
  <c r="B19" i="24"/>
  <c r="D122" i="20"/>
  <c r="E122" i="20"/>
  <c r="F122" i="20"/>
  <c r="B122" i="20"/>
  <c r="E137" i="20"/>
  <c r="B137" i="20"/>
  <c r="D137" i="20"/>
  <c r="F137" i="20"/>
  <c r="B163" i="20"/>
  <c r="D163" i="20"/>
  <c r="F163" i="20"/>
  <c r="E163" i="20"/>
  <c r="D63" i="14"/>
  <c r="E63" i="14"/>
  <c r="F63" i="14"/>
  <c r="B63" i="14"/>
  <c r="D32" i="24"/>
  <c r="E32" i="24"/>
  <c r="F32" i="24"/>
  <c r="B32" i="24"/>
  <c r="D49" i="23"/>
  <c r="F49" i="23"/>
  <c r="B49" i="23"/>
  <c r="E49" i="23"/>
  <c r="F156" i="14"/>
  <c r="B156" i="14"/>
  <c r="D156" i="14"/>
  <c r="E156" i="14"/>
  <c r="F92" i="14"/>
  <c r="B92" i="14"/>
  <c r="D92" i="14"/>
  <c r="E92" i="14"/>
  <c r="F28" i="14"/>
  <c r="B28" i="14"/>
  <c r="D28" i="14"/>
  <c r="E28" i="14"/>
  <c r="F34" i="24"/>
  <c r="B34" i="24"/>
  <c r="E34" i="24"/>
  <c r="D34" i="24"/>
  <c r="E191" i="20"/>
  <c r="B191" i="20"/>
  <c r="D191" i="20"/>
  <c r="F191" i="20"/>
  <c r="E117" i="14"/>
  <c r="D117" i="14"/>
  <c r="F117" i="14"/>
  <c r="B117" i="14"/>
  <c r="E49" i="14"/>
  <c r="D49" i="14"/>
  <c r="F49" i="14"/>
  <c r="B49" i="14"/>
  <c r="F15" i="24"/>
  <c r="D15" i="24"/>
  <c r="E15" i="24"/>
  <c r="B15" i="24"/>
  <c r="B42" i="20"/>
  <c r="F42" i="20"/>
  <c r="D42" i="20"/>
  <c r="E42" i="20"/>
  <c r="E121" i="23"/>
  <c r="B121" i="23"/>
  <c r="D121" i="23"/>
  <c r="F121" i="23"/>
  <c r="D174" i="14"/>
  <c r="B174" i="14"/>
  <c r="F174" i="14"/>
  <c r="E174" i="14"/>
  <c r="D110" i="14"/>
  <c r="B110" i="14"/>
  <c r="F110" i="14"/>
  <c r="E110" i="14"/>
  <c r="D46" i="14"/>
  <c r="B46" i="14"/>
  <c r="F46" i="14"/>
  <c r="E46" i="14"/>
  <c r="E13" i="24"/>
  <c r="F13" i="24"/>
  <c r="B13" i="24"/>
  <c r="D13" i="24"/>
  <c r="D76" i="20"/>
  <c r="E76" i="20"/>
  <c r="F76" i="20"/>
  <c r="B76" i="20"/>
  <c r="B24" i="20"/>
  <c r="F24" i="20"/>
  <c r="D24" i="20"/>
  <c r="E24" i="20"/>
  <c r="F19" i="20"/>
  <c r="E19" i="20"/>
  <c r="D19" i="20"/>
  <c r="B19" i="20"/>
  <c r="F27" i="14"/>
  <c r="E27" i="14"/>
  <c r="B27" i="14"/>
  <c r="D27" i="14"/>
  <c r="F38" i="24"/>
  <c r="B38" i="24"/>
  <c r="E38" i="24"/>
  <c r="D38" i="24"/>
  <c r="E161" i="23"/>
  <c r="B161" i="23"/>
  <c r="D161" i="23"/>
  <c r="F161" i="23"/>
  <c r="D184" i="14"/>
  <c r="B184" i="14"/>
  <c r="F184" i="14"/>
  <c r="E184" i="14"/>
  <c r="D120" i="14"/>
  <c r="B120" i="14"/>
  <c r="F120" i="14"/>
  <c r="E120" i="14"/>
  <c r="D56" i="14"/>
  <c r="B56" i="14"/>
  <c r="F56" i="14"/>
  <c r="E56" i="14"/>
  <c r="D33" i="24"/>
  <c r="B33" i="24"/>
  <c r="E33" i="24"/>
  <c r="F33" i="24"/>
  <c r="D22" i="24"/>
  <c r="E22" i="24"/>
  <c r="F22" i="24"/>
  <c r="B22" i="24"/>
  <c r="B199" i="20"/>
  <c r="F199" i="20"/>
  <c r="D199" i="20"/>
  <c r="E199" i="20"/>
  <c r="D113" i="14"/>
  <c r="E113" i="14"/>
  <c r="F113" i="14"/>
  <c r="B113" i="14"/>
  <c r="D45" i="14"/>
  <c r="E45" i="14"/>
  <c r="F45" i="14"/>
  <c r="B45" i="14"/>
  <c r="B58" i="20"/>
  <c r="F58" i="20"/>
  <c r="D58" i="20"/>
  <c r="E58" i="20"/>
  <c r="E105" i="23"/>
  <c r="B105" i="23"/>
  <c r="D105" i="23"/>
  <c r="F105" i="23"/>
  <c r="E170" i="14"/>
  <c r="D170" i="14"/>
  <c r="F170" i="14"/>
  <c r="B170" i="14"/>
  <c r="E106" i="14"/>
  <c r="D106" i="14"/>
  <c r="F106" i="14"/>
  <c r="B106" i="14"/>
  <c r="E42" i="14"/>
  <c r="D42" i="14"/>
  <c r="F42" i="14"/>
  <c r="B42" i="14"/>
  <c r="D154" i="20"/>
  <c r="E154" i="20"/>
  <c r="F154" i="20"/>
  <c r="B154" i="20"/>
  <c r="B105" i="20"/>
  <c r="F105" i="20"/>
  <c r="D105" i="20"/>
  <c r="E105" i="20"/>
  <c r="B131" i="20"/>
  <c r="D131" i="20"/>
  <c r="F131" i="20"/>
  <c r="E131" i="20"/>
  <c r="F23" i="14"/>
  <c r="B23" i="14"/>
  <c r="D23" i="14"/>
  <c r="E23" i="14"/>
  <c r="E27" i="24"/>
  <c r="B27" i="24"/>
  <c r="D27" i="24"/>
  <c r="F27" i="24"/>
  <c r="F104" i="23"/>
  <c r="E104" i="23"/>
  <c r="B104" i="23"/>
  <c r="D104" i="23"/>
  <c r="D180" i="14"/>
  <c r="B180" i="14"/>
  <c r="F180" i="14"/>
  <c r="E180" i="14"/>
  <c r="D116" i="14"/>
  <c r="B116" i="14"/>
  <c r="F116" i="14"/>
  <c r="E116" i="14"/>
  <c r="D52" i="14"/>
  <c r="B52" i="14"/>
  <c r="F52" i="14"/>
  <c r="E52" i="14"/>
  <c r="D49" i="24"/>
  <c r="B49" i="24"/>
  <c r="E49" i="24"/>
  <c r="F49" i="24"/>
  <c r="F114" i="20"/>
  <c r="B114" i="20"/>
  <c r="E114" i="20"/>
  <c r="D114" i="20"/>
  <c r="E145" i="20"/>
  <c r="B145" i="20"/>
  <c r="F145" i="20"/>
  <c r="D145" i="20"/>
  <c r="E171" i="20"/>
  <c r="D171" i="20"/>
  <c r="B171" i="20"/>
  <c r="F171" i="20"/>
  <c r="E65" i="20"/>
  <c r="F65" i="20"/>
  <c r="B65" i="20"/>
  <c r="D65" i="20"/>
  <c r="F27" i="20"/>
  <c r="E27" i="20"/>
  <c r="D27" i="20"/>
  <c r="B27" i="20"/>
  <c r="D84" i="20"/>
  <c r="B84" i="20"/>
  <c r="F84" i="20"/>
  <c r="E84" i="20"/>
  <c r="D32" i="20"/>
  <c r="E32" i="20"/>
  <c r="F32" i="20"/>
  <c r="B32" i="20"/>
  <c r="D15" i="20"/>
  <c r="B15" i="20"/>
  <c r="E15" i="20"/>
  <c r="F15" i="20"/>
  <c r="D193" i="20"/>
  <c r="E193" i="20"/>
  <c r="F193" i="20"/>
  <c r="B193" i="20"/>
  <c r="F45" i="20"/>
  <c r="D45" i="20"/>
  <c r="E45" i="20"/>
  <c r="B45" i="20"/>
  <c r="B71" i="20"/>
  <c r="D71" i="20"/>
  <c r="F71" i="20"/>
  <c r="E71" i="20"/>
  <c r="D124" i="20"/>
  <c r="E124" i="20"/>
  <c r="F124" i="20"/>
  <c r="B124" i="20"/>
  <c r="B155" i="20"/>
  <c r="D155" i="20"/>
  <c r="F155" i="20"/>
  <c r="E155" i="20"/>
  <c r="D158" i="20"/>
  <c r="E158" i="20"/>
  <c r="F158" i="20"/>
  <c r="B158" i="20"/>
  <c r="F101" i="20"/>
  <c r="D101" i="20"/>
  <c r="E101" i="20"/>
  <c r="B101" i="20"/>
  <c r="D127" i="20"/>
  <c r="F127" i="20"/>
  <c r="E127" i="20"/>
  <c r="B127" i="20"/>
  <c r="B94" i="20"/>
  <c r="F94" i="20"/>
  <c r="D94" i="20"/>
  <c r="E94" i="20"/>
  <c r="F29" i="20"/>
  <c r="D29" i="20"/>
  <c r="E29" i="20"/>
  <c r="B29" i="20"/>
  <c r="E55" i="20"/>
  <c r="B55" i="20"/>
  <c r="F55" i="20"/>
  <c r="D55" i="20"/>
  <c r="B33" i="20"/>
  <c r="E33" i="20"/>
  <c r="F33" i="20"/>
  <c r="D33" i="20"/>
  <c r="E173" i="20"/>
  <c r="F173" i="20"/>
  <c r="B173" i="20"/>
  <c r="D173" i="20"/>
  <c r="E85" i="20"/>
  <c r="F85" i="20"/>
  <c r="B85" i="20"/>
  <c r="D85" i="20"/>
  <c r="E111" i="20"/>
  <c r="F111" i="20"/>
  <c r="B111" i="20"/>
  <c r="D111" i="20"/>
  <c r="D36" i="20"/>
  <c r="E36" i="20"/>
  <c r="F36" i="20"/>
  <c r="B36" i="20"/>
  <c r="F13" i="20"/>
  <c r="D13" i="20"/>
  <c r="E13" i="20"/>
  <c r="B13" i="20"/>
  <c r="D39" i="20"/>
  <c r="B39" i="20"/>
  <c r="E39" i="20"/>
  <c r="F39" i="20"/>
  <c r="E97" i="20"/>
  <c r="F97" i="20"/>
  <c r="B97" i="20"/>
  <c r="D97" i="20"/>
  <c r="F43" i="20"/>
  <c r="E43" i="20"/>
  <c r="D43" i="20"/>
  <c r="B43" i="20"/>
  <c r="D52" i="20"/>
  <c r="E52" i="20"/>
  <c r="F52" i="20"/>
  <c r="B52" i="20"/>
  <c r="F5" i="20"/>
  <c r="D5" i="20"/>
  <c r="E5" i="20"/>
  <c r="B5" i="20"/>
  <c r="D31" i="20"/>
  <c r="B31" i="20"/>
  <c r="E31" i="20"/>
  <c r="F31" i="20"/>
  <c r="D185" i="20"/>
  <c r="E185" i="20"/>
  <c r="F185" i="20"/>
  <c r="B185" i="20"/>
  <c r="E61" i="20"/>
  <c r="B61" i="20"/>
  <c r="D61" i="20"/>
  <c r="F61" i="20"/>
  <c r="B87" i="20"/>
  <c r="F87" i="20"/>
  <c r="D87" i="20"/>
  <c r="E87" i="20"/>
  <c r="E150" i="14"/>
  <c r="D150" i="14"/>
  <c r="F150" i="14"/>
  <c r="B150" i="14"/>
  <c r="E86" i="14"/>
  <c r="D86" i="14"/>
  <c r="F86" i="14"/>
  <c r="B86" i="14"/>
  <c r="E22" i="14"/>
  <c r="D22" i="14"/>
  <c r="F22" i="14"/>
  <c r="B22" i="14"/>
  <c r="F31" i="24"/>
  <c r="D31" i="24"/>
  <c r="E31" i="24"/>
  <c r="B31" i="24"/>
  <c r="D12" i="20"/>
  <c r="E12" i="20"/>
  <c r="B12" i="20"/>
  <c r="F12" i="20"/>
  <c r="F25" i="20"/>
  <c r="B25" i="20"/>
  <c r="D25" i="20"/>
  <c r="E25" i="20"/>
  <c r="D51" i="20"/>
  <c r="B51" i="20"/>
  <c r="F51" i="20"/>
  <c r="E51" i="20"/>
  <c r="E35" i="14"/>
  <c r="D35" i="14"/>
  <c r="F35" i="14"/>
  <c r="B35" i="14"/>
  <c r="B98" i="20"/>
  <c r="F98" i="20"/>
  <c r="D98" i="20"/>
  <c r="E98" i="20"/>
  <c r="F192" i="14"/>
  <c r="B192" i="14"/>
  <c r="E192" i="14"/>
  <c r="D192" i="14"/>
  <c r="F128" i="14"/>
  <c r="B128" i="14"/>
  <c r="E128" i="14"/>
  <c r="D128" i="14"/>
  <c r="F64" i="14"/>
  <c r="B64" i="14"/>
  <c r="E64" i="14"/>
  <c r="D64" i="14"/>
  <c r="F28" i="24"/>
  <c r="B28" i="24"/>
  <c r="D28" i="24"/>
  <c r="E28" i="24"/>
  <c r="F141" i="14"/>
  <c r="E141" i="14"/>
  <c r="D141" i="14"/>
  <c r="B141" i="14"/>
  <c r="F69" i="14"/>
  <c r="B69" i="14"/>
  <c r="E69" i="14"/>
  <c r="D69" i="14"/>
  <c r="B90" i="20"/>
  <c r="F90" i="20"/>
  <c r="D90" i="20"/>
  <c r="E90" i="20"/>
  <c r="E73" i="23"/>
  <c r="B73" i="23"/>
  <c r="D73" i="23"/>
  <c r="F73" i="23"/>
  <c r="D162" i="14"/>
  <c r="B162" i="14"/>
  <c r="F162" i="14"/>
  <c r="E162" i="14"/>
  <c r="D98" i="14"/>
  <c r="B98" i="14"/>
  <c r="F98" i="14"/>
  <c r="E98" i="14"/>
  <c r="D34" i="14"/>
  <c r="B34" i="14"/>
  <c r="F34" i="14"/>
  <c r="E34" i="14"/>
  <c r="D179" i="20"/>
  <c r="E179" i="20"/>
  <c r="B179" i="20"/>
  <c r="F179" i="20"/>
  <c r="B73" i="20"/>
  <c r="D73" i="20"/>
  <c r="E73" i="20"/>
  <c r="F73" i="20"/>
  <c r="B99" i="20"/>
  <c r="D99" i="20"/>
  <c r="E99" i="20"/>
  <c r="F99" i="20"/>
  <c r="D47" i="14"/>
  <c r="B47" i="14"/>
  <c r="F47" i="14"/>
  <c r="E47" i="14"/>
  <c r="E17" i="24"/>
  <c r="F17" i="24"/>
  <c r="D17" i="24"/>
  <c r="B17" i="24"/>
  <c r="F72" i="23"/>
  <c r="E72" i="23"/>
  <c r="D72" i="23"/>
  <c r="B72" i="23"/>
  <c r="F192" i="23"/>
  <c r="E192" i="23"/>
  <c r="D192" i="23"/>
  <c r="B192" i="23"/>
  <c r="F140" i="14"/>
  <c r="B140" i="14"/>
  <c r="E140" i="14"/>
  <c r="D140" i="14"/>
  <c r="F76" i="14"/>
  <c r="B76" i="14"/>
  <c r="E76" i="14"/>
  <c r="D76" i="14"/>
  <c r="E181" i="14"/>
  <c r="D181" i="14"/>
  <c r="F181" i="14"/>
  <c r="B181" i="14"/>
  <c r="E101" i="14"/>
  <c r="D101" i="14"/>
  <c r="F101" i="14"/>
  <c r="B101" i="14"/>
  <c r="E33" i="14"/>
  <c r="D33" i="14"/>
  <c r="F33" i="14"/>
  <c r="B33" i="14"/>
  <c r="D106" i="20"/>
  <c r="E106" i="20"/>
  <c r="F106" i="20"/>
  <c r="B106" i="20"/>
  <c r="F190" i="14"/>
  <c r="E190" i="14"/>
  <c r="D190" i="14"/>
  <c r="B190" i="14"/>
  <c r="F126" i="14"/>
  <c r="E126" i="14"/>
  <c r="D126" i="14"/>
  <c r="B126" i="14"/>
  <c r="F62" i="14"/>
  <c r="E62" i="14"/>
  <c r="D62" i="14"/>
  <c r="B62" i="14"/>
  <c r="F36" i="24"/>
  <c r="B36" i="24"/>
  <c r="D36" i="24"/>
  <c r="E36" i="24"/>
  <c r="B38" i="20"/>
  <c r="F38" i="20"/>
  <c r="D38" i="20"/>
  <c r="E38" i="20"/>
  <c r="B188" i="20"/>
  <c r="E188" i="20"/>
  <c r="F188" i="20"/>
  <c r="D188" i="20"/>
  <c r="D152" i="20"/>
  <c r="E152" i="20"/>
  <c r="F152" i="20"/>
  <c r="B152" i="20"/>
  <c r="F75" i="14"/>
  <c r="E75" i="14"/>
  <c r="D75" i="14"/>
  <c r="B75" i="14"/>
  <c r="F56" i="23"/>
  <c r="E56" i="23"/>
  <c r="D56" i="23"/>
  <c r="B56" i="23"/>
  <c r="F200" i="14"/>
  <c r="B200" i="14"/>
  <c r="D200" i="14"/>
  <c r="E200" i="14"/>
  <c r="F136" i="14"/>
  <c r="B136" i="14"/>
  <c r="D136" i="14"/>
  <c r="E136" i="14"/>
  <c r="F72" i="14"/>
  <c r="E72" i="14"/>
  <c r="D72" i="14"/>
  <c r="B72" i="14"/>
  <c r="D162" i="20"/>
  <c r="E162" i="20"/>
  <c r="B162" i="20"/>
  <c r="F162" i="20"/>
  <c r="F129" i="14"/>
  <c r="E129" i="14"/>
  <c r="D129" i="14"/>
  <c r="B129" i="14"/>
  <c r="F61" i="14"/>
  <c r="E61" i="14"/>
  <c r="D61" i="14"/>
  <c r="B61" i="14"/>
  <c r="F40" i="24"/>
  <c r="B40" i="24"/>
  <c r="D40" i="24"/>
  <c r="E40" i="24"/>
  <c r="D128" i="23"/>
  <c r="B128" i="23"/>
  <c r="F128" i="23"/>
  <c r="E128" i="23"/>
  <c r="E41" i="23"/>
  <c r="B41" i="23"/>
  <c r="D41" i="23"/>
  <c r="F41" i="23"/>
  <c r="E154" i="14"/>
  <c r="D154" i="14"/>
  <c r="F154" i="14"/>
  <c r="B154" i="14"/>
  <c r="E90" i="14"/>
  <c r="D90" i="14"/>
  <c r="F90" i="14"/>
  <c r="B90" i="14"/>
  <c r="E26" i="14"/>
  <c r="D26" i="14"/>
  <c r="F26" i="14"/>
  <c r="B26" i="14"/>
  <c r="D42" i="24"/>
  <c r="E42" i="24"/>
  <c r="F42" i="24"/>
  <c r="B42" i="24"/>
  <c r="D195" i="20"/>
  <c r="B195" i="20"/>
  <c r="E195" i="20"/>
  <c r="F195" i="20"/>
  <c r="F41" i="20"/>
  <c r="D41" i="20"/>
  <c r="B41" i="20"/>
  <c r="E41" i="20"/>
  <c r="E67" i="20"/>
  <c r="B67" i="20"/>
  <c r="D67" i="20"/>
  <c r="F67" i="20"/>
  <c r="E39" i="14"/>
  <c r="D39" i="14"/>
  <c r="F39" i="14"/>
  <c r="B39" i="14"/>
  <c r="F16" i="24"/>
  <c r="B16" i="24"/>
  <c r="D16" i="24"/>
  <c r="E16" i="24"/>
  <c r="F40" i="23"/>
  <c r="E40" i="23"/>
  <c r="D40" i="23"/>
  <c r="B40" i="23"/>
  <c r="F196" i="14"/>
  <c r="B196" i="14"/>
  <c r="D196" i="14"/>
  <c r="E196" i="14"/>
  <c r="F132" i="14"/>
  <c r="E132" i="14"/>
  <c r="D132" i="14"/>
  <c r="B132" i="14"/>
  <c r="F68" i="14"/>
  <c r="E68" i="14"/>
  <c r="D68" i="14"/>
  <c r="B68" i="14"/>
  <c r="D156" i="20"/>
  <c r="E156" i="20"/>
  <c r="F156" i="20"/>
  <c r="B156" i="20"/>
  <c r="B104" i="20"/>
  <c r="F104" i="20"/>
  <c r="D104" i="20"/>
  <c r="E104" i="20"/>
  <c r="B22" i="20"/>
  <c r="F22" i="20"/>
  <c r="D22" i="20"/>
  <c r="E22" i="20"/>
  <c r="B40" i="20"/>
  <c r="F40" i="20"/>
  <c r="D40" i="20"/>
  <c r="E40" i="20"/>
  <c r="D46" i="20"/>
  <c r="E46" i="20"/>
  <c r="B46" i="20"/>
  <c r="F46" i="20"/>
  <c r="F192" i="20"/>
  <c r="E192" i="20"/>
  <c r="B192" i="20"/>
  <c r="D192" i="20"/>
  <c r="D160" i="20"/>
  <c r="E160" i="20"/>
  <c r="B160" i="20"/>
  <c r="F160" i="20"/>
  <c r="B150" i="20"/>
  <c r="F150" i="20"/>
  <c r="D150" i="20"/>
  <c r="E150" i="20"/>
  <c r="F109" i="20"/>
  <c r="D109" i="20"/>
  <c r="E109" i="20"/>
  <c r="B109" i="20"/>
  <c r="F135" i="20"/>
  <c r="D135" i="20"/>
  <c r="E135" i="20"/>
  <c r="B135" i="20"/>
  <c r="B130" i="20"/>
  <c r="F130" i="20"/>
  <c r="D130" i="20"/>
  <c r="E130" i="20"/>
  <c r="B72" i="20"/>
  <c r="F72" i="20"/>
  <c r="D72" i="20"/>
  <c r="E72" i="20"/>
  <c r="F78" i="20"/>
  <c r="B78" i="20"/>
  <c r="D78" i="20"/>
  <c r="E78" i="20"/>
  <c r="E165" i="20"/>
  <c r="B165" i="20"/>
  <c r="F165" i="20"/>
  <c r="D165" i="20"/>
  <c r="F182" i="20"/>
  <c r="E182" i="20"/>
  <c r="D182" i="20"/>
  <c r="B182" i="20"/>
  <c r="D166" i="20"/>
  <c r="E166" i="20"/>
  <c r="F166" i="20"/>
  <c r="B166" i="20"/>
  <c r="E93" i="20"/>
  <c r="F93" i="20"/>
  <c r="B93" i="20"/>
  <c r="D93" i="20"/>
  <c r="F119" i="20"/>
  <c r="D119" i="20"/>
  <c r="E119" i="20"/>
  <c r="B119" i="20"/>
  <c r="E113" i="20"/>
  <c r="B113" i="20"/>
  <c r="F113" i="20"/>
  <c r="D113" i="20"/>
  <c r="B59" i="20"/>
  <c r="D59" i="20"/>
  <c r="E59" i="20"/>
  <c r="F59" i="20"/>
  <c r="B20" i="20"/>
  <c r="F20" i="20"/>
  <c r="D20" i="20"/>
  <c r="E20" i="20"/>
  <c r="B21" i="20"/>
  <c r="E21" i="20"/>
  <c r="F21" i="20"/>
  <c r="D21" i="20"/>
  <c r="F47" i="20"/>
  <c r="E47" i="20"/>
  <c r="D47" i="20"/>
  <c r="B47" i="20"/>
  <c r="F164" i="20"/>
  <c r="B164" i="20"/>
  <c r="D164" i="20"/>
  <c r="E164" i="20"/>
  <c r="F112" i="20"/>
  <c r="D112" i="20"/>
  <c r="B112" i="20"/>
  <c r="E112" i="20"/>
  <c r="D196" i="20"/>
  <c r="B196" i="20"/>
  <c r="F196" i="20"/>
  <c r="E196" i="20"/>
  <c r="B123" i="20"/>
  <c r="D123" i="20"/>
  <c r="E123" i="20"/>
  <c r="F123" i="20"/>
  <c r="B181" i="20"/>
  <c r="F181" i="20"/>
  <c r="D181" i="20"/>
  <c r="E181" i="20"/>
  <c r="E69" i="20"/>
  <c r="F69" i="20"/>
  <c r="B69" i="20"/>
  <c r="D69" i="20"/>
  <c r="E95" i="20"/>
  <c r="F95" i="20"/>
  <c r="B95" i="20"/>
  <c r="D95" i="20"/>
  <c r="D68" i="20"/>
  <c r="E68" i="20"/>
  <c r="B68" i="20"/>
  <c r="F68" i="20"/>
  <c r="D16" i="20"/>
  <c r="F16" i="20"/>
  <c r="E16" i="20"/>
  <c r="B16" i="20"/>
  <c r="D23" i="20"/>
  <c r="B23" i="20"/>
  <c r="F23" i="20"/>
  <c r="E23" i="20"/>
  <c r="F145" i="14"/>
  <c r="B145" i="14"/>
  <c r="E145" i="14"/>
  <c r="D145" i="14"/>
  <c r="F73" i="14"/>
  <c r="E73" i="14"/>
  <c r="B73" i="14"/>
  <c r="D73" i="14"/>
  <c r="F48" i="23"/>
  <c r="E48" i="23"/>
  <c r="B48" i="23"/>
  <c r="D48" i="23"/>
  <c r="B94" i="23"/>
  <c r="F94" i="23"/>
  <c r="D94" i="23"/>
  <c r="E94" i="23"/>
  <c r="F187" i="23"/>
  <c r="D187" i="23"/>
  <c r="B187" i="23"/>
  <c r="E187" i="23"/>
  <c r="F99" i="23"/>
  <c r="D99" i="23"/>
  <c r="B99" i="23"/>
  <c r="E99" i="23"/>
  <c r="F84" i="23"/>
  <c r="E84" i="23"/>
  <c r="D84" i="23"/>
  <c r="B84" i="23"/>
  <c r="F180" i="23"/>
  <c r="B180" i="23"/>
  <c r="E180" i="23"/>
  <c r="D180" i="23"/>
  <c r="F143" i="14"/>
  <c r="E143" i="14"/>
  <c r="D143" i="14"/>
  <c r="B143" i="14"/>
  <c r="F79" i="14"/>
  <c r="E79" i="14"/>
  <c r="D79" i="14"/>
  <c r="B79" i="14"/>
  <c r="F70" i="23"/>
  <c r="B70" i="23"/>
  <c r="E70" i="23"/>
  <c r="D70" i="23"/>
  <c r="B194" i="23"/>
  <c r="F194" i="23"/>
  <c r="D194" i="23"/>
  <c r="E194" i="23"/>
  <c r="F34" i="23"/>
  <c r="B34" i="23"/>
  <c r="E34" i="23"/>
  <c r="D34" i="23"/>
  <c r="D172" i="23"/>
  <c r="B172" i="23"/>
  <c r="F172" i="23"/>
  <c r="E172" i="23"/>
  <c r="E101" i="23"/>
  <c r="B101" i="23"/>
  <c r="D101" i="23"/>
  <c r="F101" i="23"/>
  <c r="E169" i="14"/>
  <c r="D169" i="14"/>
  <c r="F169" i="14"/>
  <c r="B169" i="14"/>
  <c r="D142" i="23"/>
  <c r="E142" i="23"/>
  <c r="B142" i="23"/>
  <c r="F142" i="23"/>
  <c r="D106" i="23"/>
  <c r="E106" i="23"/>
  <c r="B106" i="23"/>
  <c r="F106" i="23"/>
  <c r="D136" i="23"/>
  <c r="B136" i="23"/>
  <c r="F136" i="23"/>
  <c r="E136" i="23"/>
  <c r="F187" i="14"/>
  <c r="B187" i="14"/>
  <c r="E187" i="14"/>
  <c r="D187" i="14"/>
  <c r="F123" i="14"/>
  <c r="B123" i="14"/>
  <c r="E123" i="14"/>
  <c r="D123" i="14"/>
  <c r="D118" i="23"/>
  <c r="E118" i="23"/>
  <c r="B118" i="23"/>
  <c r="F118" i="23"/>
  <c r="D31" i="23"/>
  <c r="F31" i="23"/>
  <c r="E31" i="23"/>
  <c r="B31" i="23"/>
  <c r="B123" i="23"/>
  <c r="E123" i="23"/>
  <c r="F123" i="23"/>
  <c r="D123" i="23"/>
  <c r="D108" i="23"/>
  <c r="B108" i="23"/>
  <c r="F108" i="23"/>
  <c r="E108" i="23"/>
  <c r="B183" i="23"/>
  <c r="E183" i="23"/>
  <c r="F183" i="23"/>
  <c r="D183" i="23"/>
  <c r="B103" i="23"/>
  <c r="E103" i="23"/>
  <c r="F103" i="23"/>
  <c r="D103" i="23"/>
  <c r="B154" i="23"/>
  <c r="F154" i="23"/>
  <c r="D154" i="23"/>
  <c r="E154" i="23"/>
  <c r="F164" i="23"/>
  <c r="E164" i="23"/>
  <c r="D164" i="23"/>
  <c r="B164" i="23"/>
  <c r="D93" i="23"/>
  <c r="F93" i="23"/>
  <c r="E93" i="23"/>
  <c r="B93" i="23"/>
  <c r="F167" i="14"/>
  <c r="B167" i="14"/>
  <c r="E167" i="14"/>
  <c r="D167" i="14"/>
  <c r="F103" i="14"/>
  <c r="B103" i="14"/>
  <c r="E103" i="14"/>
  <c r="D103" i="14"/>
  <c r="D38" i="23"/>
  <c r="E38" i="23"/>
  <c r="B38" i="23"/>
  <c r="F38" i="23"/>
  <c r="D197" i="23"/>
  <c r="F197" i="23"/>
  <c r="E197" i="23"/>
  <c r="B197" i="23"/>
  <c r="F171" i="23"/>
  <c r="D171" i="23"/>
  <c r="B171" i="23"/>
  <c r="E171" i="23"/>
  <c r="F140" i="23"/>
  <c r="E140" i="23"/>
  <c r="D140" i="23"/>
  <c r="B140" i="23"/>
  <c r="D110" i="23"/>
  <c r="E110" i="23"/>
  <c r="B110" i="23"/>
  <c r="F110" i="23"/>
  <c r="B174" i="23"/>
  <c r="F174" i="23"/>
  <c r="D174" i="23"/>
  <c r="E174" i="23"/>
  <c r="B115" i="23"/>
  <c r="E115" i="23"/>
  <c r="F115" i="23"/>
  <c r="D115" i="23"/>
  <c r="B100" i="23"/>
  <c r="D100" i="23"/>
  <c r="E100" i="23"/>
  <c r="F100" i="23"/>
  <c r="F179" i="14"/>
  <c r="B179" i="14"/>
  <c r="D179" i="14"/>
  <c r="E179" i="14"/>
  <c r="F115" i="14"/>
  <c r="B115" i="14"/>
  <c r="D115" i="14"/>
  <c r="E115" i="14"/>
  <c r="D86" i="23"/>
  <c r="E86" i="23"/>
  <c r="B86" i="23"/>
  <c r="F86" i="23"/>
  <c r="D178" i="23"/>
  <c r="E178" i="23"/>
  <c r="B178" i="23"/>
  <c r="F178" i="23"/>
  <c r="E50" i="23"/>
  <c r="D50" i="23"/>
  <c r="F50" i="23"/>
  <c r="B50" i="23"/>
  <c r="D185" i="23"/>
  <c r="F185" i="23"/>
  <c r="E185" i="23"/>
  <c r="B185" i="23"/>
  <c r="D117" i="23"/>
  <c r="F117" i="23"/>
  <c r="E117" i="23"/>
  <c r="B117" i="23"/>
  <c r="F173" i="14"/>
  <c r="B173" i="14"/>
  <c r="D173" i="14"/>
  <c r="E173" i="14"/>
  <c r="F125" i="14"/>
  <c r="E125" i="14"/>
  <c r="D125" i="14"/>
  <c r="B125" i="14"/>
  <c r="F57" i="14"/>
  <c r="E57" i="14"/>
  <c r="D57" i="14"/>
  <c r="B57" i="14"/>
  <c r="E29" i="24"/>
  <c r="F29" i="24"/>
  <c r="D29" i="24"/>
  <c r="B29" i="24"/>
  <c r="D10" i="20"/>
  <c r="E10" i="20"/>
  <c r="B10" i="20"/>
  <c r="F10" i="20"/>
  <c r="D153" i="23"/>
  <c r="F153" i="23"/>
  <c r="E153" i="23"/>
  <c r="B153" i="23"/>
  <c r="E166" i="14"/>
  <c r="D166" i="14"/>
  <c r="F166" i="14"/>
  <c r="B166" i="14"/>
  <c r="E102" i="14"/>
  <c r="D102" i="14"/>
  <c r="F102" i="14"/>
  <c r="B102" i="14"/>
  <c r="E38" i="14"/>
  <c r="D38" i="14"/>
  <c r="F38" i="14"/>
  <c r="B38" i="14"/>
  <c r="D170" i="20"/>
  <c r="E170" i="20"/>
  <c r="F170" i="20"/>
  <c r="B170" i="20"/>
  <c r="E89" i="20"/>
  <c r="F89" i="20"/>
  <c r="D89" i="20"/>
  <c r="B89" i="20"/>
  <c r="E115" i="20"/>
  <c r="B115" i="20"/>
  <c r="D115" i="20"/>
  <c r="F115" i="20"/>
  <c r="F19" i="14"/>
  <c r="B19" i="14"/>
  <c r="D19" i="14"/>
  <c r="E19" i="14"/>
  <c r="E43" i="24"/>
  <c r="B43" i="24"/>
  <c r="D43" i="24"/>
  <c r="F43" i="24"/>
  <c r="F88" i="23"/>
  <c r="E88" i="23"/>
  <c r="B88" i="23"/>
  <c r="D88" i="23"/>
  <c r="F176" i="23"/>
  <c r="E176" i="23"/>
  <c r="B176" i="23"/>
  <c r="D176" i="23"/>
  <c r="F144" i="14"/>
  <c r="B144" i="14"/>
  <c r="D144" i="14"/>
  <c r="E144" i="14"/>
  <c r="F80" i="14"/>
  <c r="B80" i="14"/>
  <c r="D80" i="14"/>
  <c r="E80" i="14"/>
  <c r="F16" i="14"/>
  <c r="B16" i="14"/>
  <c r="D16" i="14"/>
  <c r="E16" i="14"/>
  <c r="E121" i="14"/>
  <c r="D121" i="14"/>
  <c r="F121" i="14"/>
  <c r="B121" i="14"/>
  <c r="E53" i="14"/>
  <c r="D53" i="14"/>
  <c r="F53" i="14"/>
  <c r="B53" i="14"/>
  <c r="D45" i="24"/>
  <c r="B45" i="24"/>
  <c r="E45" i="24"/>
  <c r="F45" i="24"/>
  <c r="B26" i="20"/>
  <c r="F26" i="20"/>
  <c r="D26" i="20"/>
  <c r="E26" i="20"/>
  <c r="E137" i="23"/>
  <c r="B137" i="23"/>
  <c r="D137" i="23"/>
  <c r="F137" i="23"/>
  <c r="F146" i="14"/>
  <c r="B146" i="14"/>
  <c r="E146" i="14"/>
  <c r="D146" i="14"/>
  <c r="F82" i="14"/>
  <c r="B82" i="14"/>
  <c r="E82" i="14"/>
  <c r="D82" i="14"/>
  <c r="F18" i="14"/>
  <c r="B18" i="14"/>
  <c r="E18" i="14"/>
  <c r="D18" i="14"/>
  <c r="E47" i="24"/>
  <c r="B47" i="24"/>
  <c r="D47" i="24"/>
  <c r="F47" i="24"/>
  <c r="B44" i="20"/>
  <c r="F44" i="20"/>
  <c r="D44" i="20"/>
  <c r="E44" i="20"/>
  <c r="B9" i="20"/>
  <c r="E9" i="20"/>
  <c r="F9" i="20"/>
  <c r="D9" i="20"/>
  <c r="F35" i="20"/>
  <c r="E35" i="20"/>
  <c r="D35" i="20"/>
  <c r="B35" i="20"/>
  <c r="F31" i="14"/>
  <c r="E31" i="14"/>
  <c r="B31" i="14"/>
  <c r="D31" i="14"/>
  <c r="F144" i="23"/>
  <c r="E144" i="23"/>
  <c r="B144" i="23"/>
  <c r="D144" i="23"/>
  <c r="E188" i="14"/>
  <c r="D188" i="14"/>
  <c r="F188" i="14"/>
  <c r="B188" i="14"/>
  <c r="E124" i="14"/>
  <c r="D124" i="14"/>
  <c r="F124" i="14"/>
  <c r="B124" i="14"/>
  <c r="E60" i="14"/>
  <c r="D60" i="14"/>
  <c r="F60" i="14"/>
  <c r="B60" i="14"/>
  <c r="D44" i="24"/>
  <c r="E44" i="24"/>
  <c r="F44" i="24"/>
  <c r="B44" i="24"/>
  <c r="F54" i="20"/>
  <c r="B54" i="20"/>
  <c r="E54" i="20"/>
  <c r="D54" i="20"/>
  <c r="F157" i="14"/>
  <c r="E157" i="14"/>
  <c r="B157" i="14"/>
  <c r="D157" i="14"/>
  <c r="F85" i="14"/>
  <c r="B85" i="14"/>
  <c r="D85" i="14"/>
  <c r="E85" i="14"/>
  <c r="F17" i="14"/>
  <c r="B17" i="14"/>
  <c r="D17" i="14"/>
  <c r="E17" i="14"/>
  <c r="E51" i="24"/>
  <c r="B51" i="24"/>
  <c r="D51" i="24"/>
  <c r="F51" i="24"/>
  <c r="F80" i="23"/>
  <c r="E80" i="23"/>
  <c r="B80" i="23"/>
  <c r="D80" i="23"/>
  <c r="F184" i="23"/>
  <c r="E184" i="23"/>
  <c r="B184" i="23"/>
  <c r="D184" i="23"/>
  <c r="F142" i="14"/>
  <c r="B142" i="14"/>
  <c r="E142" i="14"/>
  <c r="D142" i="14"/>
  <c r="F78" i="14"/>
  <c r="B78" i="14"/>
  <c r="E78" i="14"/>
  <c r="D78" i="14"/>
  <c r="F14" i="14"/>
  <c r="B14" i="14"/>
  <c r="E14" i="14"/>
  <c r="D14" i="14"/>
  <c r="D138" i="20"/>
  <c r="E138" i="20"/>
  <c r="F138" i="20"/>
  <c r="B138" i="20"/>
  <c r="E121" i="20"/>
  <c r="B121" i="20"/>
  <c r="F121" i="20"/>
  <c r="D121" i="20"/>
  <c r="E147" i="20"/>
  <c r="B147" i="20"/>
  <c r="F147" i="20"/>
  <c r="D147" i="20"/>
  <c r="D59" i="14"/>
  <c r="B59" i="14"/>
  <c r="F59" i="14"/>
  <c r="E59" i="14"/>
  <c r="D48" i="24"/>
  <c r="E48" i="24"/>
  <c r="F48" i="24"/>
  <c r="B48" i="24"/>
  <c r="F120" i="23"/>
  <c r="E120" i="23"/>
  <c r="B120" i="23"/>
  <c r="D120" i="23"/>
  <c r="D33" i="23"/>
  <c r="F33" i="23"/>
  <c r="B33" i="23"/>
  <c r="E33" i="23"/>
  <c r="F152" i="14"/>
  <c r="E152" i="14"/>
  <c r="B152" i="14"/>
  <c r="D152" i="14"/>
  <c r="F88" i="14"/>
  <c r="E88" i="14"/>
  <c r="B88" i="14"/>
  <c r="D88" i="14"/>
  <c r="F24" i="14"/>
  <c r="E24" i="14"/>
  <c r="B24" i="14"/>
  <c r="D24" i="14"/>
  <c r="F50" i="24"/>
  <c r="B50" i="24"/>
  <c r="E50" i="24"/>
  <c r="D50" i="24"/>
  <c r="D86" i="20"/>
  <c r="E86" i="20"/>
  <c r="F86" i="20"/>
  <c r="B86" i="20"/>
  <c r="F149" i="14"/>
  <c r="B149" i="14"/>
  <c r="D149" i="14"/>
  <c r="E149" i="14"/>
  <c r="F77" i="14"/>
  <c r="B77" i="14"/>
  <c r="E77" i="14"/>
  <c r="D77" i="14"/>
  <c r="F13" i="14"/>
  <c r="B13" i="14"/>
  <c r="E13" i="14"/>
  <c r="D13" i="14"/>
  <c r="F64" i="23"/>
  <c r="E64" i="23"/>
  <c r="B64" i="23"/>
  <c r="D64" i="23"/>
  <c r="F200" i="23"/>
  <c r="E200" i="23"/>
  <c r="B200" i="23"/>
  <c r="D200" i="23"/>
  <c r="F138" i="14"/>
  <c r="B138" i="14"/>
  <c r="D138" i="14"/>
  <c r="E138" i="14"/>
  <c r="F74" i="14"/>
  <c r="B74" i="14"/>
  <c r="D74" i="14"/>
  <c r="E74" i="14"/>
  <c r="D108" i="20"/>
  <c r="E108" i="20"/>
  <c r="F108" i="20"/>
  <c r="B108" i="20"/>
  <c r="D56" i="20"/>
  <c r="E56" i="20"/>
  <c r="F56" i="20"/>
  <c r="B56" i="20"/>
  <c r="E55" i="14"/>
  <c r="D55" i="14"/>
  <c r="F55" i="14"/>
  <c r="B55" i="14"/>
  <c r="D37" i="24"/>
  <c r="B37" i="24"/>
  <c r="E37" i="24"/>
  <c r="F37" i="24"/>
  <c r="B18" i="20"/>
  <c r="F18" i="20"/>
  <c r="D18" i="20"/>
  <c r="E18" i="20"/>
  <c r="F145" i="23"/>
  <c r="E145" i="23"/>
  <c r="D145" i="23"/>
  <c r="B145" i="23"/>
  <c r="F148" i="14"/>
  <c r="E148" i="14"/>
  <c r="B148" i="14"/>
  <c r="D148" i="14"/>
  <c r="F84" i="14"/>
  <c r="E84" i="14"/>
  <c r="B84" i="14"/>
  <c r="D84" i="14"/>
  <c r="F20" i="14"/>
  <c r="E20" i="14"/>
  <c r="B20" i="14"/>
  <c r="D20" i="14"/>
  <c r="E39" i="24"/>
  <c r="B39" i="24"/>
  <c r="D39" i="24"/>
  <c r="F39" i="24"/>
  <c r="B28" i="20"/>
  <c r="F28" i="20"/>
  <c r="D28" i="20"/>
  <c r="E28" i="20"/>
  <c r="B17" i="20"/>
  <c r="E17" i="20"/>
  <c r="F17" i="20"/>
  <c r="D17" i="20"/>
  <c r="D92" i="20"/>
  <c r="E92" i="20"/>
  <c r="F92" i="20"/>
  <c r="B92" i="20"/>
  <c r="D186" i="20"/>
  <c r="B186" i="20"/>
  <c r="E186" i="20"/>
  <c r="F186" i="20"/>
  <c r="B142" i="20"/>
  <c r="F142" i="20"/>
  <c r="D142" i="20"/>
  <c r="E142" i="20"/>
  <c r="E117" i="20"/>
  <c r="F117" i="20"/>
  <c r="B117" i="20"/>
  <c r="D117" i="20"/>
  <c r="E143" i="20"/>
  <c r="F143" i="20"/>
  <c r="B143" i="20"/>
  <c r="D143" i="20"/>
  <c r="D62" i="20"/>
  <c r="E62" i="20"/>
  <c r="F62" i="20"/>
  <c r="B62" i="20"/>
  <c r="F200" i="20"/>
  <c r="E200" i="20"/>
  <c r="D200" i="20"/>
  <c r="B200" i="20"/>
  <c r="B174" i="20"/>
  <c r="F174" i="20"/>
  <c r="D174" i="20"/>
  <c r="E174" i="20"/>
  <c r="D21" i="24"/>
  <c r="B21" i="24"/>
  <c r="E21" i="24"/>
  <c r="F21" i="24"/>
  <c r="B49" i="20"/>
  <c r="E49" i="20"/>
  <c r="F49" i="20"/>
  <c r="D49" i="20"/>
  <c r="F11" i="20"/>
  <c r="E11" i="20"/>
  <c r="D11" i="20"/>
  <c r="B11" i="20"/>
  <c r="D116" i="20"/>
  <c r="F116" i="20"/>
  <c r="B116" i="20"/>
  <c r="E116" i="20"/>
  <c r="D64" i="20"/>
  <c r="E64" i="20"/>
  <c r="F64" i="20"/>
  <c r="B64" i="20"/>
  <c r="F14" i="24"/>
  <c r="B14" i="24"/>
  <c r="E14" i="24"/>
  <c r="D14" i="24"/>
  <c r="D157" i="20"/>
  <c r="F157" i="20"/>
  <c r="E157" i="20"/>
  <c r="B157" i="20"/>
  <c r="B190" i="20"/>
  <c r="E190" i="20"/>
  <c r="F190" i="20"/>
  <c r="D190" i="20"/>
  <c r="B180" i="20"/>
  <c r="F180" i="20"/>
  <c r="E180" i="20"/>
  <c r="D180" i="20"/>
  <c r="E139" i="20"/>
  <c r="D139" i="20"/>
  <c r="B139" i="20"/>
  <c r="F139" i="20"/>
  <c r="F148" i="20"/>
  <c r="D148" i="20"/>
  <c r="E148" i="20"/>
  <c r="B148" i="20"/>
  <c r="D96" i="20"/>
  <c r="E96" i="20"/>
  <c r="F96" i="20"/>
  <c r="B96" i="20"/>
  <c r="D118" i="20"/>
  <c r="E118" i="20"/>
  <c r="F118" i="20"/>
  <c r="B118" i="20"/>
  <c r="E141" i="20"/>
  <c r="F141" i="20"/>
  <c r="B141" i="20"/>
  <c r="D141" i="20"/>
  <c r="D167" i="20"/>
  <c r="F167" i="20"/>
  <c r="E167" i="20"/>
  <c r="B167" i="20"/>
  <c r="F60" i="20"/>
  <c r="B60" i="20"/>
  <c r="E60" i="20"/>
  <c r="D60" i="20"/>
  <c r="F168" i="20"/>
  <c r="B168" i="20"/>
  <c r="E168" i="20"/>
  <c r="D168" i="20"/>
  <c r="D126" i="20"/>
  <c r="E126" i="20"/>
  <c r="F126" i="20"/>
  <c r="B126" i="20"/>
  <c r="E133" i="20"/>
  <c r="F133" i="20"/>
  <c r="B133" i="20"/>
  <c r="D133" i="20"/>
  <c r="F159" i="20"/>
  <c r="D159" i="20"/>
  <c r="E159" i="20"/>
  <c r="B159" i="20"/>
  <c r="B30" i="20"/>
  <c r="F30" i="20"/>
  <c r="D30" i="20"/>
  <c r="E30" i="20"/>
  <c r="D184" i="20"/>
  <c r="E184" i="20"/>
  <c r="F184" i="20"/>
  <c r="B184" i="20"/>
  <c r="B144" i="20"/>
  <c r="D144" i="20"/>
  <c r="F144" i="20"/>
  <c r="E144" i="20"/>
  <c r="F182" i="14"/>
  <c r="B182" i="14"/>
  <c r="E182" i="14"/>
  <c r="D182" i="14"/>
  <c r="F118" i="14"/>
  <c r="B118" i="14"/>
  <c r="E118" i="14"/>
  <c r="D118" i="14"/>
  <c r="F54" i="14"/>
  <c r="B54" i="14"/>
  <c r="E54" i="14"/>
  <c r="D54" i="14"/>
  <c r="E41" i="24"/>
  <c r="F41" i="24"/>
  <c r="D41" i="24"/>
  <c r="B41" i="24"/>
  <c r="D102" i="20"/>
  <c r="E102" i="20"/>
  <c r="F102" i="20"/>
  <c r="B102" i="20"/>
  <c r="B153" i="20"/>
  <c r="D153" i="20"/>
  <c r="E153" i="20"/>
  <c r="F153" i="20"/>
  <c r="F194" i="20"/>
  <c r="E194" i="20"/>
  <c r="D194" i="20"/>
  <c r="B194" i="20"/>
  <c r="F67" i="14"/>
  <c r="B67" i="14"/>
  <c r="E67" i="14"/>
  <c r="D67" i="14"/>
  <c r="E65" i="23"/>
  <c r="B65" i="23"/>
  <c r="D65" i="23"/>
  <c r="F65" i="23"/>
  <c r="E160" i="14"/>
  <c r="D160" i="14"/>
  <c r="F160" i="14"/>
  <c r="B160" i="14"/>
  <c r="E96" i="14"/>
  <c r="D96" i="14"/>
  <c r="F96" i="14"/>
  <c r="B96" i="14"/>
  <c r="E32" i="14"/>
  <c r="D32" i="14"/>
  <c r="F32" i="14"/>
  <c r="B32" i="14"/>
  <c r="D193" i="14"/>
  <c r="B193" i="14"/>
  <c r="F193" i="14"/>
  <c r="E193" i="14"/>
  <c r="E105" i="14"/>
  <c r="D105" i="14"/>
  <c r="F105" i="14"/>
  <c r="B105" i="14"/>
  <c r="E37" i="14"/>
  <c r="D37" i="14"/>
  <c r="F37" i="14"/>
  <c r="B37" i="14"/>
  <c r="D18" i="24"/>
  <c r="E18" i="24"/>
  <c r="F18" i="24"/>
  <c r="B18" i="24"/>
  <c r="F32" i="23"/>
  <c r="E32" i="23"/>
  <c r="D32" i="23"/>
  <c r="B32" i="23"/>
  <c r="F194" i="14"/>
  <c r="E194" i="14"/>
  <c r="D194" i="14"/>
  <c r="B194" i="14"/>
  <c r="F130" i="14"/>
  <c r="E130" i="14"/>
  <c r="D130" i="14"/>
  <c r="B130" i="14"/>
  <c r="F66" i="14"/>
  <c r="E66" i="14"/>
  <c r="D66" i="14"/>
  <c r="B66" i="14"/>
  <c r="B6" i="20"/>
  <c r="F6" i="20"/>
  <c r="D6" i="20"/>
  <c r="E6" i="20"/>
  <c r="B172" i="20"/>
  <c r="F172" i="20"/>
  <c r="D172" i="20"/>
  <c r="E172" i="20"/>
  <c r="B120" i="20"/>
  <c r="F120" i="20"/>
  <c r="D120" i="20"/>
  <c r="E120" i="20"/>
  <c r="F81" i="14"/>
  <c r="E81" i="14"/>
  <c r="D81" i="14"/>
  <c r="B81" i="14"/>
  <c r="F15" i="14"/>
  <c r="E15" i="14"/>
  <c r="D15" i="14"/>
  <c r="B15" i="14"/>
  <c r="B50" i="20"/>
  <c r="F50" i="20"/>
  <c r="D50" i="20"/>
  <c r="E50" i="20"/>
  <c r="E113" i="23"/>
  <c r="B113" i="23"/>
  <c r="D113" i="23"/>
  <c r="F113" i="23"/>
  <c r="E172" i="14"/>
  <c r="D172" i="14"/>
  <c r="F172" i="14"/>
  <c r="B172" i="14"/>
  <c r="E108" i="14"/>
  <c r="D108" i="14"/>
  <c r="F108" i="14"/>
  <c r="B108" i="14"/>
  <c r="E44" i="14"/>
  <c r="D44" i="14"/>
  <c r="F44" i="14"/>
  <c r="B44" i="14"/>
  <c r="F146" i="20"/>
  <c r="B146" i="20"/>
  <c r="D146" i="20"/>
  <c r="E146" i="20"/>
  <c r="F133" i="14"/>
  <c r="B133" i="14"/>
  <c r="E133" i="14"/>
  <c r="D133" i="14"/>
  <c r="F65" i="14"/>
  <c r="B65" i="14"/>
  <c r="E65" i="14"/>
  <c r="D65" i="14"/>
  <c r="F24" i="24"/>
  <c r="B24" i="24"/>
  <c r="D24" i="24"/>
  <c r="E24" i="24"/>
  <c r="E57" i="23"/>
  <c r="B57" i="23"/>
  <c r="D57" i="23"/>
  <c r="F57" i="23"/>
  <c r="D158" i="14"/>
  <c r="B158" i="14"/>
  <c r="F158" i="14"/>
  <c r="E158" i="14"/>
  <c r="D94" i="14"/>
  <c r="B94" i="14"/>
  <c r="F94" i="14"/>
  <c r="E94" i="14"/>
  <c r="D30" i="14"/>
  <c r="B30" i="14"/>
  <c r="F30" i="14"/>
  <c r="E30" i="14"/>
  <c r="D26" i="24"/>
  <c r="E26" i="24"/>
  <c r="F26" i="24"/>
  <c r="B26" i="24"/>
  <c r="D187" i="20"/>
  <c r="E187" i="20"/>
  <c r="B187" i="20"/>
  <c r="F187" i="20"/>
  <c r="E57" i="20"/>
  <c r="D57" i="20"/>
  <c r="B57" i="20"/>
  <c r="F57" i="20"/>
  <c r="B83" i="20"/>
  <c r="D83" i="20"/>
  <c r="E83" i="20"/>
  <c r="F83" i="20"/>
  <c r="D43" i="14"/>
  <c r="B43" i="14"/>
  <c r="F43" i="14"/>
  <c r="E43" i="14"/>
  <c r="D66" i="20"/>
  <c r="E66" i="20"/>
  <c r="F66" i="20"/>
  <c r="B66" i="20"/>
  <c r="E97" i="23"/>
  <c r="B97" i="23"/>
  <c r="D97" i="23"/>
  <c r="F97" i="23"/>
  <c r="D168" i="14"/>
  <c r="B168" i="14"/>
  <c r="F168" i="14"/>
  <c r="E168" i="14"/>
  <c r="D104" i="14"/>
  <c r="E104" i="14"/>
  <c r="F104" i="14"/>
  <c r="B104" i="14"/>
  <c r="D40" i="14"/>
  <c r="E40" i="14"/>
  <c r="F40" i="14"/>
  <c r="B40" i="14"/>
  <c r="F20" i="24"/>
  <c r="B20" i="24"/>
  <c r="D20" i="24"/>
  <c r="E20" i="24"/>
  <c r="B177" i="14"/>
  <c r="E177" i="14"/>
  <c r="F177" i="14"/>
  <c r="D177" i="14"/>
  <c r="D97" i="14"/>
  <c r="B97" i="14"/>
  <c r="F97" i="14"/>
  <c r="E97" i="14"/>
  <c r="D29" i="14"/>
  <c r="B29" i="14"/>
  <c r="F29" i="14"/>
  <c r="E29" i="14"/>
  <c r="D30" i="24"/>
  <c r="E30" i="24"/>
  <c r="F30" i="24"/>
  <c r="B30" i="24"/>
  <c r="D169" i="23"/>
  <c r="F169" i="23"/>
  <c r="E169" i="23"/>
  <c r="B169" i="23"/>
  <c r="F186" i="14"/>
  <c r="B186" i="14"/>
  <c r="E186" i="14"/>
  <c r="D186" i="14"/>
  <c r="F122" i="14"/>
  <c r="B122" i="14"/>
  <c r="E122" i="14"/>
  <c r="D122" i="14"/>
  <c r="F58" i="14"/>
  <c r="B58" i="14"/>
  <c r="E58" i="14"/>
  <c r="D58" i="14"/>
  <c r="E25" i="24"/>
  <c r="F25" i="24"/>
  <c r="D25" i="24"/>
  <c r="B25" i="24"/>
  <c r="B70" i="20"/>
  <c r="F70" i="20"/>
  <c r="D70" i="20"/>
  <c r="E70" i="20"/>
  <c r="F169" i="20"/>
  <c r="D169" i="20"/>
  <c r="E169" i="20"/>
  <c r="B169" i="20"/>
  <c r="F178" i="20"/>
  <c r="E178" i="20"/>
  <c r="D178" i="20"/>
  <c r="B178" i="20"/>
  <c r="F71" i="14"/>
  <c r="B71" i="14"/>
  <c r="E71" i="14"/>
  <c r="D71" i="14"/>
  <c r="B82" i="20"/>
  <c r="F82" i="20"/>
  <c r="D82" i="20"/>
  <c r="E82" i="20"/>
  <c r="E81" i="23"/>
  <c r="B81" i="23"/>
  <c r="D81" i="23"/>
  <c r="F81" i="23"/>
  <c r="D164" i="14"/>
  <c r="B164" i="14"/>
  <c r="F164" i="14"/>
  <c r="E164" i="14"/>
  <c r="D100" i="14"/>
  <c r="E100" i="14"/>
  <c r="F100" i="14"/>
  <c r="B100" i="14"/>
  <c r="D36" i="14"/>
  <c r="B36" i="14"/>
  <c r="F36" i="14"/>
  <c r="E36" i="14"/>
  <c r="B175" i="20"/>
  <c r="D175" i="20"/>
  <c r="E175" i="20"/>
  <c r="F175" i="20"/>
  <c r="B81" i="20"/>
  <c r="D81" i="20"/>
  <c r="E81" i="20"/>
  <c r="F81" i="20"/>
  <c r="E107" i="20"/>
  <c r="B107" i="20"/>
  <c r="D107" i="20"/>
  <c r="F107" i="20"/>
  <c r="B161" i="20"/>
  <c r="D161" i="20"/>
  <c r="E161" i="20"/>
  <c r="F161" i="20"/>
  <c r="B91" i="20"/>
  <c r="D91" i="20"/>
  <c r="E91" i="20"/>
  <c r="F91" i="20"/>
  <c r="B189" i="20"/>
  <c r="F189" i="20"/>
  <c r="D189" i="20"/>
  <c r="E189" i="20"/>
  <c r="D53" i="20"/>
  <c r="F53" i="20"/>
  <c r="E53" i="20"/>
  <c r="B53" i="20"/>
  <c r="F79" i="20"/>
  <c r="D79" i="20"/>
  <c r="E79" i="20"/>
  <c r="B79" i="20"/>
  <c r="F100" i="20"/>
  <c r="B100" i="20"/>
  <c r="D100" i="20"/>
  <c r="E100" i="20"/>
  <c r="D48" i="20"/>
  <c r="B48" i="20"/>
  <c r="E48" i="20"/>
  <c r="F48" i="20"/>
  <c r="D7" i="20"/>
  <c r="B7" i="20"/>
  <c r="F7" i="20"/>
  <c r="E7" i="20"/>
  <c r="E129" i="20"/>
  <c r="B129" i="20"/>
  <c r="F129" i="20"/>
  <c r="D129" i="20"/>
  <c r="E75" i="20"/>
  <c r="B75" i="20"/>
  <c r="D75" i="20"/>
  <c r="F75" i="20"/>
  <c r="B197" i="20"/>
  <c r="F197" i="20"/>
  <c r="D197" i="20"/>
  <c r="E197" i="20"/>
  <c r="B37" i="20"/>
  <c r="E37" i="20"/>
  <c r="F37" i="20"/>
  <c r="D37" i="20"/>
  <c r="F63" i="20"/>
  <c r="D63" i="20"/>
  <c r="E63" i="20"/>
  <c r="B63" i="20"/>
  <c r="D132" i="20"/>
  <c r="E132" i="20"/>
  <c r="B132" i="20"/>
  <c r="F132" i="20"/>
  <c r="D80" i="20"/>
  <c r="F80" i="20"/>
  <c r="E80" i="20"/>
  <c r="B80" i="20"/>
  <c r="B183" i="20"/>
  <c r="F183" i="20"/>
  <c r="D183" i="20"/>
  <c r="E183" i="20"/>
  <c r="D136" i="20"/>
  <c r="E136" i="20"/>
  <c r="F136" i="20"/>
  <c r="B136" i="20"/>
  <c r="D110" i="20"/>
  <c r="E110" i="20"/>
  <c r="B110" i="20"/>
  <c r="F110" i="20"/>
  <c r="E149" i="20"/>
  <c r="B149" i="20"/>
  <c r="F149" i="20"/>
  <c r="D149" i="20"/>
  <c r="D198" i="20"/>
  <c r="B198" i="20"/>
  <c r="F198" i="20"/>
  <c r="E198" i="20"/>
  <c r="B177" i="20"/>
  <c r="F177" i="20"/>
  <c r="D177" i="20"/>
  <c r="E177" i="20"/>
  <c r="D77" i="20"/>
  <c r="F77" i="20"/>
  <c r="E77" i="20"/>
  <c r="B77" i="20"/>
  <c r="F103" i="20"/>
  <c r="D103" i="20"/>
  <c r="E103" i="20"/>
  <c r="B103" i="20"/>
  <c r="B8" i="20"/>
  <c r="F8" i="20"/>
  <c r="D8" i="20"/>
  <c r="E8" i="20"/>
  <c r="D14" i="20"/>
  <c r="E14" i="20"/>
  <c r="B14" i="20"/>
  <c r="F14" i="20"/>
  <c r="D176" i="20"/>
  <c r="E176" i="20"/>
  <c r="B176" i="20"/>
  <c r="F176" i="20"/>
  <c r="F128" i="20"/>
  <c r="B128" i="20"/>
  <c r="D128" i="20"/>
  <c r="E128" i="20"/>
  <c r="D134" i="20"/>
  <c r="E134" i="20"/>
  <c r="F134" i="20"/>
  <c r="B134" i="20"/>
  <c r="E125" i="20"/>
  <c r="F125" i="20"/>
  <c r="B125" i="20"/>
  <c r="D125" i="20"/>
  <c r="F151" i="20"/>
  <c r="D151" i="20"/>
  <c r="E151" i="20"/>
  <c r="B151" i="20"/>
</calcChain>
</file>

<file path=xl/sharedStrings.xml><?xml version="1.0" encoding="utf-8"?>
<sst xmlns="http://schemas.openxmlformats.org/spreadsheetml/2006/main" count="961" uniqueCount="187">
  <si>
    <t>НОМЕР</t>
  </si>
  <si>
    <t>Місто</t>
  </si>
  <si>
    <t>Кривий Ріг</t>
  </si>
  <si>
    <t>Дніпро</t>
  </si>
  <si>
    <t>№№</t>
  </si>
  <si>
    <t>Час старту категорії</t>
  </si>
  <si>
    <t>Прізвище та Ім'я</t>
  </si>
  <si>
    <t>Київ</t>
  </si>
  <si>
    <t>Нікополь</t>
  </si>
  <si>
    <t>Херсон</t>
  </si>
  <si>
    <t>Danero</t>
  </si>
  <si>
    <t>UBF</t>
  </si>
  <si>
    <t>Харків</t>
  </si>
  <si>
    <t>Днепр</t>
  </si>
  <si>
    <t>Харьков</t>
  </si>
  <si>
    <t>Киев</t>
  </si>
  <si>
    <t>Запорожье</t>
  </si>
  <si>
    <t>Львів</t>
  </si>
  <si>
    <t>РЕЗУЛЬТАТ</t>
  </si>
  <si>
    <t>І</t>
  </si>
  <si>
    <t>ІІ</t>
  </si>
  <si>
    <t>ІІІ</t>
  </si>
  <si>
    <t>МІСЦЕ</t>
  </si>
  <si>
    <t>МІСТО</t>
  </si>
  <si>
    <t>Стать</t>
  </si>
  <si>
    <t>Рік народження</t>
  </si>
  <si>
    <t>Вікова категорія</t>
  </si>
  <si>
    <t>Клуб</t>
  </si>
  <si>
    <t>Дистанція</t>
  </si>
  <si>
    <t>Шута Захар</t>
  </si>
  <si>
    <t>Ч</t>
  </si>
  <si>
    <t>Вергун Артем</t>
  </si>
  <si>
    <t>Spodarenko Valeriia</t>
  </si>
  <si>
    <t>Ж</t>
  </si>
  <si>
    <t>Kryvyi Rih</t>
  </si>
  <si>
    <t>Орден Святого Кросівка, побігли</t>
  </si>
  <si>
    <t>Shulga Vitalii</t>
  </si>
  <si>
    <t>Філін Андрій</t>
  </si>
  <si>
    <t>Орден Святого Кросівка</t>
  </si>
  <si>
    <t>Гиренко Наталья</t>
  </si>
  <si>
    <t>Кривой Рог</t>
  </si>
  <si>
    <t>Якимов Дмитро</t>
  </si>
  <si>
    <t>MC RunOk</t>
  </si>
  <si>
    <t>Максименко Денис</t>
  </si>
  <si>
    <t>Kharkov Rage</t>
  </si>
  <si>
    <t>Іванова Ірина</t>
  </si>
  <si>
    <t>#Побігли</t>
  </si>
  <si>
    <t>Кравченко Дмитро</t>
  </si>
  <si>
    <t>DneprRun</t>
  </si>
  <si>
    <t>Лемиш Олег</t>
  </si>
  <si>
    <t>Хом'як Володимир</t>
  </si>
  <si>
    <t>#побігли</t>
  </si>
  <si>
    <t>Швачка Олександр</t>
  </si>
  <si>
    <t>Сахно Оксана</t>
  </si>
  <si>
    <t>Сопільняк Віктор</t>
  </si>
  <si>
    <t>м. Кривий Ріг</t>
  </si>
  <si>
    <t>Мірошниченко Максим</t>
  </si>
  <si>
    <t>Кібець Олександр</t>
  </si>
  <si>
    <t>Бабюк Дмитро</t>
  </si>
  <si>
    <t>Бондаренко Руслан</t>
  </si>
  <si>
    <t>с.Нові Петрівці</t>
  </si>
  <si>
    <t>Mykhalova Olya</t>
  </si>
  <si>
    <t>Ведміцький Сергій</t>
  </si>
  <si>
    <t>Прилуки</t>
  </si>
  <si>
    <t>KOZAK RACE</t>
  </si>
  <si>
    <t>Мельничук Александр</t>
  </si>
  <si>
    <t>Марковський Юрій</t>
  </si>
  <si>
    <t>Херсонський Біговий Клуб</t>
  </si>
  <si>
    <t>Концевий Ярослав</t>
  </si>
  <si>
    <t>Брусенцева Ольга</t>
  </si>
  <si>
    <t>Херсонський біговий клуб</t>
  </si>
  <si>
    <t>Шишикін Микола</t>
  </si>
  <si>
    <t>Грушівка</t>
  </si>
  <si>
    <t>Самойленко Ігор</t>
  </si>
  <si>
    <t>Лачугин Артем</t>
  </si>
  <si>
    <t>DneprRun #побігли</t>
  </si>
  <si>
    <t>Скобєлін Валентин</t>
  </si>
  <si>
    <t>Слюсаренко Александра</t>
  </si>
  <si>
    <t>Фортуна</t>
  </si>
  <si>
    <t>Василишин Микола</t>
  </si>
  <si>
    <t>Зубков Євген</t>
  </si>
  <si>
    <t>Хайленко Олександр</t>
  </si>
  <si>
    <t>Поліщук Іван</t>
  </si>
  <si>
    <t>Кропивницький</t>
  </si>
  <si>
    <t>KroRunClub</t>
  </si>
  <si>
    <t>Кляцький Борислав</t>
  </si>
  <si>
    <t>Бориспіль</t>
  </si>
  <si>
    <t>Різник Aндрій</t>
  </si>
  <si>
    <t>Любитель</t>
  </si>
  <si>
    <t>Паришкура Олександр</t>
  </si>
  <si>
    <t>МК "RunOk"</t>
  </si>
  <si>
    <t>Гребенюк Олександр</t>
  </si>
  <si>
    <t>SC Scientist</t>
  </si>
  <si>
    <t>Оваденко Юрій</t>
  </si>
  <si>
    <t>Валов Лев</t>
  </si>
  <si>
    <t>без клуба</t>
  </si>
  <si>
    <t>Khmeliuk Sergey</t>
  </si>
  <si>
    <t>Bulldozer krossfit</t>
  </si>
  <si>
    <t>Уманец Дмитрий</t>
  </si>
  <si>
    <t>Кривой Ррн</t>
  </si>
  <si>
    <t>Bulldozer CrossFit</t>
  </si>
  <si>
    <t>Луговський Дмитро</t>
  </si>
  <si>
    <t>«Місто Перемог»</t>
  </si>
  <si>
    <t>Мурашко Владислав</t>
  </si>
  <si>
    <t>Анпілогова Тетяна</t>
  </si>
  <si>
    <t>Первомайский</t>
  </si>
  <si>
    <t>Стайер Атлон</t>
  </si>
  <si>
    <t>Мясников Павел</t>
  </si>
  <si>
    <t>Науменко Денис</t>
  </si>
  <si>
    <t>Shymko Andrii</t>
  </si>
  <si>
    <t>Хашко Олена</t>
  </si>
  <si>
    <t>Slipets Oleksander</t>
  </si>
  <si>
    <t>RunBaseKyiv | Forward Bank</t>
  </si>
  <si>
    <t>Глущик Анна</t>
  </si>
  <si>
    <t>Копиносова Татьяна</t>
  </si>
  <si>
    <t>Головченко Павло</t>
  </si>
  <si>
    <t>Без клуба</t>
  </si>
  <si>
    <t>Новак Анна</t>
  </si>
  <si>
    <t>SHYPSHYNA RUN CLUB</t>
  </si>
  <si>
    <t>Жук Павло</t>
  </si>
  <si>
    <t>Кам'янець-Подільський</t>
  </si>
  <si>
    <t>Onyshchenko Olga</t>
  </si>
  <si>
    <t>Тимінський Іван</t>
  </si>
  <si>
    <t>Коломия</t>
  </si>
  <si>
    <t>Runday Коломия</t>
  </si>
  <si>
    <t>Педченко Андрій</t>
  </si>
  <si>
    <t>Росол Олена</t>
  </si>
  <si>
    <t>Павлова Ганна</t>
  </si>
  <si>
    <t>Нерода Сергей</t>
  </si>
  <si>
    <t>Анохін Ігор</t>
  </si>
  <si>
    <t>Козаченко Вячеслав</t>
  </si>
  <si>
    <t>Піроженко Олександр</t>
  </si>
  <si>
    <t>Bulldozer</t>
  </si>
  <si>
    <t>Піроженко Володимир</t>
  </si>
  <si>
    <t>Лещенко Дмитрий</t>
  </si>
  <si>
    <t>Bulldozer crossfit</t>
  </si>
  <si>
    <t>Соколенко Олександр</t>
  </si>
  <si>
    <t>Маковоз Светлана</t>
  </si>
  <si>
    <t>МC RunOk</t>
  </si>
  <si>
    <t>Полюдова Єлизавета</t>
  </si>
  <si>
    <t>Желтые Воды</t>
  </si>
  <si>
    <t>Panchenko Oleksandr</t>
  </si>
  <si>
    <t>Казаков Володимир</t>
  </si>
  <si>
    <t>Булюченко Костянтин</t>
  </si>
  <si>
    <t>Kirieieva Liya</t>
  </si>
  <si>
    <t>Krivoy Rog</t>
  </si>
  <si>
    <t>Фитнес-тренер</t>
  </si>
  <si>
    <t>Олейник Константин</t>
  </si>
  <si>
    <t>Каменское</t>
  </si>
  <si>
    <t>Цымбал Олег</t>
  </si>
  <si>
    <t>Мачульський Михайло</t>
  </si>
  <si>
    <t>Яровий Михайло</t>
  </si>
  <si>
    <t>Демиденко Микола</t>
  </si>
  <si>
    <t>Журба Максим</t>
  </si>
  <si>
    <t>Пужанський Микола</t>
  </si>
  <si>
    <t>Свиридова Євгенія</t>
  </si>
  <si>
    <t>18-28</t>
  </si>
  <si>
    <t>40-50</t>
  </si>
  <si>
    <t>51-60</t>
  </si>
  <si>
    <t>61+</t>
  </si>
  <si>
    <t>29-39</t>
  </si>
  <si>
    <t>18-28_15</t>
  </si>
  <si>
    <t>29-39_15</t>
  </si>
  <si>
    <t>40-50_15</t>
  </si>
  <si>
    <t>51-60_15</t>
  </si>
  <si>
    <t>61+_15</t>
  </si>
  <si>
    <t>18-28_30</t>
  </si>
  <si>
    <t>29-39_30</t>
  </si>
  <si>
    <t>40-50_30</t>
  </si>
  <si>
    <t>51-60_30</t>
  </si>
  <si>
    <t>61+_30</t>
  </si>
  <si>
    <t>Кривоцюв Сергей</t>
  </si>
  <si>
    <t>Тишкова Татьяна</t>
  </si>
  <si>
    <t/>
  </si>
  <si>
    <t>DNS</t>
  </si>
  <si>
    <t>18-28_15км</t>
  </si>
  <si>
    <t>15км</t>
  </si>
  <si>
    <t>КАТЕГОРІЯ</t>
  </si>
  <si>
    <t>29-39_15км</t>
  </si>
  <si>
    <t>40-50_15км</t>
  </si>
  <si>
    <t>51-60_15км</t>
  </si>
  <si>
    <t>30км</t>
  </si>
  <si>
    <t>18-28_30км</t>
  </si>
  <si>
    <t>29-39_30км</t>
  </si>
  <si>
    <t>40-50_30км</t>
  </si>
  <si>
    <t>51-60_30км</t>
  </si>
  <si>
    <t>60_30км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</si>
</sst>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18" x14ac:knownFonts="1">
    <font>
      <sz val="10"/>
      <color rgb="FF000000"/>
      <name val="Arial"/>
    </font>
    <font>
      <sz val="11"/>
      <color theme="1"/>
      <name val="Calibri"/>
      <family val="2"/>
      <charset val="204"/>
      <scheme val="minor"/>
    </font>
    <font>
      <b/>
      <sz val="10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sz val="10"/>
      <color theme="1"/>
      <name val="Arial"/>
      <family val="2"/>
      <charset val="204"/>
    </font>
    <font>
      <b/>
      <sz val="10"/>
      <color theme="0"/>
      <name val="Arial"/>
      <family val="2"/>
      <charset val="204"/>
    </font>
    <font>
      <b/>
      <sz val="10"/>
      <name val="Arial"/>
      <family val="2"/>
      <charset val="204"/>
    </font>
    <font>
      <sz val="11"/>
      <color theme="1"/>
      <name val="Inconsolata"/>
      <charset val="204"/>
    </font>
    <font>
      <sz val="10"/>
      <color rgb="FFFF0000"/>
      <name val="Arial"/>
      <family val="2"/>
      <charset val="204"/>
    </font>
    <font>
      <sz val="10"/>
      <color theme="0"/>
      <name val="Arial"/>
      <family val="2"/>
      <charset val="204"/>
    </font>
    <font>
      <b/>
      <sz val="10"/>
      <color theme="1"/>
      <name val="Arial"/>
      <family val="2"/>
      <charset val="204"/>
    </font>
    <font>
      <b/>
      <sz val="10"/>
      <color rgb="FFFF0000"/>
      <name val="Arial"/>
      <family val="2"/>
      <charset val="204"/>
    </font>
    <font>
      <sz val="11"/>
      <color rgb="FFFF0000"/>
      <name val="Inconsolata"/>
      <charset val="204"/>
    </font>
    <font>
      <b/>
      <sz val="11"/>
      <color rgb="FFFF0000"/>
      <name val="Inconsolata"/>
      <charset val="204"/>
    </font>
    <font>
      <b/>
      <sz val="11"/>
      <color theme="1"/>
      <name val="Inconsolata"/>
      <charset val="204"/>
    </font>
    <font>
      <sz val="10"/>
      <name val="Arial"/>
      <family val="2"/>
      <charset val="204"/>
    </font>
    <font>
      <b/>
      <sz val="11"/>
      <name val="Inconsolata"/>
      <charset val="204"/>
    </font>
    <font>
      <b/>
      <sz val="11"/>
      <color theme="1"/>
      <name val="Inconsolata"/>
    </font>
  </fonts>
  <fills count="3">
    <fill>
      <patternFill patternType="none"/>
    </fill>
    <fill>
      <patternFill patternType="gray125"/>
    </fill>
    <fill>
      <patternFill patternType="solid">
        <fgColor rgb="FFE06666"/>
        <bgColor rgb="FFE06666"/>
      </patternFill>
    </fill>
  </fills>
  <borders count="7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45">
    <xf numFmtId="0" fontId="0" fillId="0" borderId="0" xfId="0" applyFont="1" applyAlignment="1"/>
    <xf numFmtId="0" fontId="0" fillId="0" borderId="0" xfId="0" applyFont="1" applyAlignment="1">
      <alignment horizontal="right"/>
    </xf>
    <xf numFmtId="21" fontId="1" fillId="0" borderId="0" xfId="1" applyNumberFormat="1" applyFill="1"/>
    <xf numFmtId="0" fontId="2" fillId="0" borderId="0" xfId="0" applyFont="1" applyAlignment="1">
      <alignment horizontal="center"/>
    </xf>
    <xf numFmtId="0" fontId="3" fillId="0" borderId="0" xfId="0" applyFont="1" applyAlignment="1"/>
    <xf numFmtId="0" fontId="3" fillId="0" borderId="0" xfId="2" applyFont="1" applyAlignment="1"/>
    <xf numFmtId="0" fontId="6" fillId="2" borderId="0" xfId="2" applyFont="1" applyFill="1" applyAlignment="1">
      <alignment horizontal="center" vertical="center" wrapText="1"/>
    </xf>
    <xf numFmtId="0" fontId="5" fillId="2" borderId="5" xfId="2" applyNumberFormat="1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164" fontId="5" fillId="2" borderId="5" xfId="2" applyNumberFormat="1" applyFont="1" applyFill="1" applyBorder="1" applyAlignment="1">
      <alignment horizontal="center" vertical="center" wrapText="1"/>
    </xf>
    <xf numFmtId="0" fontId="2" fillId="0" borderId="5" xfId="2" applyFont="1" applyBorder="1" applyAlignment="1">
      <alignment horizontal="center"/>
    </xf>
    <xf numFmtId="0" fontId="4" fillId="0" borderId="5" xfId="2" applyFont="1" applyFill="1" applyBorder="1" applyAlignment="1"/>
    <xf numFmtId="0" fontId="7" fillId="0" borderId="5" xfId="2" applyFont="1" applyFill="1" applyBorder="1"/>
    <xf numFmtId="164" fontId="4" fillId="0" borderId="5" xfId="2" applyNumberFormat="1" applyFont="1" applyFill="1" applyBorder="1" applyAlignment="1">
      <alignment horizontal="center"/>
    </xf>
    <xf numFmtId="0" fontId="3" fillId="0" borderId="5" xfId="2" applyFont="1" applyBorder="1" applyAlignment="1"/>
    <xf numFmtId="0" fontId="2" fillId="2" borderId="5" xfId="2" applyFont="1" applyFill="1" applyBorder="1" applyAlignment="1">
      <alignment horizontal="center" vertical="center" wrapText="1"/>
    </xf>
    <xf numFmtId="0" fontId="8" fillId="0" borderId="0" xfId="0" applyFont="1" applyAlignment="1">
      <alignment horizontal="right"/>
    </xf>
    <xf numFmtId="0" fontId="0" fillId="0" borderId="2" xfId="0" applyFont="1" applyBorder="1" applyAlignment="1"/>
    <xf numFmtId="0" fontId="0" fillId="0" borderId="1" xfId="0" applyFont="1" applyBorder="1" applyAlignment="1"/>
    <xf numFmtId="0" fontId="0" fillId="0" borderId="3" xfId="0" applyFont="1" applyBorder="1" applyAlignment="1"/>
    <xf numFmtId="0" fontId="0" fillId="0" borderId="4" xfId="0" applyFont="1" applyBorder="1" applyAlignment="1"/>
    <xf numFmtId="0" fontId="0" fillId="0" borderId="0" xfId="0" applyNumberFormat="1" applyFont="1" applyAlignment="1"/>
    <xf numFmtId="0" fontId="9" fillId="0" borderId="0" xfId="0" applyFont="1" applyAlignment="1"/>
    <xf numFmtId="0" fontId="9" fillId="0" borderId="0" xfId="2" applyFont="1" applyAlignment="1"/>
    <xf numFmtId="164" fontId="9" fillId="0" borderId="0" xfId="2" applyNumberFormat="1" applyFont="1" applyAlignment="1"/>
    <xf numFmtId="164" fontId="3" fillId="0" borderId="0" xfId="2" applyNumberFormat="1" applyFont="1" applyAlignment="1"/>
    <xf numFmtId="0" fontId="11" fillId="0" borderId="5" xfId="2" applyFont="1" applyBorder="1" applyAlignment="1">
      <alignment horizontal="center"/>
    </xf>
    <xf numFmtId="0" fontId="8" fillId="0" borderId="5" xfId="2" applyFont="1" applyFill="1" applyBorder="1" applyAlignment="1"/>
    <xf numFmtId="0" fontId="12" fillId="0" borderId="5" xfId="2" applyFont="1" applyFill="1" applyBorder="1"/>
    <xf numFmtId="164" fontId="8" fillId="0" borderId="5" xfId="2" applyNumberFormat="1" applyFont="1" applyFill="1" applyBorder="1" applyAlignment="1">
      <alignment horizontal="center"/>
    </xf>
    <xf numFmtId="0" fontId="11" fillId="0" borderId="5" xfId="2" applyFont="1" applyFill="1" applyBorder="1" applyAlignment="1"/>
    <xf numFmtId="0" fontId="13" fillId="0" borderId="5" xfId="2" applyFont="1" applyFill="1" applyBorder="1"/>
    <xf numFmtId="164" fontId="11" fillId="0" borderId="5" xfId="2" applyNumberFormat="1" applyFont="1" applyFill="1" applyBorder="1" applyAlignment="1">
      <alignment horizontal="center"/>
    </xf>
    <xf numFmtId="0" fontId="10" fillId="0" borderId="5" xfId="2" applyFont="1" applyFill="1" applyBorder="1" applyAlignment="1"/>
    <xf numFmtId="0" fontId="14" fillId="0" borderId="5" xfId="2" applyFont="1" applyFill="1" applyBorder="1"/>
    <xf numFmtId="164" fontId="10" fillId="0" borderId="5" xfId="2" applyNumberFormat="1" applyFont="1" applyFill="1" applyBorder="1" applyAlignment="1">
      <alignment horizontal="center"/>
    </xf>
    <xf numFmtId="0" fontId="6" fillId="0" borderId="5" xfId="2" applyFont="1" applyFill="1" applyBorder="1" applyAlignment="1"/>
    <xf numFmtId="0" fontId="15" fillId="0" borderId="5" xfId="2" applyFont="1" applyFill="1" applyBorder="1" applyAlignment="1"/>
    <xf numFmtId="0" fontId="6" fillId="0" borderId="5" xfId="2" applyFont="1" applyBorder="1" applyAlignment="1">
      <alignment horizontal="center"/>
    </xf>
    <xf numFmtId="0" fontId="16" fillId="0" borderId="5" xfId="2" applyFont="1" applyFill="1" applyBorder="1"/>
    <xf numFmtId="164" fontId="6" fillId="0" borderId="5" xfId="2" applyNumberFormat="1" applyFont="1" applyFill="1" applyBorder="1" applyAlignment="1">
      <alignment horizontal="center"/>
    </xf>
    <xf numFmtId="0" fontId="9" fillId="2" borderId="5" xfId="2" applyNumberFormat="1" applyFont="1" applyFill="1" applyBorder="1" applyAlignment="1">
      <alignment horizontal="center" vertical="center" wrapText="1"/>
    </xf>
    <xf numFmtId="0" fontId="3" fillId="2" borderId="5" xfId="2" applyFont="1" applyFill="1" applyBorder="1" applyAlignment="1">
      <alignment horizontal="center" vertical="center" wrapText="1"/>
    </xf>
    <xf numFmtId="0" fontId="17" fillId="0" borderId="6" xfId="2" applyNumberFormat="1" applyFont="1" applyFill="1" applyBorder="1"/>
    <xf numFmtId="0" fontId="2" fillId="0" borderId="0" xfId="0" applyFont="1" applyAlignment="1">
      <alignment horizontal="center"/>
    </xf>
  </cellXfs>
  <cellStyles count="3">
    <cellStyle name="Обычный" xfId="0" builtinId="0"/>
    <cellStyle name="Обычный 2" xfId="1" xr:uid="{00000000-0005-0000-0000-000001000000}"/>
    <cellStyle name="Обычный 3" xfId="2" xr:uid="{00000000-0005-0000-0000-000002000000}"/>
  </cellStyles>
  <dxfs count="8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400]h:mm:ss\ AM/PM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Inconsolata"/>
        <scheme val="none"/>
      </font>
      <numFmt numFmtId="0" formatCode="General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fill>
        <patternFill patternType="none">
          <fgColor rgb="FF000000"/>
          <bgColor rgb="FFFFFFFF"/>
        </patternFill>
      </fill>
      <alignment horizontal="general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fill>
        <patternFill patternType="solid">
          <fgColor rgb="FFE06666"/>
          <bgColor rgb="FFE06666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400]h:mm:ss\ AM/PM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Inconsolata"/>
        <scheme val="none"/>
      </font>
      <numFmt numFmtId="0" formatCode="General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fill>
        <patternFill patternType="none">
          <fgColor rgb="FF000000"/>
          <bgColor rgb="FFFFFFFF"/>
        </patternFill>
      </fill>
      <alignment horizontal="general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fill>
        <patternFill patternType="solid">
          <fgColor rgb="FFE06666"/>
          <bgColor rgb="FFE06666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400]h:mm:ss\ AM/PM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Inconsolata"/>
        <scheme val="none"/>
      </font>
      <numFmt numFmtId="0" formatCode="General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fill>
        <patternFill patternType="none">
          <fgColor rgb="FF000000"/>
          <bgColor rgb="FFFFFFFF"/>
        </patternFill>
      </fill>
      <alignment horizontal="general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fill>
        <patternFill patternType="solid">
          <fgColor rgb="FFE06666"/>
          <bgColor rgb="FFE06666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400]h:mm:ss\ AM/PM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Inconsolata"/>
        <scheme val="none"/>
      </font>
      <numFmt numFmtId="0" formatCode="General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fill>
        <patternFill patternType="none">
          <fgColor rgb="FF000000"/>
          <bgColor rgb="FFFFFFFF"/>
        </patternFill>
      </fill>
      <alignment horizontal="general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fill>
        <patternFill patternType="solid">
          <fgColor rgb="FFE06666"/>
          <bgColor rgb="FFE06666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400]h:mm:ss\ AM/PM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Inconsolata"/>
        <scheme val="none"/>
      </font>
      <numFmt numFmtId="0" formatCode="General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fill>
        <patternFill patternType="none">
          <fgColor rgb="FF000000"/>
          <bgColor rgb="FFFFFFFF"/>
        </patternFill>
      </fill>
      <alignment horizontal="general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fill>
        <patternFill patternType="solid">
          <fgColor rgb="FFE06666"/>
          <bgColor rgb="FFE06666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400]h:mm:ss\ AM/PM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Inconsolata"/>
        <scheme val="none"/>
      </font>
      <numFmt numFmtId="0" formatCode="General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fill>
        <patternFill patternType="none">
          <fgColor rgb="FF000000"/>
          <bgColor rgb="FFFFFFFF"/>
        </patternFill>
      </fill>
      <alignment horizontal="general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fill>
        <patternFill patternType="solid">
          <fgColor rgb="FFE06666"/>
          <bgColor rgb="FFE06666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400]h:mm:ss\ AM/PM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Inconsolata"/>
        <scheme val="none"/>
      </font>
      <numFmt numFmtId="0" formatCode="General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fill>
        <patternFill patternType="none">
          <fgColor rgb="FF000000"/>
          <bgColor rgb="FFFFFFFF"/>
        </patternFill>
      </fill>
      <alignment horizontal="general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fill>
        <patternFill patternType="solid">
          <fgColor rgb="FFE06666"/>
          <bgColor rgb="FFE06666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400]h:mm:ss\ AM/PM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Inconsolata"/>
        <scheme val="none"/>
      </font>
      <numFmt numFmtId="0" formatCode="General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fill>
        <patternFill patternType="none">
          <fgColor rgb="FF000000"/>
          <bgColor rgb="FFFFFFFF"/>
        </patternFill>
      </fill>
      <alignment horizontal="general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fill>
        <patternFill patternType="solid">
          <fgColor rgb="FFE06666"/>
          <bgColor rgb="FFE06666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400]h:mm:ss\ AM/PM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Inconsolata"/>
        <scheme val="none"/>
      </font>
      <numFmt numFmtId="0" formatCode="General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fill>
        <patternFill patternType="none">
          <fgColor rgb="FF000000"/>
          <bgColor rgb="FFFFFFFF"/>
        </patternFill>
      </fill>
      <alignment horizontal="general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fill>
        <patternFill patternType="solid">
          <fgColor rgb="FFE06666"/>
          <bgColor rgb="FFE06666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400]h:mm:ss\ AM/PM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Inconsolata"/>
        <scheme val="none"/>
      </font>
      <numFmt numFmtId="0" formatCode="General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fill>
        <patternFill patternType="solid">
          <fgColor rgb="FFE06666"/>
          <bgColor rgb="FFE06666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400]h:mm:ss\ AM/PM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Inconsolata"/>
        <scheme val="none"/>
      </font>
      <numFmt numFmtId="0" formatCode="General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fill>
        <patternFill patternType="none">
          <fgColor rgb="FF000000"/>
          <bgColor rgb="FFFFFFFF"/>
        </patternFill>
      </fill>
      <alignment horizontal="general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fill>
        <patternFill patternType="solid">
          <fgColor rgb="FFE06666"/>
          <bgColor rgb="FFE06666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 /><Relationship Id="rId13" Type="http://schemas.openxmlformats.org/officeDocument/2006/relationships/worksheet" Target="worksheets/sheet13.xml" /><Relationship Id="rId3" Type="http://schemas.openxmlformats.org/officeDocument/2006/relationships/worksheet" Target="worksheets/sheet3.xml" /><Relationship Id="rId7" Type="http://schemas.openxmlformats.org/officeDocument/2006/relationships/worksheet" Target="worksheets/sheet7.xml" /><Relationship Id="rId12" Type="http://schemas.openxmlformats.org/officeDocument/2006/relationships/worksheet" Target="worksheets/sheet12.xml" /><Relationship Id="rId17" Type="http://schemas.openxmlformats.org/officeDocument/2006/relationships/calcChain" Target="calcChain.xml" /><Relationship Id="rId2" Type="http://schemas.openxmlformats.org/officeDocument/2006/relationships/worksheet" Target="worksheets/sheet2.xml" /><Relationship Id="rId16" Type="http://schemas.openxmlformats.org/officeDocument/2006/relationships/sharedStrings" Target="sharedStrings.xml" /><Relationship Id="rId1" Type="http://schemas.openxmlformats.org/officeDocument/2006/relationships/worksheet" Target="worksheets/sheet1.xml" /><Relationship Id="rId6" Type="http://schemas.openxmlformats.org/officeDocument/2006/relationships/worksheet" Target="worksheets/sheet6.xml" /><Relationship Id="rId11" Type="http://schemas.openxmlformats.org/officeDocument/2006/relationships/worksheet" Target="worksheets/sheet11.xml" /><Relationship Id="rId5" Type="http://schemas.openxmlformats.org/officeDocument/2006/relationships/worksheet" Target="worksheets/sheet5.xml" /><Relationship Id="rId15" Type="http://schemas.openxmlformats.org/officeDocument/2006/relationships/styles" Target="styles.xml" /><Relationship Id="rId10" Type="http://schemas.openxmlformats.org/officeDocument/2006/relationships/worksheet" Target="worksheets/sheet10.xml" /><Relationship Id="rId4" Type="http://schemas.openxmlformats.org/officeDocument/2006/relationships/worksheet" Target="worksheets/sheet4.xml" /><Relationship Id="rId9" Type="http://schemas.openxmlformats.org/officeDocument/2006/relationships/worksheet" Target="worksheets/sheet9.xml" /><Relationship Id="rId14" Type="http://schemas.openxmlformats.org/officeDocument/2006/relationships/theme" Target="theme/theme1.xml" 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0000000}" name="Таблица17" displayName="Таблица17" ref="B3:J96" totalsRowShown="0">
  <autoFilter ref="B3:J96" xr:uid="{00000000-0009-0000-0100-000006000000}"/>
  <sortState ref="B4:J85">
    <sortCondition ref="C3:C85"/>
  </sortState>
  <tableColumns count="9">
    <tableColumn id="1" xr3:uid="{00000000-0010-0000-0000-000001000000}" name="№№"/>
    <tableColumn id="2" xr3:uid="{00000000-0010-0000-0000-000002000000}" name="НОМЕР"/>
    <tableColumn id="3" xr3:uid="{00000000-0010-0000-0000-000003000000}" name="Прізвище та Ім'я"/>
    <tableColumn id="6" xr3:uid="{00000000-0010-0000-0000-000006000000}" name="Стать"/>
    <tableColumn id="8" xr3:uid="{00000000-0010-0000-0000-000008000000}" name="Рік народження"/>
    <tableColumn id="4" xr3:uid="{00000000-0010-0000-0000-000004000000}" name="Вікова категорія" dataDxfId="88">
      <calculatedColumnFormula>L4&amp;"_"&amp;Таблица17[[#This Row],[Дистанція]]</calculatedColumnFormula>
    </tableColumn>
    <tableColumn id="5" xr3:uid="{00000000-0010-0000-0000-000005000000}" name="Місто"/>
    <tableColumn id="7" xr3:uid="{00000000-0010-0000-0000-000007000000}" name="Клуб"/>
    <tableColumn id="9" xr3:uid="{00000000-0010-0000-0000-000009000000}" name="Дистанція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1000000}" name="Таблица72345" displayName="Таблица72345" ref="B1:G497" totalsRowShown="0" headerRowDxfId="87" dataDxfId="86" headerRowCellStyle="Обычный 3" dataCellStyle="Обычный 3">
  <autoFilter ref="B1:G497" xr:uid="{00000000-0009-0000-0100-000004000000}"/>
  <sortState ref="B2:G497">
    <sortCondition ref="F1:F497"/>
  </sortState>
  <tableColumns count="6">
    <tableColumn id="1" xr3:uid="{00000000-0010-0000-0100-000001000000}" name="№№" dataDxfId="85" dataCellStyle="Обычный 3">
      <calculatedColumnFormula>IFERROR(VLOOKUP(Таблица72345[[#This Row],[НОМЕР]],#REF!,9,0),"")</calculatedColumnFormula>
    </tableColumn>
    <tableColumn id="2" xr3:uid="{00000000-0010-0000-0100-000002000000}" name="НОМЕР" dataDxfId="84" dataCellStyle="Обычный 3">
      <calculatedColumnFormula>IF(Категорії!H2&lt;&gt;9999,Категорії!H2,"")</calculatedColumnFormula>
    </tableColumn>
    <tableColumn id="3" xr3:uid="{00000000-0010-0000-0100-000003000000}" name="Прізвище та Ім'я" dataDxfId="83" dataCellStyle="Обычный 3">
      <calculatedColumnFormula>IFERROR(VLOOKUP(Таблица72345[[#This Row],[НОМЕР]],#REF!,2),"")</calculatedColumnFormula>
    </tableColumn>
    <tableColumn id="4" xr3:uid="{00000000-0010-0000-0100-000004000000}" name="МІСТО" dataDxfId="82" dataCellStyle="Обычный 3">
      <calculatedColumnFormula>IFERROR(VLOOKUP(Таблица72345[[#This Row],[НОМЕР]],#REF!,6),"")</calculatedColumnFormula>
    </tableColumn>
    <tableColumn id="5" xr3:uid="{00000000-0010-0000-0100-000005000000}" name="РЕЗУЛЬТАТ" dataDxfId="81" dataCellStyle="Обычный 3">
      <calculatedColumnFormula>IFERROR(VLOOKUP(Таблица72345[[#This Row],[НОМЕР]],#REF!,4,0)-$J$2,"")</calculatedColumnFormula>
    </tableColumn>
    <tableColumn id="6" xr3:uid="{00000000-0010-0000-0100-000006000000}" name="Дистанція" dataDxfId="80" dataCellStyle="Обычный 3"/>
  </tableColumns>
  <tableStyleInfo name="TableStyleLight14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2000000}" name="Таблица7" displayName="Таблица7" ref="B1:G497" totalsRowShown="0" headerRowDxfId="79" dataDxfId="78" headerRowCellStyle="Обычный 3" dataCellStyle="Обычный 3">
  <autoFilter ref="B1:G497" xr:uid="{00000000-0009-0000-0100-000007000000}"/>
  <sortState ref="B2:G497">
    <sortCondition ref="F1:F497"/>
  </sortState>
  <tableColumns count="6">
    <tableColumn id="1" xr3:uid="{00000000-0010-0000-0200-000001000000}" name="№№" dataDxfId="77" dataCellStyle="Обычный 3">
      <calculatedColumnFormula>IFERROR(VLOOKUP(Таблица7[[#This Row],[НОМЕР]],#REF!,9,0),"")</calculatedColumnFormula>
    </tableColumn>
    <tableColumn id="2" xr3:uid="{00000000-0010-0000-0200-000002000000}" name="НОМЕР" dataDxfId="76" dataCellStyle="Обычный 3">
      <calculatedColumnFormula>IF(Категорії!B2&lt;&gt;9999,Категорії!B2,"")</calculatedColumnFormula>
    </tableColumn>
    <tableColumn id="3" xr3:uid="{00000000-0010-0000-0200-000003000000}" name="Прізвище та Ім'я" dataDxfId="75" dataCellStyle="Обычный 3">
      <calculatedColumnFormula>IFERROR(VLOOKUP(Таблица7[[#This Row],[НОМЕР]],#REF!,2),"")</calculatedColumnFormula>
    </tableColumn>
    <tableColumn id="4" xr3:uid="{00000000-0010-0000-0200-000004000000}" name="МІСТО" dataDxfId="74" dataCellStyle="Обычный 3">
      <calculatedColumnFormula>IFERROR(VLOOKUP(Таблица7[[#This Row],[НОМЕР]],#REF!,6),"")</calculatedColumnFormula>
    </tableColumn>
    <tableColumn id="5" xr3:uid="{00000000-0010-0000-0200-000005000000}" name="РЕЗУЛЬТАТ" dataDxfId="73" dataCellStyle="Обычный 3">
      <calculatedColumnFormula>IFERROR(VLOOKUP(Таблица7[[#This Row],[НОМЕР]],#REF!,4,0)-$J$2,"")</calculatedColumnFormula>
    </tableColumn>
    <tableColumn id="6" xr3:uid="{00000000-0010-0000-0200-000006000000}" name="КАТЕГОРІЯ" dataDxfId="72" dataCellStyle="Обычный 3"/>
  </tableColumns>
  <tableStyleInfo name="TableStyleLight14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3000000}" name="Таблица72" displayName="Таблица72" ref="B1:G497" totalsRowShown="0" headerRowDxfId="71" dataDxfId="70" headerRowCellStyle="Обычный 3" dataCellStyle="Обычный 3">
  <autoFilter ref="B1:G497" xr:uid="{00000000-0009-0000-0100-000001000000}"/>
  <sortState ref="B2:G497">
    <sortCondition ref="F1:F497"/>
  </sortState>
  <tableColumns count="6">
    <tableColumn id="1" xr3:uid="{00000000-0010-0000-0300-000001000000}" name="№№" dataDxfId="69" dataCellStyle="Обычный 3">
      <calculatedColumnFormula>IFERROR(VLOOKUP(Таблица72[[#This Row],[НОМЕР]],#REF!,9,0),"")</calculatedColumnFormula>
    </tableColumn>
    <tableColumn id="2" xr3:uid="{00000000-0010-0000-0300-000002000000}" name="НОМЕР" dataDxfId="68" dataCellStyle="Обычный 3">
      <calculatedColumnFormula>IF(Категорії!D2&lt;&gt;9999,Категорії!D2,"")</calculatedColumnFormula>
    </tableColumn>
    <tableColumn id="3" xr3:uid="{00000000-0010-0000-0300-000003000000}" name="Прізвище та Ім'я" dataDxfId="67" dataCellStyle="Обычный 3">
      <calculatedColumnFormula>IFERROR(VLOOKUP(Таблица72[[#This Row],[НОМЕР]],#REF!,2),"")</calculatedColumnFormula>
    </tableColumn>
    <tableColumn id="4" xr3:uid="{00000000-0010-0000-0300-000004000000}" name="МІСТО" dataDxfId="66" dataCellStyle="Обычный 3">
      <calculatedColumnFormula>IFERROR(VLOOKUP(Таблица72[[#This Row],[НОМЕР]],#REF!,6),"")</calculatedColumnFormula>
    </tableColumn>
    <tableColumn id="5" xr3:uid="{00000000-0010-0000-0300-000005000000}" name="РЕЗУЛЬТАТ" dataDxfId="65" dataCellStyle="Обычный 3">
      <calculatedColumnFormula>IFERROR(VLOOKUP(Таблица72[[#This Row],[НОМЕР]],#REF!,4,0)-$J$2,"")</calculatedColumnFormula>
    </tableColumn>
    <tableColumn id="6" xr3:uid="{00000000-0010-0000-0300-000006000000}" name="КАТЕГОРІЯ" dataDxfId="64" dataCellStyle="Обычный 3"/>
  </tableColumns>
  <tableStyleInfo name="TableStyleLight14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4000000}" name="Таблица723" displayName="Таблица723" ref="B1:G497" totalsRowShown="0" headerRowDxfId="63" dataDxfId="62" headerRowCellStyle="Обычный 3" dataCellStyle="Обычный 3">
  <autoFilter ref="B1:G497" xr:uid="{00000000-0009-0000-0100-000002000000}"/>
  <sortState ref="B2:G497">
    <sortCondition ref="F1:F497"/>
  </sortState>
  <tableColumns count="6">
    <tableColumn id="1" xr3:uid="{00000000-0010-0000-0400-000001000000}" name="№№" dataDxfId="61" dataCellStyle="Обычный 3">
      <calculatedColumnFormula>IFERROR(VLOOKUP(Таблица723[[#This Row],[НОМЕР]],#REF!,9,0),"")</calculatedColumnFormula>
    </tableColumn>
    <tableColumn id="2" xr3:uid="{00000000-0010-0000-0400-000002000000}" name="НОМЕР" dataDxfId="60" dataCellStyle="Обычный 3">
      <calculatedColumnFormula>IF(Категорії!F2&lt;&gt;9999,Категорії!F2,"")</calculatedColumnFormula>
    </tableColumn>
    <tableColumn id="3" xr3:uid="{00000000-0010-0000-0400-000003000000}" name="Прізвище та Ім'я" dataDxfId="59" dataCellStyle="Обычный 3">
      <calculatedColumnFormula>IFERROR(VLOOKUP(Таблица723[[#This Row],[НОМЕР]],#REF!,2),"")</calculatedColumnFormula>
    </tableColumn>
    <tableColumn id="4" xr3:uid="{00000000-0010-0000-0400-000004000000}" name="МІСТО" dataDxfId="58" dataCellStyle="Обычный 3">
      <calculatedColumnFormula>IFERROR(VLOOKUP(Таблица723[[#This Row],[НОМЕР]],#REF!,6),"")</calculatedColumnFormula>
    </tableColumn>
    <tableColumn id="5" xr3:uid="{00000000-0010-0000-0400-000005000000}" name="РЕЗУЛЬТАТ" dataDxfId="57" dataCellStyle="Обычный 3">
      <calculatedColumnFormula>IFERROR(VLOOKUP(Таблица723[[#This Row],[НОМЕР]],#REF!,4,0)-$J$2,"")</calculatedColumnFormula>
    </tableColumn>
    <tableColumn id="6" xr3:uid="{00000000-0010-0000-0400-000006000000}" name="КАТЕГОРІЯ" dataDxfId="56" dataCellStyle="Обычный 3"/>
  </tableColumns>
  <tableStyleInfo name="TableStyleLight14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5000000}" name="Таблица7234" displayName="Таблица7234" ref="B1:G497" totalsRowShown="0" headerRowDxfId="55" dataDxfId="54" headerRowCellStyle="Обычный 3" dataCellStyle="Обычный 3">
  <autoFilter ref="B1:G497" xr:uid="{00000000-0009-0000-0100-000003000000}"/>
  <sortState ref="B2:G497">
    <sortCondition ref="B1:B497"/>
  </sortState>
  <tableColumns count="6">
    <tableColumn id="1" xr3:uid="{00000000-0010-0000-0500-000001000000}" name="№№" dataDxfId="53" dataCellStyle="Обычный 3">
      <calculatedColumnFormula>IFERROR(VLOOKUP(Таблица7234[[#This Row],[НОМЕР]],#REF!,9,0),"")</calculatedColumnFormula>
    </tableColumn>
    <tableColumn id="2" xr3:uid="{00000000-0010-0000-0500-000002000000}" name="НОМЕР" dataDxfId="52" dataCellStyle="Обычный 3">
      <calculatedColumnFormula>IF(Категорії!H2&lt;&gt;9999,Категорії!H2,"")</calculatedColumnFormula>
    </tableColumn>
    <tableColumn id="3" xr3:uid="{00000000-0010-0000-0500-000003000000}" name="Прізвище та Ім'я" dataDxfId="51" dataCellStyle="Обычный 3">
      <calculatedColumnFormula>IFERROR(VLOOKUP(Таблица7234[[#This Row],[НОМЕР]],#REF!,2),"")</calculatedColumnFormula>
    </tableColumn>
    <tableColumn id="4" xr3:uid="{00000000-0010-0000-0500-000004000000}" name="МІСТО" dataDxfId="50" dataCellStyle="Обычный 3">
      <calculatedColumnFormula>IFERROR(VLOOKUP(Таблица7234[[#This Row],[НОМЕР]],#REF!,6),"")</calculatedColumnFormula>
    </tableColumn>
    <tableColumn id="5" xr3:uid="{00000000-0010-0000-0500-000005000000}" name="РЕЗУЛЬТАТ" dataDxfId="49" dataCellStyle="Обычный 3">
      <calculatedColumnFormula>IFERROR(VLOOKUP(Таблица7234[[#This Row],[НОМЕР]],#REF!,4,0)-$J$2,"")</calculatedColumnFormula>
    </tableColumn>
    <tableColumn id="6" xr3:uid="{00000000-0010-0000-0500-000006000000}" name="КАТЕГОРІЯ" dataDxfId="48" dataCellStyle="Обычный 3"/>
  </tableColumns>
  <tableStyleInfo name="TableStyleLight14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6000000}" name="Таблица723413" displayName="Таблица723413" ref="B1:G496" totalsRowShown="0" headerRowDxfId="47" dataDxfId="46" headerRowCellStyle="Обычный 3" dataCellStyle="Обычный 3">
  <autoFilter ref="B1:G496" xr:uid="{00000000-0009-0000-0100-00000C000000}"/>
  <sortState ref="B2:G496">
    <sortCondition ref="F1:F496"/>
  </sortState>
  <tableColumns count="6">
    <tableColumn id="1" xr3:uid="{00000000-0010-0000-0600-000001000000}" name="№№" dataDxfId="45" dataCellStyle="Обычный 3">
      <calculatedColumnFormula>IFERROR(VLOOKUP(Таблица723413[[#This Row],[НОМЕР]],#REF!,9,0),"")</calculatedColumnFormula>
    </tableColumn>
    <tableColumn id="2" xr3:uid="{00000000-0010-0000-0600-000002000000}" name="НОМЕР" dataDxfId="44" dataCellStyle="Обычный 3">
      <calculatedColumnFormula>IF(Категорії!H2&lt;&gt;9999,Категорії!H2,"")</calculatedColumnFormula>
    </tableColumn>
    <tableColumn id="3" xr3:uid="{00000000-0010-0000-0600-000003000000}" name="Прізвище та Ім'я" dataDxfId="43" dataCellStyle="Обычный 3">
      <calculatedColumnFormula>IFERROR(VLOOKUP(Таблица723413[[#This Row],[НОМЕР]],#REF!,2),"")</calculatedColumnFormula>
    </tableColumn>
    <tableColumn id="4" xr3:uid="{00000000-0010-0000-0600-000004000000}" name="МІСТО" dataDxfId="42" dataCellStyle="Обычный 3">
      <calculatedColumnFormula>IFERROR(VLOOKUP(Таблица723413[[#This Row],[НОМЕР]],#REF!,6),"")</calculatedColumnFormula>
    </tableColumn>
    <tableColumn id="5" xr3:uid="{00000000-0010-0000-0600-000005000000}" name="РЕЗУЛЬТАТ" dataDxfId="41" dataCellStyle="Обычный 3">
      <calculatedColumnFormula>IFERROR(VLOOKUP(Таблица723413[[#This Row],[НОМЕР]],#REF!,4,0)-$J$2,"")</calculatedColumnFormula>
    </tableColumn>
    <tableColumn id="6" xr3:uid="{00000000-0010-0000-0600-000006000000}" name="КАТЕГОРІЯ" dataDxfId="40" dataCellStyle="Обычный 3"/>
  </tableColumns>
  <tableStyleInfo name="TableStyleLight14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7000000}" name="Таблица76" displayName="Таблица76" ref="B1:G497" totalsRowShown="0" headerRowDxfId="39" dataDxfId="38" headerRowCellStyle="Обычный 3" dataCellStyle="Обычный 3">
  <autoFilter ref="B1:G497" xr:uid="{00000000-0009-0000-0100-000005000000}"/>
  <sortState ref="B2:G497">
    <sortCondition ref="F1:F497"/>
  </sortState>
  <tableColumns count="6">
    <tableColumn id="1" xr3:uid="{00000000-0010-0000-0700-000001000000}" name="№№" dataDxfId="37" dataCellStyle="Обычный 3">
      <calculatedColumnFormula>IFERROR(VLOOKUP(Таблица76[[#This Row],[НОМЕР]],#REF!,9,0),"")</calculatedColumnFormula>
    </tableColumn>
    <tableColumn id="2" xr3:uid="{00000000-0010-0000-0700-000002000000}" name="НОМЕР" dataDxfId="36" dataCellStyle="Обычный 3">
      <calculatedColumnFormula>IF(Категорії!L2&lt;&gt;9999,Категорії!L2,"")</calculatedColumnFormula>
    </tableColumn>
    <tableColumn id="3" xr3:uid="{00000000-0010-0000-0700-000003000000}" name="Прізвище та Ім'я" dataDxfId="35" dataCellStyle="Обычный 3">
      <calculatedColumnFormula>IFERROR(VLOOKUP(Таблица76[[#This Row],[НОМЕР]],#REF!,2),"")</calculatedColumnFormula>
    </tableColumn>
    <tableColumn id="4" xr3:uid="{00000000-0010-0000-0700-000004000000}" name="МІСТО" dataDxfId="34" dataCellStyle="Обычный 3">
      <calculatedColumnFormula>IFERROR(VLOOKUP(Таблица76[[#This Row],[НОМЕР]],#REF!,6),"")</calculatedColumnFormula>
    </tableColumn>
    <tableColumn id="5" xr3:uid="{00000000-0010-0000-0700-000005000000}" name="РЕЗУЛЬТАТ" dataDxfId="33" dataCellStyle="Обычный 3">
      <calculatedColumnFormula>IFERROR(VLOOKUP(Таблица76[[#This Row],[НОМЕР]],#REF!,4,0)-$J$2,"")</calculatedColumnFormula>
    </tableColumn>
    <tableColumn id="6" xr3:uid="{00000000-0010-0000-0700-000006000000}" name="КАТЕГОРІЯ" dataDxfId="32" dataCellStyle="Обычный 3"/>
  </tableColumns>
  <tableStyleInfo name="TableStyleLight14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8000000}" name="Таблица729" displayName="Таблица729" ref="B1:G497" totalsRowShown="0" headerRowDxfId="31" dataDxfId="30" headerRowCellStyle="Обычный 3" dataCellStyle="Обычный 3">
  <autoFilter ref="B1:G497" xr:uid="{00000000-0009-0000-0100-000008000000}"/>
  <sortState ref="B2:G497">
    <sortCondition ref="F1:F497"/>
  </sortState>
  <tableColumns count="6">
    <tableColumn id="1" xr3:uid="{00000000-0010-0000-0800-000001000000}" name="№№" dataDxfId="29" dataCellStyle="Обычный 3">
      <calculatedColumnFormula>IFERROR(VLOOKUP(Таблица729[[#This Row],[НОМЕР]],#REF!,9,0),"")</calculatedColumnFormula>
    </tableColumn>
    <tableColumn id="2" xr3:uid="{00000000-0010-0000-0800-000002000000}" name="НОМЕР" dataDxfId="28" dataCellStyle="Обычный 3">
      <calculatedColumnFormula>IF(Категорії!N2&lt;&gt;9999,Категорії!N2,"")</calculatedColumnFormula>
    </tableColumn>
    <tableColumn id="3" xr3:uid="{00000000-0010-0000-0800-000003000000}" name="Прізвище та Ім'я" dataDxfId="27" dataCellStyle="Обычный 3">
      <calculatedColumnFormula>IFERROR(VLOOKUP(Таблица729[[#This Row],[НОМЕР]],#REF!,2),"")</calculatedColumnFormula>
    </tableColumn>
    <tableColumn id="4" xr3:uid="{00000000-0010-0000-0800-000004000000}" name="МІСТО" dataDxfId="26" dataCellStyle="Обычный 3">
      <calculatedColumnFormula>IFERROR(VLOOKUP(Таблица729[[#This Row],[НОМЕР]],#REF!,6),"")</calculatedColumnFormula>
    </tableColumn>
    <tableColumn id="5" xr3:uid="{00000000-0010-0000-0800-000005000000}" name="РЕЗУЛЬТАТ" dataDxfId="25" dataCellStyle="Обычный 3">
      <calculatedColumnFormula>IFERROR(VLOOKUP(Таблица729[[#This Row],[НОМЕР]],#REF!,4,0)-$J$2,"")</calculatedColumnFormula>
    </tableColumn>
    <tableColumn id="6" xr3:uid="{00000000-0010-0000-0800-000006000000}" name="КАТЕГОРІЯ" dataDxfId="24" dataCellStyle="Обычный 3"/>
  </tableColumns>
  <tableStyleInfo name="TableStyleLight14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9000000}" name="Таблица72310" displayName="Таблица72310" ref="B1:G497" totalsRowShown="0" headerRowDxfId="23" dataDxfId="22" headerRowCellStyle="Обычный 3" dataCellStyle="Обычный 3">
  <autoFilter ref="B1:G497" xr:uid="{00000000-0009-0000-0100-000009000000}"/>
  <sortState ref="B2:G497">
    <sortCondition ref="F1:F497"/>
  </sortState>
  <tableColumns count="6">
    <tableColumn id="1" xr3:uid="{00000000-0010-0000-0900-000001000000}" name="№№" dataDxfId="21" dataCellStyle="Обычный 3">
      <calculatedColumnFormula>IFERROR(VLOOKUP(Таблица72310[[#This Row],[НОМЕР]],#REF!,9,0),"")</calculatedColumnFormula>
    </tableColumn>
    <tableColumn id="2" xr3:uid="{00000000-0010-0000-0900-000002000000}" name="НОМЕР" dataDxfId="20" dataCellStyle="Обычный 3">
      <calculatedColumnFormula>IF(Категорії!P2&lt;&gt;9999,Категорії!P2,"")</calculatedColumnFormula>
    </tableColumn>
    <tableColumn id="3" xr3:uid="{00000000-0010-0000-0900-000003000000}" name="Прізвище та Ім'я" dataDxfId="19" dataCellStyle="Обычный 3">
      <calculatedColumnFormula>IFERROR(VLOOKUP(Таблица72310[[#This Row],[НОМЕР]],#REF!,2),"")</calculatedColumnFormula>
    </tableColumn>
    <tableColumn id="4" xr3:uid="{00000000-0010-0000-0900-000004000000}" name="МІСТО" dataDxfId="18" dataCellStyle="Обычный 3">
      <calculatedColumnFormula>IFERROR(VLOOKUP(Таблица72310[[#This Row],[НОМЕР]],#REF!,6),"")</calculatedColumnFormula>
    </tableColumn>
    <tableColumn id="5" xr3:uid="{00000000-0010-0000-0900-000005000000}" name="РЕЗУЛЬТАТ" dataDxfId="17" dataCellStyle="Обычный 3">
      <calculatedColumnFormula>IFERROR(VLOOKUP(Таблица72310[[#This Row],[НОМЕР]],#REF!,4,0)-$J$2,"")</calculatedColumnFormula>
    </tableColumn>
    <tableColumn id="6" xr3:uid="{00000000-0010-0000-0900-000006000000}" name="КАТЕГОРІЯ" dataDxfId="16" dataCellStyle="Обычный 3"/>
  </tableColumns>
  <tableStyleInfo name="TableStyleLight14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A000000}" name="Таблица723411" displayName="Таблица723411" ref="B1:G497" totalsRowShown="0" headerRowDxfId="15" dataDxfId="14" headerRowCellStyle="Обычный 3" dataCellStyle="Обычный 3">
  <autoFilter ref="B1:G497" xr:uid="{00000000-0009-0000-0100-00000A000000}"/>
  <sortState ref="B2:G497">
    <sortCondition ref="F1:F497"/>
  </sortState>
  <tableColumns count="6">
    <tableColumn id="1" xr3:uid="{00000000-0010-0000-0A00-000001000000}" name="№№" dataDxfId="13" dataCellStyle="Обычный 3">
      <calculatedColumnFormula>IFERROR(VLOOKUP(Таблица723411[[#This Row],[НОМЕР]],#REF!,9,0),"")</calculatedColumnFormula>
    </tableColumn>
    <tableColumn id="2" xr3:uid="{00000000-0010-0000-0A00-000002000000}" name="НОМЕР" dataDxfId="12" dataCellStyle="Обычный 3">
      <calculatedColumnFormula>IF(Категорії!R2&lt;&gt;9999,Категорії!R2,"")</calculatedColumnFormula>
    </tableColumn>
    <tableColumn id="3" xr3:uid="{00000000-0010-0000-0A00-000003000000}" name="Прізвище та Ім'я" dataDxfId="11" dataCellStyle="Обычный 3">
      <calculatedColumnFormula>IFERROR(VLOOKUP(Таблица723411[[#This Row],[НОМЕР]],#REF!,2),"")</calculatedColumnFormula>
    </tableColumn>
    <tableColumn id="4" xr3:uid="{00000000-0010-0000-0A00-000004000000}" name="МІСТО" dataDxfId="10" dataCellStyle="Обычный 3">
      <calculatedColumnFormula>IFERROR(VLOOKUP(Таблица723411[[#This Row],[НОМЕР]],#REF!,6),"")</calculatedColumnFormula>
    </tableColumn>
    <tableColumn id="5" xr3:uid="{00000000-0010-0000-0A00-000005000000}" name="РЕЗУЛЬТАТ" dataDxfId="9" dataCellStyle="Обычный 3">
      <calculatedColumnFormula>IFERROR(VLOOKUP(Таблица723411[[#This Row],[НОМЕР]],#REF!,4,0)-$J$2,"")</calculatedColumnFormula>
    </tableColumn>
    <tableColumn id="6" xr3:uid="{00000000-0010-0000-0A00-000006000000}" name="КАТЕГОРІЯ" dataDxfId="8" dataCellStyle="Обычный 3"/>
  </tableColumns>
  <tableStyleInfo name="TableStyleLight14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B000000}" name="Таблица7234512" displayName="Таблица7234512" ref="B1:G497" totalsRowShown="0" headerRowDxfId="7" dataDxfId="6" headerRowCellStyle="Обычный 3" dataCellStyle="Обычный 3">
  <autoFilter ref="B1:G497" xr:uid="{00000000-0009-0000-0100-00000B000000}"/>
  <sortState ref="B2:G497">
    <sortCondition ref="B1:B497"/>
  </sortState>
  <tableColumns count="6">
    <tableColumn id="1" xr3:uid="{00000000-0010-0000-0B00-000001000000}" name="№№" dataDxfId="5" dataCellStyle="Обычный 3">
      <calculatedColumnFormula>IFERROR(VLOOKUP(Таблица7234512[[#This Row],[НОМЕР]],#REF!,9,0),"")</calculatedColumnFormula>
    </tableColumn>
    <tableColumn id="2" xr3:uid="{00000000-0010-0000-0B00-000002000000}" name="НОМЕР" dataDxfId="4" dataCellStyle="Обычный 3">
      <calculatedColumnFormula>IF(Категорії!T2&lt;&gt;9999,Категорії!T2,"")</calculatedColumnFormula>
    </tableColumn>
    <tableColumn id="3" xr3:uid="{00000000-0010-0000-0B00-000003000000}" name="Прізвище та Ім'я" dataDxfId="3" dataCellStyle="Обычный 3">
      <calculatedColumnFormula>IFERROR(VLOOKUP(Таблица7234512[[#This Row],[НОМЕР]],#REF!,2),"")</calculatedColumnFormula>
    </tableColumn>
    <tableColumn id="4" xr3:uid="{00000000-0010-0000-0B00-000004000000}" name="МІСТО" dataDxfId="2" dataCellStyle="Обычный 3">
      <calculatedColumnFormula>IFERROR(VLOOKUP(Таблица7234512[[#This Row],[НОМЕР]],#REF!,6),"")</calculatedColumnFormula>
    </tableColumn>
    <tableColumn id="5" xr3:uid="{00000000-0010-0000-0B00-000005000000}" name="РЕЗУЛЬТАТ" dataDxfId="1" dataCellStyle="Обычный 3">
      <calculatedColumnFormula>IFERROR(VLOOKUP(Таблица7234512[[#This Row],[НОМЕР]],#REF!,4,0)-$J$2,"")</calculatedColumnFormula>
    </tableColumn>
    <tableColumn id="6" xr3:uid="{00000000-0010-0000-0B00-000006000000}" name="КАТЕГОРІЯ" dataDxfId="0" dataCellStyle="Обычный 3"/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 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 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 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 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 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 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 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 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9.xml" 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0.xml" 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1.xml" 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2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>
    <tabColor rgb="FFFFFFFF"/>
    <outlinePr summaryBelow="0" summaryRight="0"/>
  </sheetPr>
  <dimension ref="B1:N417"/>
  <sheetViews>
    <sheetView zoomScale="80" zoomScaleNormal="80" workbookViewId="0" xr3:uid="{AEA406A1-0E4B-5B11-9CD5-51D6E497D94C}">
      <selection activeCell="L9" sqref="L9"/>
    </sheetView>
  </sheetViews>
  <sheetFormatPr defaultColWidth="14.42578125" defaultRowHeight="15.75" customHeight="1" x14ac:dyDescent="0.15"/>
  <cols>
    <col min="1" max="1" width="3.1015625" customWidth="1"/>
    <col min="2" max="2" width="7.28125" style="1" bestFit="1" customWidth="1"/>
    <col min="3" max="3" width="9.9765625" style="1" bestFit="1" customWidth="1"/>
    <col min="4" max="4" width="26.16015625" style="1" bestFit="1" customWidth="1"/>
    <col min="5" max="5" width="9.4375" style="1" bestFit="1" customWidth="1"/>
    <col min="6" max="6" width="20.08984375" style="1" bestFit="1" customWidth="1"/>
    <col min="7" max="7" width="20.6328125" style="1" bestFit="1" customWidth="1"/>
    <col min="8" max="8" width="15.5078125" style="1" bestFit="1" customWidth="1"/>
    <col min="9" max="9" width="29.80078125" style="1" customWidth="1"/>
    <col min="11" max="14" width="14.42578125" style="22"/>
  </cols>
  <sheetData>
    <row r="1" spans="2:14" ht="15.75" customHeight="1" x14ac:dyDescent="0.15">
      <c r="B1" s="44" t="str">
        <f>"Зареєстровано "&amp;COUNTA(Таблица17[№№])&amp;" учасників"</f>
        <v>Зареєстровано 83 учасників</v>
      </c>
      <c r="C1" s="44"/>
      <c r="D1" s="44"/>
      <c r="E1" s="3"/>
      <c r="F1" s="3"/>
    </row>
    <row r="2" spans="2:14" ht="15.75" customHeight="1" x14ac:dyDescent="0.15">
      <c r="B2" s="16"/>
      <c r="C2" s="16"/>
      <c r="D2" s="16"/>
      <c r="E2" s="16"/>
      <c r="F2" s="16"/>
      <c r="G2" s="16"/>
      <c r="H2" s="16"/>
      <c r="I2" s="16"/>
    </row>
    <row r="3" spans="2:14" ht="15.75" customHeight="1" x14ac:dyDescent="0.15">
      <c r="B3" t="s">
        <v>4</v>
      </c>
      <c r="C3" t="s">
        <v>0</v>
      </c>
      <c r="D3" t="s">
        <v>6</v>
      </c>
      <c r="E3" s="4" t="s">
        <v>24</v>
      </c>
      <c r="F3" s="4" t="s">
        <v>25</v>
      </c>
      <c r="G3" s="4" t="s">
        <v>26</v>
      </c>
      <c r="H3" t="s">
        <v>1</v>
      </c>
      <c r="I3" s="4" t="s">
        <v>27</v>
      </c>
      <c r="J3" s="4" t="s">
        <v>28</v>
      </c>
    </row>
    <row r="4" spans="2:14" ht="15.75" customHeight="1" x14ac:dyDescent="0.15">
      <c r="B4">
        <v>1</v>
      </c>
      <c r="C4">
        <v>1</v>
      </c>
      <c r="D4" t="s">
        <v>29</v>
      </c>
      <c r="E4" t="s">
        <v>30</v>
      </c>
      <c r="F4">
        <v>1985</v>
      </c>
      <c r="G4" t="str">
        <f>L4&amp;"_"&amp;Таблица17[[#This Row],[Дистанція]]</f>
        <v>29-39_30</v>
      </c>
      <c r="H4" t="s">
        <v>2</v>
      </c>
      <c r="I4"/>
      <c r="J4">
        <v>30</v>
      </c>
      <c r="K4" s="22">
        <f>2018-Таблица17[[#This Row],[Рік народження]]</f>
        <v>33</v>
      </c>
      <c r="L4" s="22" t="str">
        <f>IF(K4&lt;18,"18-",VLOOKUP(K4,$M$4:$N$8,2,1))</f>
        <v>29-39</v>
      </c>
      <c r="M4" s="22">
        <v>18</v>
      </c>
      <c r="N4" s="22" t="s">
        <v>156</v>
      </c>
    </row>
    <row r="5" spans="2:14" ht="15.75" customHeight="1" x14ac:dyDescent="0.15">
      <c r="B5">
        <v>2</v>
      </c>
      <c r="C5">
        <v>2</v>
      </c>
      <c r="D5" t="s">
        <v>31</v>
      </c>
      <c r="E5" t="s">
        <v>30</v>
      </c>
      <c r="F5">
        <v>1984</v>
      </c>
      <c r="G5" t="str">
        <f>L5&amp;"_"&amp;Таблица17[[#This Row],[Дистанція]]</f>
        <v>29-39_30</v>
      </c>
      <c r="H5" t="s">
        <v>15</v>
      </c>
      <c r="I5"/>
      <c r="J5">
        <v>30</v>
      </c>
      <c r="K5" s="22">
        <f>2018-Таблица17[[#This Row],[Рік народження]]</f>
        <v>34</v>
      </c>
      <c r="L5" s="22" t="str">
        <f t="shared" ref="L5:L68" si="0">VLOOKUP(K5,$M$4:$N$8,2,1)</f>
        <v>29-39</v>
      </c>
      <c r="M5" s="22">
        <v>29</v>
      </c>
      <c r="N5" s="22" t="s">
        <v>160</v>
      </c>
    </row>
    <row r="6" spans="2:14" ht="15.75" customHeight="1" x14ac:dyDescent="0.15">
      <c r="B6">
        <v>3</v>
      </c>
      <c r="C6">
        <v>3</v>
      </c>
      <c r="D6" t="s">
        <v>32</v>
      </c>
      <c r="E6" t="s">
        <v>33</v>
      </c>
      <c r="F6">
        <v>1985</v>
      </c>
      <c r="G6" t="str">
        <f>L6&amp;"_"&amp;Таблица17[[#This Row],[Дистанція]]</f>
        <v>29-39_30</v>
      </c>
      <c r="H6" t="s">
        <v>34</v>
      </c>
      <c r="I6" t="s">
        <v>35</v>
      </c>
      <c r="J6">
        <v>30</v>
      </c>
      <c r="K6" s="22">
        <f>2018-Таблица17[[#This Row],[Рік народження]]</f>
        <v>33</v>
      </c>
      <c r="L6" s="22" t="str">
        <f t="shared" si="0"/>
        <v>29-39</v>
      </c>
      <c r="M6" s="22">
        <v>40</v>
      </c>
      <c r="N6" s="22" t="s">
        <v>157</v>
      </c>
    </row>
    <row r="7" spans="2:14" ht="15.75" customHeight="1" x14ac:dyDescent="0.15">
      <c r="B7">
        <v>4</v>
      </c>
      <c r="C7">
        <v>4</v>
      </c>
      <c r="D7" t="s">
        <v>36</v>
      </c>
      <c r="E7" t="s">
        <v>30</v>
      </c>
      <c r="F7">
        <v>1987</v>
      </c>
      <c r="G7" t="str">
        <f>L7&amp;"_"&amp;Таблица17[[#This Row],[Дистанція]]</f>
        <v>29-39_30</v>
      </c>
      <c r="H7" t="s">
        <v>3</v>
      </c>
      <c r="I7"/>
      <c r="J7">
        <v>30</v>
      </c>
      <c r="K7" s="22">
        <f>2018-Таблица17[[#This Row],[Рік народження]]</f>
        <v>31</v>
      </c>
      <c r="L7" s="22" t="str">
        <f t="shared" si="0"/>
        <v>29-39</v>
      </c>
      <c r="M7" s="22">
        <v>51</v>
      </c>
      <c r="N7" s="22" t="s">
        <v>158</v>
      </c>
    </row>
    <row r="8" spans="2:14" ht="15.75" customHeight="1" x14ac:dyDescent="0.15">
      <c r="B8">
        <v>5</v>
      </c>
      <c r="C8">
        <v>5</v>
      </c>
      <c r="D8" t="s">
        <v>37</v>
      </c>
      <c r="E8" t="s">
        <v>30</v>
      </c>
      <c r="F8">
        <v>1981</v>
      </c>
      <c r="G8" t="str">
        <f>L8&amp;"_"&amp;Таблица17[[#This Row],[Дистанція]]</f>
        <v>29-39_30</v>
      </c>
      <c r="H8" t="s">
        <v>7</v>
      </c>
      <c r="I8" t="s">
        <v>38</v>
      </c>
      <c r="J8">
        <v>30</v>
      </c>
      <c r="K8" s="22">
        <f>2018-Таблица17[[#This Row],[Рік народження]]</f>
        <v>37</v>
      </c>
      <c r="L8" s="22" t="str">
        <f t="shared" si="0"/>
        <v>29-39</v>
      </c>
      <c r="M8" s="22">
        <v>61</v>
      </c>
      <c r="N8" s="22" t="s">
        <v>159</v>
      </c>
    </row>
    <row r="9" spans="2:14" ht="15.75" customHeight="1" x14ac:dyDescent="0.15">
      <c r="B9">
        <v>6</v>
      </c>
      <c r="C9">
        <v>6</v>
      </c>
      <c r="D9" t="s">
        <v>39</v>
      </c>
      <c r="E9" t="s">
        <v>33</v>
      </c>
      <c r="F9">
        <v>1979</v>
      </c>
      <c r="G9" t="str">
        <f>L9&amp;"_"&amp;Таблица17[[#This Row],[Дистанція]]</f>
        <v>29-39_30</v>
      </c>
      <c r="H9" t="s">
        <v>40</v>
      </c>
      <c r="I9"/>
      <c r="J9">
        <v>30</v>
      </c>
      <c r="K9" s="22">
        <f>2018-Таблица17[[#This Row],[Рік народження]]</f>
        <v>39</v>
      </c>
      <c r="L9" s="22" t="str">
        <f t="shared" si="0"/>
        <v>29-39</v>
      </c>
    </row>
    <row r="10" spans="2:14" ht="15.75" customHeight="1" x14ac:dyDescent="0.15">
      <c r="B10">
        <v>7</v>
      </c>
      <c r="C10">
        <v>7</v>
      </c>
      <c r="D10" t="s">
        <v>41</v>
      </c>
      <c r="E10" t="s">
        <v>30</v>
      </c>
      <c r="F10">
        <v>1991</v>
      </c>
      <c r="G10" t="str">
        <f>L10&amp;"_"&amp;Таблица17[[#This Row],[Дистанція]]</f>
        <v>18-28_30</v>
      </c>
      <c r="H10" t="s">
        <v>3</v>
      </c>
      <c r="I10" t="s">
        <v>42</v>
      </c>
      <c r="J10">
        <v>30</v>
      </c>
      <c r="K10" s="22">
        <f>2018-Таблица17[[#This Row],[Рік народження]]</f>
        <v>27</v>
      </c>
      <c r="L10" s="22" t="str">
        <f t="shared" si="0"/>
        <v>18-28</v>
      </c>
    </row>
    <row r="11" spans="2:14" ht="15.75" customHeight="1" x14ac:dyDescent="0.15">
      <c r="B11">
        <v>8</v>
      </c>
      <c r="C11">
        <v>8</v>
      </c>
      <c r="D11" t="s">
        <v>43</v>
      </c>
      <c r="E11" t="s">
        <v>30</v>
      </c>
      <c r="F11">
        <v>1973</v>
      </c>
      <c r="G11" t="str">
        <f>L11&amp;"_"&amp;Таблица17[[#This Row],[Дистанція]]</f>
        <v>40-50_30</v>
      </c>
      <c r="H11" t="s">
        <v>14</v>
      </c>
      <c r="I11" t="s">
        <v>44</v>
      </c>
      <c r="J11">
        <v>30</v>
      </c>
      <c r="K11" s="22">
        <f>2018-Таблица17[[#This Row],[Рік народження]]</f>
        <v>45</v>
      </c>
      <c r="L11" s="22" t="str">
        <f t="shared" si="0"/>
        <v>40-50</v>
      </c>
    </row>
    <row r="12" spans="2:14" ht="15.75" customHeight="1" x14ac:dyDescent="0.15">
      <c r="B12">
        <v>9</v>
      </c>
      <c r="C12">
        <v>9</v>
      </c>
      <c r="D12" t="s">
        <v>45</v>
      </c>
      <c r="E12" t="s">
        <v>33</v>
      </c>
      <c r="F12">
        <v>1989</v>
      </c>
      <c r="G12" t="str">
        <f>L12&amp;"_"&amp;Таблица17[[#This Row],[Дистанція]]</f>
        <v>29-39_30</v>
      </c>
      <c r="H12" t="s">
        <v>2</v>
      </c>
      <c r="I12" t="s">
        <v>46</v>
      </c>
      <c r="J12">
        <v>30</v>
      </c>
      <c r="K12" s="22">
        <f>2018-Таблица17[[#This Row],[Рік народження]]</f>
        <v>29</v>
      </c>
      <c r="L12" s="22" t="str">
        <f t="shared" si="0"/>
        <v>29-39</v>
      </c>
    </row>
    <row r="13" spans="2:14" ht="15.75" customHeight="1" x14ac:dyDescent="0.15">
      <c r="B13">
        <v>10</v>
      </c>
      <c r="C13">
        <v>10</v>
      </c>
      <c r="D13" t="s">
        <v>47</v>
      </c>
      <c r="E13" t="s">
        <v>30</v>
      </c>
      <c r="F13">
        <v>1983</v>
      </c>
      <c r="G13" t="str">
        <f>L13&amp;"_"&amp;Таблица17[[#This Row],[Дистанція]]</f>
        <v>29-39_30</v>
      </c>
      <c r="H13" t="s">
        <v>3</v>
      </c>
      <c r="I13" t="s">
        <v>48</v>
      </c>
      <c r="J13">
        <v>30</v>
      </c>
      <c r="K13" s="22">
        <f>2018-Таблица17[[#This Row],[Рік народження]]</f>
        <v>35</v>
      </c>
      <c r="L13" s="22" t="str">
        <f t="shared" si="0"/>
        <v>29-39</v>
      </c>
    </row>
    <row r="14" spans="2:14" ht="15.75" customHeight="1" x14ac:dyDescent="0.15">
      <c r="B14">
        <v>11</v>
      </c>
      <c r="C14">
        <v>11</v>
      </c>
      <c r="D14" t="s">
        <v>49</v>
      </c>
      <c r="E14" t="s">
        <v>30</v>
      </c>
      <c r="F14">
        <v>1985</v>
      </c>
      <c r="G14" t="str">
        <f>L14&amp;"_"&amp;Таблица17[[#This Row],[Дистанція]]</f>
        <v>29-39_30</v>
      </c>
      <c r="H14" t="s">
        <v>40</v>
      </c>
      <c r="I14"/>
      <c r="J14">
        <v>30</v>
      </c>
      <c r="K14" s="22">
        <f>2018-Таблица17[[#This Row],[Рік народження]]</f>
        <v>33</v>
      </c>
      <c r="L14" s="22" t="str">
        <f t="shared" si="0"/>
        <v>29-39</v>
      </c>
    </row>
    <row r="15" spans="2:14" ht="15.75" customHeight="1" x14ac:dyDescent="0.15">
      <c r="B15">
        <v>12</v>
      </c>
      <c r="C15">
        <v>12</v>
      </c>
      <c r="D15" t="s">
        <v>50</v>
      </c>
      <c r="E15" t="s">
        <v>30</v>
      </c>
      <c r="F15">
        <v>1986</v>
      </c>
      <c r="G15" t="str">
        <f>L15&amp;"_"&amp;Таблица17[[#This Row],[Дистанція]]</f>
        <v>29-39_30</v>
      </c>
      <c r="H15" t="s">
        <v>3</v>
      </c>
      <c r="I15" t="s">
        <v>51</v>
      </c>
      <c r="J15">
        <v>30</v>
      </c>
      <c r="K15" s="22">
        <f>2018-Таблица17[[#This Row],[Рік народження]]</f>
        <v>32</v>
      </c>
      <c r="L15" s="22" t="str">
        <f t="shared" si="0"/>
        <v>29-39</v>
      </c>
    </row>
    <row r="16" spans="2:14" ht="15.75" customHeight="1" x14ac:dyDescent="0.15">
      <c r="B16">
        <v>13</v>
      </c>
      <c r="C16">
        <v>13</v>
      </c>
      <c r="D16" t="s">
        <v>52</v>
      </c>
      <c r="E16" t="s">
        <v>30</v>
      </c>
      <c r="F16">
        <v>1977</v>
      </c>
      <c r="G16" t="str">
        <f>L16&amp;"_"&amp;Таблица17[[#This Row],[Дистанція]]</f>
        <v>40-50_30</v>
      </c>
      <c r="H16" t="s">
        <v>12</v>
      </c>
      <c r="I16"/>
      <c r="J16">
        <v>30</v>
      </c>
      <c r="K16" s="22">
        <f>2018-Таблица17[[#This Row],[Рік народження]]</f>
        <v>41</v>
      </c>
      <c r="L16" s="22" t="str">
        <f t="shared" si="0"/>
        <v>40-50</v>
      </c>
    </row>
    <row r="17" spans="2:12" ht="15.75" customHeight="1" x14ac:dyDescent="0.15">
      <c r="B17">
        <v>14</v>
      </c>
      <c r="C17">
        <v>14</v>
      </c>
      <c r="D17" t="s">
        <v>53</v>
      </c>
      <c r="E17" t="s">
        <v>33</v>
      </c>
      <c r="F17">
        <v>1989</v>
      </c>
      <c r="G17" t="str">
        <f>L17&amp;"_"&amp;Таблица17[[#This Row],[Дистанція]]</f>
        <v>29-39_30</v>
      </c>
      <c r="H17" t="s">
        <v>2</v>
      </c>
      <c r="I17" t="s">
        <v>51</v>
      </c>
      <c r="J17">
        <v>30</v>
      </c>
      <c r="K17" s="22">
        <f>2018-Таблица17[[#This Row],[Рік народження]]</f>
        <v>29</v>
      </c>
      <c r="L17" s="22" t="str">
        <f t="shared" si="0"/>
        <v>29-39</v>
      </c>
    </row>
    <row r="18" spans="2:12" ht="15.75" customHeight="1" x14ac:dyDescent="0.15">
      <c r="B18">
        <v>15</v>
      </c>
      <c r="C18">
        <v>15</v>
      </c>
      <c r="D18" t="s">
        <v>54</v>
      </c>
      <c r="E18" t="s">
        <v>30</v>
      </c>
      <c r="F18">
        <v>1981</v>
      </c>
      <c r="G18" t="str">
        <f>L18&amp;"_"&amp;Таблица17[[#This Row],[Дистанція]]</f>
        <v>29-39_30</v>
      </c>
      <c r="H18" t="s">
        <v>55</v>
      </c>
      <c r="I18"/>
      <c r="J18">
        <v>30</v>
      </c>
      <c r="K18" s="22">
        <f>2018-Таблица17[[#This Row],[Рік народження]]</f>
        <v>37</v>
      </c>
      <c r="L18" s="22" t="str">
        <f t="shared" si="0"/>
        <v>29-39</v>
      </c>
    </row>
    <row r="19" spans="2:12" ht="15.75" customHeight="1" x14ac:dyDescent="0.15">
      <c r="B19">
        <v>16</v>
      </c>
      <c r="C19">
        <v>16</v>
      </c>
      <c r="D19" t="s">
        <v>56</v>
      </c>
      <c r="E19" t="s">
        <v>30</v>
      </c>
      <c r="F19">
        <v>1972</v>
      </c>
      <c r="G19" t="str">
        <f>L19&amp;"_"&amp;Таблица17[[#This Row],[Дистанція]]</f>
        <v>40-50_30</v>
      </c>
      <c r="H19" t="s">
        <v>2</v>
      </c>
      <c r="I19"/>
      <c r="J19">
        <v>30</v>
      </c>
      <c r="K19" s="22">
        <f>2018-Таблица17[[#This Row],[Рік народження]]</f>
        <v>46</v>
      </c>
      <c r="L19" s="22" t="str">
        <f t="shared" si="0"/>
        <v>40-50</v>
      </c>
    </row>
    <row r="20" spans="2:12" ht="15.75" customHeight="1" x14ac:dyDescent="0.15">
      <c r="B20">
        <v>17</v>
      </c>
      <c r="C20">
        <v>17</v>
      </c>
      <c r="D20" t="s">
        <v>57</v>
      </c>
      <c r="E20" t="s">
        <v>30</v>
      </c>
      <c r="F20">
        <v>1978</v>
      </c>
      <c r="G20" t="str">
        <f>L20&amp;"_"&amp;Таблица17[[#This Row],[Дистанція]]</f>
        <v>40-50_30</v>
      </c>
      <c r="H20" t="s">
        <v>2</v>
      </c>
      <c r="I20"/>
      <c r="J20">
        <v>30</v>
      </c>
      <c r="K20" s="22">
        <f>2018-Таблица17[[#This Row],[Рік народження]]</f>
        <v>40</v>
      </c>
      <c r="L20" s="22" t="str">
        <f t="shared" si="0"/>
        <v>40-50</v>
      </c>
    </row>
    <row r="21" spans="2:12" ht="15.75" customHeight="1" x14ac:dyDescent="0.15">
      <c r="B21">
        <v>18</v>
      </c>
      <c r="C21">
        <v>18</v>
      </c>
      <c r="D21" t="s">
        <v>58</v>
      </c>
      <c r="E21" t="s">
        <v>30</v>
      </c>
      <c r="F21">
        <v>1984</v>
      </c>
      <c r="G21" t="str">
        <f>L21&amp;"_"&amp;Таблица17[[#This Row],[Дистанція]]</f>
        <v>29-39_30</v>
      </c>
      <c r="H21" t="s">
        <v>2</v>
      </c>
      <c r="I21"/>
      <c r="J21">
        <v>30</v>
      </c>
      <c r="K21" s="22">
        <f>2018-Таблица17[[#This Row],[Рік народження]]</f>
        <v>34</v>
      </c>
      <c r="L21" s="22" t="str">
        <f t="shared" si="0"/>
        <v>29-39</v>
      </c>
    </row>
    <row r="22" spans="2:12" ht="15.75" customHeight="1" x14ac:dyDescent="0.15">
      <c r="B22">
        <v>19</v>
      </c>
      <c r="C22">
        <v>19</v>
      </c>
      <c r="D22" t="s">
        <v>59</v>
      </c>
      <c r="E22" t="s">
        <v>30</v>
      </c>
      <c r="F22">
        <v>1979</v>
      </c>
      <c r="G22" t="str">
        <f>L22&amp;"_"&amp;Таблица17[[#This Row],[Дистанція]]</f>
        <v>29-39_30</v>
      </c>
      <c r="H22" t="s">
        <v>60</v>
      </c>
      <c r="I22"/>
      <c r="J22">
        <v>30</v>
      </c>
      <c r="K22" s="22">
        <f>2018-Таблица17[[#This Row],[Рік народження]]</f>
        <v>39</v>
      </c>
      <c r="L22" s="22" t="str">
        <f t="shared" si="0"/>
        <v>29-39</v>
      </c>
    </row>
    <row r="23" spans="2:12" ht="15.75" customHeight="1" x14ac:dyDescent="0.15">
      <c r="B23">
        <v>20</v>
      </c>
      <c r="C23">
        <v>20</v>
      </c>
      <c r="D23" t="s">
        <v>61</v>
      </c>
      <c r="E23" t="s">
        <v>33</v>
      </c>
      <c r="F23">
        <v>1988</v>
      </c>
      <c r="G23" t="str">
        <f>L23&amp;"_"&amp;Таблица17[[#This Row],[Дистанція]]</f>
        <v>29-39_30</v>
      </c>
      <c r="H23" t="s">
        <v>40</v>
      </c>
      <c r="I23"/>
      <c r="J23">
        <v>30</v>
      </c>
      <c r="K23" s="22">
        <f>2018-Таблица17[[#This Row],[Рік народження]]</f>
        <v>30</v>
      </c>
      <c r="L23" s="22" t="str">
        <f t="shared" si="0"/>
        <v>29-39</v>
      </c>
    </row>
    <row r="24" spans="2:12" ht="15.75" customHeight="1" x14ac:dyDescent="0.15">
      <c r="B24">
        <v>21</v>
      </c>
      <c r="C24">
        <v>21</v>
      </c>
      <c r="D24" t="s">
        <v>62</v>
      </c>
      <c r="E24" t="s">
        <v>30</v>
      </c>
      <c r="F24">
        <v>1973</v>
      </c>
      <c r="G24" t="str">
        <f>L24&amp;"_"&amp;Таблица17[[#This Row],[Дистанція]]</f>
        <v>40-50_30</v>
      </c>
      <c r="H24" t="s">
        <v>63</v>
      </c>
      <c r="I24" t="s">
        <v>64</v>
      </c>
      <c r="J24">
        <v>30</v>
      </c>
      <c r="K24" s="22">
        <f>2018-Таблица17[[#This Row],[Рік народження]]</f>
        <v>45</v>
      </c>
      <c r="L24" s="22" t="str">
        <f t="shared" si="0"/>
        <v>40-50</v>
      </c>
    </row>
    <row r="25" spans="2:12" ht="15.75" customHeight="1" x14ac:dyDescent="0.15">
      <c r="B25">
        <v>22</v>
      </c>
      <c r="C25">
        <v>22</v>
      </c>
      <c r="D25" t="s">
        <v>65</v>
      </c>
      <c r="E25" t="s">
        <v>30</v>
      </c>
      <c r="F25">
        <v>1986</v>
      </c>
      <c r="G25" t="str">
        <f>L25&amp;"_"&amp;Таблица17[[#This Row],[Дистанція]]</f>
        <v>29-39_30</v>
      </c>
      <c r="H25" t="s">
        <v>40</v>
      </c>
      <c r="I25"/>
      <c r="J25">
        <v>30</v>
      </c>
      <c r="K25" s="22">
        <f>2018-Таблица17[[#This Row],[Рік народження]]</f>
        <v>32</v>
      </c>
      <c r="L25" s="22" t="str">
        <f t="shared" si="0"/>
        <v>29-39</v>
      </c>
    </row>
    <row r="26" spans="2:12" ht="15.75" customHeight="1" x14ac:dyDescent="0.15">
      <c r="B26">
        <v>23</v>
      </c>
      <c r="C26">
        <v>23</v>
      </c>
      <c r="D26" t="s">
        <v>66</v>
      </c>
      <c r="E26" t="s">
        <v>30</v>
      </c>
      <c r="F26">
        <v>1993</v>
      </c>
      <c r="G26" t="str">
        <f>L26&amp;"_"&amp;Таблица17[[#This Row],[Дистанція]]</f>
        <v>18-28_30</v>
      </c>
      <c r="H26" t="s">
        <v>9</v>
      </c>
      <c r="I26" t="s">
        <v>67</v>
      </c>
      <c r="J26">
        <v>30</v>
      </c>
      <c r="K26" s="22">
        <f>2018-Таблица17[[#This Row],[Рік народження]]</f>
        <v>25</v>
      </c>
      <c r="L26" s="22" t="str">
        <f t="shared" si="0"/>
        <v>18-28</v>
      </c>
    </row>
    <row r="27" spans="2:12" ht="12.75" x14ac:dyDescent="0.15">
      <c r="B27">
        <v>24</v>
      </c>
      <c r="C27">
        <v>24</v>
      </c>
      <c r="D27" t="s">
        <v>68</v>
      </c>
      <c r="E27" t="s">
        <v>30</v>
      </c>
      <c r="F27">
        <v>1983</v>
      </c>
      <c r="G27" t="str">
        <f>L27&amp;"_"&amp;Таблица17[[#This Row],[Дистанція]]</f>
        <v>29-39_30</v>
      </c>
      <c r="H27" t="s">
        <v>9</v>
      </c>
      <c r="I27" t="s">
        <v>67</v>
      </c>
      <c r="J27">
        <v>30</v>
      </c>
      <c r="K27" s="22">
        <f>2018-Таблица17[[#This Row],[Рік народження]]</f>
        <v>35</v>
      </c>
      <c r="L27" s="22" t="str">
        <f t="shared" si="0"/>
        <v>29-39</v>
      </c>
    </row>
    <row r="28" spans="2:12" ht="12.75" x14ac:dyDescent="0.15">
      <c r="B28">
        <v>25</v>
      </c>
      <c r="C28">
        <v>25</v>
      </c>
      <c r="D28" t="s">
        <v>69</v>
      </c>
      <c r="E28" t="s">
        <v>33</v>
      </c>
      <c r="F28">
        <v>1978</v>
      </c>
      <c r="G28" t="str">
        <f>L28&amp;"_"&amp;Таблица17[[#This Row],[Дистанція]]</f>
        <v>40-50_30</v>
      </c>
      <c r="H28" t="s">
        <v>9</v>
      </c>
      <c r="I28" t="s">
        <v>70</v>
      </c>
      <c r="J28">
        <v>30</v>
      </c>
      <c r="K28" s="22">
        <f>2018-Таблица17[[#This Row],[Рік народження]]</f>
        <v>40</v>
      </c>
      <c r="L28" s="22" t="str">
        <f t="shared" si="0"/>
        <v>40-50</v>
      </c>
    </row>
    <row r="29" spans="2:12" ht="12.75" x14ac:dyDescent="0.15">
      <c r="B29">
        <v>26</v>
      </c>
      <c r="C29">
        <v>26</v>
      </c>
      <c r="D29" t="s">
        <v>71</v>
      </c>
      <c r="E29" t="s">
        <v>30</v>
      </c>
      <c r="F29">
        <v>1984</v>
      </c>
      <c r="G29" t="str">
        <f>L29&amp;"_"&amp;Таблица17[[#This Row],[Дистанція]]</f>
        <v>29-39_30</v>
      </c>
      <c r="H29" t="s">
        <v>72</v>
      </c>
      <c r="I29"/>
      <c r="J29">
        <v>30</v>
      </c>
      <c r="K29" s="22">
        <f>2018-Таблица17[[#This Row],[Рік народження]]</f>
        <v>34</v>
      </c>
      <c r="L29" s="22" t="str">
        <f t="shared" si="0"/>
        <v>29-39</v>
      </c>
    </row>
    <row r="30" spans="2:12" ht="12.75" x14ac:dyDescent="0.15">
      <c r="B30">
        <v>27</v>
      </c>
      <c r="C30">
        <v>27</v>
      </c>
      <c r="D30" t="s">
        <v>73</v>
      </c>
      <c r="E30" t="s">
        <v>30</v>
      </c>
      <c r="F30">
        <v>1971</v>
      </c>
      <c r="G30" t="str">
        <f>L30&amp;"_"&amp;Таблица17[[#This Row],[Дистанція]]</f>
        <v>40-50_30</v>
      </c>
      <c r="H30" t="s">
        <v>9</v>
      </c>
      <c r="I30" t="s">
        <v>48</v>
      </c>
      <c r="J30">
        <v>30</v>
      </c>
      <c r="K30" s="22">
        <f>2018-Таблица17[[#This Row],[Рік народження]]</f>
        <v>47</v>
      </c>
      <c r="L30" s="22" t="str">
        <f t="shared" si="0"/>
        <v>40-50</v>
      </c>
    </row>
    <row r="31" spans="2:12" ht="12.75" x14ac:dyDescent="0.15">
      <c r="B31">
        <v>28</v>
      </c>
      <c r="C31">
        <v>28</v>
      </c>
      <c r="D31" t="s">
        <v>74</v>
      </c>
      <c r="E31" t="s">
        <v>30</v>
      </c>
      <c r="F31">
        <v>1975</v>
      </c>
      <c r="G31" t="str">
        <f>L31&amp;"_"&amp;Таблица17[[#This Row],[Дистанція]]</f>
        <v>40-50_30</v>
      </c>
      <c r="H31" t="s">
        <v>13</v>
      </c>
      <c r="I31" t="s">
        <v>75</v>
      </c>
      <c r="J31">
        <v>30</v>
      </c>
      <c r="K31" s="22">
        <f>2018-Таблица17[[#This Row],[Рік народження]]</f>
        <v>43</v>
      </c>
      <c r="L31" s="22" t="str">
        <f t="shared" si="0"/>
        <v>40-50</v>
      </c>
    </row>
    <row r="32" spans="2:12" ht="12.75" x14ac:dyDescent="0.15">
      <c r="B32">
        <v>29</v>
      </c>
      <c r="C32">
        <v>29</v>
      </c>
      <c r="D32" t="s">
        <v>76</v>
      </c>
      <c r="E32" t="s">
        <v>30</v>
      </c>
      <c r="F32">
        <v>1983</v>
      </c>
      <c r="G32" t="str">
        <f>L32&amp;"_"&amp;Таблица17[[#This Row],[Дистанція]]</f>
        <v>29-39_30</v>
      </c>
      <c r="H32" t="s">
        <v>2</v>
      </c>
      <c r="I32" t="s">
        <v>11</v>
      </c>
      <c r="J32">
        <v>30</v>
      </c>
      <c r="K32" s="22">
        <f>2018-Таблица17[[#This Row],[Рік народження]]</f>
        <v>35</v>
      </c>
      <c r="L32" s="22" t="str">
        <f t="shared" si="0"/>
        <v>29-39</v>
      </c>
    </row>
    <row r="33" spans="2:12" ht="12.75" x14ac:dyDescent="0.15">
      <c r="B33">
        <v>30</v>
      </c>
      <c r="C33">
        <v>30</v>
      </c>
      <c r="D33" t="s">
        <v>77</v>
      </c>
      <c r="E33" t="s">
        <v>33</v>
      </c>
      <c r="F33">
        <v>1987</v>
      </c>
      <c r="G33" t="str">
        <f>L33&amp;"_"&amp;Таблица17[[#This Row],[Дистанція]]</f>
        <v>29-39_30</v>
      </c>
      <c r="H33" t="s">
        <v>40</v>
      </c>
      <c r="I33" t="s">
        <v>78</v>
      </c>
      <c r="J33">
        <v>30</v>
      </c>
      <c r="K33" s="22">
        <f>2018-Таблица17[[#This Row],[Рік народження]]</f>
        <v>31</v>
      </c>
      <c r="L33" s="22" t="str">
        <f t="shared" si="0"/>
        <v>29-39</v>
      </c>
    </row>
    <row r="34" spans="2:12" ht="12.75" x14ac:dyDescent="0.15">
      <c r="B34">
        <v>31</v>
      </c>
      <c r="C34">
        <v>31</v>
      </c>
      <c r="D34" t="s">
        <v>79</v>
      </c>
      <c r="E34" t="s">
        <v>30</v>
      </c>
      <c r="F34">
        <v>1988</v>
      </c>
      <c r="G34" t="str">
        <f>L34&amp;"_"&amp;Таблица17[[#This Row],[Дистанція]]</f>
        <v>29-39_30</v>
      </c>
      <c r="H34" t="s">
        <v>2</v>
      </c>
      <c r="I34"/>
      <c r="J34">
        <v>30</v>
      </c>
      <c r="K34" s="22">
        <f>2018-Таблица17[[#This Row],[Рік народження]]</f>
        <v>30</v>
      </c>
      <c r="L34" s="22" t="str">
        <f t="shared" si="0"/>
        <v>29-39</v>
      </c>
    </row>
    <row r="35" spans="2:12" ht="12.75" x14ac:dyDescent="0.15">
      <c r="B35">
        <v>32</v>
      </c>
      <c r="C35">
        <v>32</v>
      </c>
      <c r="D35" t="s">
        <v>80</v>
      </c>
      <c r="E35" t="s">
        <v>30</v>
      </c>
      <c r="F35">
        <v>1991</v>
      </c>
      <c r="G35" t="str">
        <f>L35&amp;"_"&amp;Таблица17[[#This Row],[Дистанція]]</f>
        <v>18-28_30</v>
      </c>
      <c r="H35" t="s">
        <v>2</v>
      </c>
      <c r="I35"/>
      <c r="J35">
        <v>30</v>
      </c>
      <c r="K35" s="22">
        <f>2018-Таблица17[[#This Row],[Рік народження]]</f>
        <v>27</v>
      </c>
      <c r="L35" s="22" t="str">
        <f t="shared" si="0"/>
        <v>18-28</v>
      </c>
    </row>
    <row r="36" spans="2:12" ht="12.75" x14ac:dyDescent="0.15">
      <c r="B36">
        <v>33</v>
      </c>
      <c r="C36">
        <v>33</v>
      </c>
      <c r="D36" t="s">
        <v>81</v>
      </c>
      <c r="E36" t="s">
        <v>30</v>
      </c>
      <c r="F36">
        <v>1989</v>
      </c>
      <c r="G36" t="str">
        <f>L36&amp;"_"&amp;Таблица17[[#This Row],[Дистанція]]</f>
        <v>29-39_30</v>
      </c>
      <c r="H36" t="s">
        <v>2</v>
      </c>
      <c r="I36"/>
      <c r="J36">
        <v>30</v>
      </c>
      <c r="K36" s="22">
        <f>2018-Таблица17[[#This Row],[Рік народження]]</f>
        <v>29</v>
      </c>
      <c r="L36" s="22" t="str">
        <f t="shared" si="0"/>
        <v>29-39</v>
      </c>
    </row>
    <row r="37" spans="2:12" ht="12.75" x14ac:dyDescent="0.15">
      <c r="B37">
        <v>34</v>
      </c>
      <c r="C37">
        <v>34</v>
      </c>
      <c r="D37" t="s">
        <v>82</v>
      </c>
      <c r="E37" t="s">
        <v>30</v>
      </c>
      <c r="F37">
        <v>1991</v>
      </c>
      <c r="G37" t="str">
        <f>L37&amp;"_"&amp;Таблица17[[#This Row],[Дистанція]]</f>
        <v>18-28_30</v>
      </c>
      <c r="H37" t="s">
        <v>83</v>
      </c>
      <c r="I37" t="s">
        <v>84</v>
      </c>
      <c r="J37">
        <v>30</v>
      </c>
      <c r="K37" s="22">
        <f>2018-Таблица17[[#This Row],[Рік народження]]</f>
        <v>27</v>
      </c>
      <c r="L37" s="22" t="str">
        <f t="shared" si="0"/>
        <v>18-28</v>
      </c>
    </row>
    <row r="38" spans="2:12" ht="12.75" x14ac:dyDescent="0.15">
      <c r="B38">
        <v>35</v>
      </c>
      <c r="C38">
        <v>35</v>
      </c>
      <c r="D38" t="s">
        <v>85</v>
      </c>
      <c r="E38" t="s">
        <v>30</v>
      </c>
      <c r="F38">
        <v>1947</v>
      </c>
      <c r="G38" t="str">
        <f>L38&amp;"_"&amp;Таблица17[[#This Row],[Дистанція]]</f>
        <v>61+_30</v>
      </c>
      <c r="H38" t="s">
        <v>86</v>
      </c>
      <c r="I38"/>
      <c r="J38">
        <v>30</v>
      </c>
      <c r="K38" s="22">
        <f>2018-Таблица17[[#This Row],[Рік народження]]</f>
        <v>71</v>
      </c>
      <c r="L38" s="22" t="str">
        <f t="shared" si="0"/>
        <v>61+</v>
      </c>
    </row>
    <row r="39" spans="2:12" ht="12.75" x14ac:dyDescent="0.15">
      <c r="B39">
        <v>36</v>
      </c>
      <c r="C39">
        <v>36</v>
      </c>
      <c r="D39" t="s">
        <v>87</v>
      </c>
      <c r="E39" t="s">
        <v>30</v>
      </c>
      <c r="F39">
        <v>1967</v>
      </c>
      <c r="G39" t="str">
        <f>L39&amp;"_"&amp;Таблица17[[#This Row],[Дистанція]]</f>
        <v>51-60_30</v>
      </c>
      <c r="H39" t="s">
        <v>2</v>
      </c>
      <c r="I39" t="s">
        <v>88</v>
      </c>
      <c r="J39">
        <v>30</v>
      </c>
      <c r="K39" s="22">
        <f>2018-Таблица17[[#This Row],[Рік народження]]</f>
        <v>51</v>
      </c>
      <c r="L39" s="22" t="str">
        <f t="shared" si="0"/>
        <v>51-60</v>
      </c>
    </row>
    <row r="40" spans="2:12" ht="12.75" x14ac:dyDescent="0.15">
      <c r="B40">
        <v>37</v>
      </c>
      <c r="C40">
        <v>37</v>
      </c>
      <c r="D40" t="s">
        <v>89</v>
      </c>
      <c r="E40" t="s">
        <v>30</v>
      </c>
      <c r="F40">
        <v>1985</v>
      </c>
      <c r="G40" t="str">
        <f>L40&amp;"_"&amp;Таблица17[[#This Row],[Дистанція]]</f>
        <v>29-39_30</v>
      </c>
      <c r="H40" t="s">
        <v>3</v>
      </c>
      <c r="I40" t="s">
        <v>90</v>
      </c>
      <c r="J40">
        <v>30</v>
      </c>
      <c r="K40" s="22">
        <f>2018-Таблица17[[#This Row],[Рік народження]]</f>
        <v>33</v>
      </c>
      <c r="L40" s="22" t="str">
        <f t="shared" si="0"/>
        <v>29-39</v>
      </c>
    </row>
    <row r="41" spans="2:12" ht="12.75" x14ac:dyDescent="0.15">
      <c r="B41">
        <v>38</v>
      </c>
      <c r="C41">
        <v>38</v>
      </c>
      <c r="D41" t="s">
        <v>91</v>
      </c>
      <c r="E41" t="s">
        <v>30</v>
      </c>
      <c r="F41">
        <v>1986</v>
      </c>
      <c r="G41" t="str">
        <f>L41&amp;"_"&amp;Таблица17[[#This Row],[Дистанція]]</f>
        <v>29-39_30</v>
      </c>
      <c r="H41" t="s">
        <v>7</v>
      </c>
      <c r="I41" t="s">
        <v>92</v>
      </c>
      <c r="J41">
        <v>30</v>
      </c>
      <c r="K41" s="22">
        <f>2018-Таблица17[[#This Row],[Рік народження]]</f>
        <v>32</v>
      </c>
      <c r="L41" s="22" t="str">
        <f t="shared" si="0"/>
        <v>29-39</v>
      </c>
    </row>
    <row r="42" spans="2:12" ht="12.75" x14ac:dyDescent="0.15">
      <c r="B42">
        <v>39</v>
      </c>
      <c r="C42">
        <v>39</v>
      </c>
      <c r="D42" t="s">
        <v>93</v>
      </c>
      <c r="E42" t="s">
        <v>30</v>
      </c>
      <c r="F42">
        <v>1979</v>
      </c>
      <c r="G42" t="str">
        <f>L42&amp;"_"&amp;Таблица17[[#This Row],[Дистанція]]</f>
        <v>29-39_30</v>
      </c>
      <c r="H42" t="s">
        <v>7</v>
      </c>
      <c r="I42"/>
      <c r="J42">
        <v>30</v>
      </c>
      <c r="K42" s="22">
        <f>2018-Таблица17[[#This Row],[Рік народження]]</f>
        <v>39</v>
      </c>
      <c r="L42" s="22" t="str">
        <f t="shared" si="0"/>
        <v>29-39</v>
      </c>
    </row>
    <row r="43" spans="2:12" ht="12.75" x14ac:dyDescent="0.15">
      <c r="B43">
        <v>40</v>
      </c>
      <c r="C43">
        <v>40</v>
      </c>
      <c r="D43" t="s">
        <v>94</v>
      </c>
      <c r="E43" t="s">
        <v>30</v>
      </c>
      <c r="F43">
        <v>1959</v>
      </c>
      <c r="G43" t="str">
        <f>L43&amp;"_"&amp;Таблица17[[#This Row],[Дистанція]]</f>
        <v>51-60_30</v>
      </c>
      <c r="H43" t="s">
        <v>40</v>
      </c>
      <c r="I43" t="s">
        <v>95</v>
      </c>
      <c r="J43">
        <v>30</v>
      </c>
      <c r="K43" s="22">
        <f>2018-Таблица17[[#This Row],[Рік народження]]</f>
        <v>59</v>
      </c>
      <c r="L43" s="22" t="str">
        <f t="shared" si="0"/>
        <v>51-60</v>
      </c>
    </row>
    <row r="44" spans="2:12" ht="12.75" x14ac:dyDescent="0.15">
      <c r="B44">
        <v>41</v>
      </c>
      <c r="C44">
        <v>41</v>
      </c>
      <c r="D44" t="s">
        <v>96</v>
      </c>
      <c r="E44" t="s">
        <v>30</v>
      </c>
      <c r="F44">
        <v>1974</v>
      </c>
      <c r="G44" t="str">
        <f>L44&amp;"_"&amp;Таблица17[[#This Row],[Дистанція]]</f>
        <v>40-50_30</v>
      </c>
      <c r="H44" t="s">
        <v>40</v>
      </c>
      <c r="I44" t="s">
        <v>97</v>
      </c>
      <c r="J44">
        <v>30</v>
      </c>
      <c r="K44" s="22">
        <f>2018-Таблица17[[#This Row],[Рік народження]]</f>
        <v>44</v>
      </c>
      <c r="L44" s="22" t="str">
        <f t="shared" si="0"/>
        <v>40-50</v>
      </c>
    </row>
    <row r="45" spans="2:12" ht="12.75" x14ac:dyDescent="0.15">
      <c r="B45">
        <v>42</v>
      </c>
      <c r="C45">
        <v>42</v>
      </c>
      <c r="D45" t="s">
        <v>98</v>
      </c>
      <c r="E45" t="s">
        <v>30</v>
      </c>
      <c r="F45">
        <v>1981</v>
      </c>
      <c r="G45" t="str">
        <f>L45&amp;"_"&amp;Таблица17[[#This Row],[Дистанція]]</f>
        <v>29-39_30</v>
      </c>
      <c r="H45" t="s">
        <v>99</v>
      </c>
      <c r="I45" t="s">
        <v>100</v>
      </c>
      <c r="J45">
        <v>30</v>
      </c>
      <c r="K45" s="22">
        <f>2018-Таблица17[[#This Row],[Рік народження]]</f>
        <v>37</v>
      </c>
      <c r="L45" s="22" t="str">
        <f t="shared" si="0"/>
        <v>29-39</v>
      </c>
    </row>
    <row r="46" spans="2:12" ht="12.75" x14ac:dyDescent="0.15">
      <c r="B46">
        <v>43</v>
      </c>
      <c r="C46">
        <v>43</v>
      </c>
      <c r="D46" t="s">
        <v>101</v>
      </c>
      <c r="E46" t="s">
        <v>30</v>
      </c>
      <c r="F46">
        <v>1987</v>
      </c>
      <c r="G46" t="str">
        <f>L46&amp;"_"&amp;Таблица17[[#This Row],[Дистанція]]</f>
        <v>29-39_30</v>
      </c>
      <c r="H46" t="s">
        <v>8</v>
      </c>
      <c r="I46" t="s">
        <v>102</v>
      </c>
      <c r="J46">
        <v>30</v>
      </c>
      <c r="K46" s="22">
        <f>2018-Таблица17[[#This Row],[Рік народження]]</f>
        <v>31</v>
      </c>
      <c r="L46" s="22" t="str">
        <f t="shared" si="0"/>
        <v>29-39</v>
      </c>
    </row>
    <row r="47" spans="2:12" ht="12.75" x14ac:dyDescent="0.15">
      <c r="B47">
        <v>44</v>
      </c>
      <c r="C47">
        <v>44</v>
      </c>
      <c r="D47" t="s">
        <v>103</v>
      </c>
      <c r="E47" t="s">
        <v>30</v>
      </c>
      <c r="F47">
        <v>1995</v>
      </c>
      <c r="G47" t="str">
        <f>L47&amp;"_"&amp;Таблица17[[#This Row],[Дистанція]]</f>
        <v>18-28_30</v>
      </c>
      <c r="H47" t="s">
        <v>2</v>
      </c>
      <c r="I47" t="s">
        <v>100</v>
      </c>
      <c r="J47">
        <v>30</v>
      </c>
      <c r="K47" s="22">
        <f>2018-Таблица17[[#This Row],[Рік народження]]</f>
        <v>23</v>
      </c>
      <c r="L47" s="22" t="str">
        <f t="shared" si="0"/>
        <v>18-28</v>
      </c>
    </row>
    <row r="48" spans="2:12" ht="12.75" x14ac:dyDescent="0.15">
      <c r="B48">
        <v>45</v>
      </c>
      <c r="C48">
        <v>45</v>
      </c>
      <c r="D48" t="s">
        <v>104</v>
      </c>
      <c r="E48" t="s">
        <v>33</v>
      </c>
      <c r="F48">
        <v>1973</v>
      </c>
      <c r="G48" t="str">
        <f>L48&amp;"_"&amp;Таблица17[[#This Row],[Дистанція]]</f>
        <v>40-50_30</v>
      </c>
      <c r="H48" t="s">
        <v>105</v>
      </c>
      <c r="I48" t="s">
        <v>106</v>
      </c>
      <c r="J48">
        <v>30</v>
      </c>
      <c r="K48" s="22">
        <f>2018-Таблица17[[#This Row],[Рік народження]]</f>
        <v>45</v>
      </c>
      <c r="L48" s="22" t="str">
        <f t="shared" si="0"/>
        <v>40-50</v>
      </c>
    </row>
    <row r="49" spans="2:12" ht="12.75" x14ac:dyDescent="0.15">
      <c r="B49">
        <v>46</v>
      </c>
      <c r="C49">
        <v>46</v>
      </c>
      <c r="D49" t="s">
        <v>107</v>
      </c>
      <c r="E49" t="s">
        <v>30</v>
      </c>
      <c r="F49">
        <v>1978</v>
      </c>
      <c r="G49" t="str">
        <f>L49&amp;"_"&amp;Таблица17[[#This Row],[Дистанція]]</f>
        <v>40-50_30</v>
      </c>
      <c r="H49" t="s">
        <v>105</v>
      </c>
      <c r="I49" t="s">
        <v>106</v>
      </c>
      <c r="J49">
        <v>30</v>
      </c>
      <c r="K49" s="22">
        <f>2018-Таблица17[[#This Row],[Рік народження]]</f>
        <v>40</v>
      </c>
      <c r="L49" s="22" t="str">
        <f t="shared" si="0"/>
        <v>40-50</v>
      </c>
    </row>
    <row r="50" spans="2:12" ht="12.75" x14ac:dyDescent="0.15">
      <c r="B50">
        <v>47</v>
      </c>
      <c r="C50">
        <v>66</v>
      </c>
      <c r="D50" t="s">
        <v>108</v>
      </c>
      <c r="E50" t="s">
        <v>30</v>
      </c>
      <c r="F50">
        <v>1994</v>
      </c>
      <c r="G50" t="str">
        <f>L50&amp;"_"&amp;Таблица17[[#This Row],[Дистанція]]</f>
        <v>18-28_30</v>
      </c>
      <c r="H50" t="s">
        <v>2</v>
      </c>
      <c r="I50"/>
      <c r="J50">
        <v>30</v>
      </c>
      <c r="K50" s="22">
        <f>2018-Таблица17[[#This Row],[Рік народження]]</f>
        <v>24</v>
      </c>
      <c r="L50" s="22" t="str">
        <f t="shared" si="0"/>
        <v>18-28</v>
      </c>
    </row>
    <row r="51" spans="2:12" ht="12.75" x14ac:dyDescent="0.15">
      <c r="B51">
        <v>48</v>
      </c>
      <c r="C51">
        <v>69</v>
      </c>
      <c r="D51" t="s">
        <v>109</v>
      </c>
      <c r="E51" t="s">
        <v>30</v>
      </c>
      <c r="F51">
        <v>1996</v>
      </c>
      <c r="G51" t="str">
        <f>L51&amp;"_"&amp;Таблица17[[#This Row],[Дистанція]]</f>
        <v>18-28_30</v>
      </c>
      <c r="H51" t="s">
        <v>34</v>
      </c>
      <c r="I51"/>
      <c r="J51">
        <v>30</v>
      </c>
      <c r="K51" s="22">
        <f>2018-Таблица17[[#This Row],[Рік народження]]</f>
        <v>22</v>
      </c>
      <c r="L51" s="22" t="str">
        <f t="shared" si="0"/>
        <v>18-28</v>
      </c>
    </row>
    <row r="52" spans="2:12" ht="12.75" x14ac:dyDescent="0.15">
      <c r="B52">
        <v>49</v>
      </c>
      <c r="C52">
        <v>96</v>
      </c>
      <c r="D52" t="s">
        <v>110</v>
      </c>
      <c r="E52" t="s">
        <v>33</v>
      </c>
      <c r="F52">
        <v>1987</v>
      </c>
      <c r="G52" t="str">
        <f>L52&amp;"_"&amp;Таблица17[[#This Row],[Дистанція]]</f>
        <v>29-39_30</v>
      </c>
      <c r="H52" t="s">
        <v>7</v>
      </c>
      <c r="I52"/>
      <c r="J52">
        <v>30</v>
      </c>
      <c r="K52" s="22">
        <f>2018-Таблица17[[#This Row],[Рік народження]]</f>
        <v>31</v>
      </c>
      <c r="L52" s="22" t="str">
        <f t="shared" si="0"/>
        <v>29-39</v>
      </c>
    </row>
    <row r="53" spans="2:12" ht="12.75" x14ac:dyDescent="0.15">
      <c r="B53">
        <v>50</v>
      </c>
      <c r="C53">
        <v>99</v>
      </c>
      <c r="D53" t="s">
        <v>111</v>
      </c>
      <c r="E53" t="s">
        <v>30</v>
      </c>
      <c r="F53">
        <v>1984</v>
      </c>
      <c r="G53" t="str">
        <f>L53&amp;"_"&amp;Таблица17[[#This Row],[Дистанція]]</f>
        <v>29-39_30</v>
      </c>
      <c r="H53" t="s">
        <v>7</v>
      </c>
      <c r="I53" t="s">
        <v>112</v>
      </c>
      <c r="J53">
        <v>30</v>
      </c>
      <c r="K53" s="22">
        <f>2018-Таблица17[[#This Row],[Рік народження]]</f>
        <v>34</v>
      </c>
      <c r="L53" s="22" t="str">
        <f t="shared" si="0"/>
        <v>29-39</v>
      </c>
    </row>
    <row r="54" spans="2:12" ht="12.75" x14ac:dyDescent="0.15">
      <c r="B54">
        <v>51</v>
      </c>
      <c r="C54">
        <v>500</v>
      </c>
      <c r="D54" t="s">
        <v>113</v>
      </c>
      <c r="E54" t="s">
        <v>33</v>
      </c>
      <c r="F54">
        <v>1984</v>
      </c>
      <c r="G54" t="str">
        <f>L54&amp;"_"&amp;Таблица17[[#This Row],[Дистанція]]</f>
        <v>29-39_15</v>
      </c>
      <c r="H54" t="s">
        <v>2</v>
      </c>
      <c r="I54"/>
      <c r="J54">
        <v>15</v>
      </c>
      <c r="K54" s="22">
        <f>2018-Таблица17[[#This Row],[Рік народження]]</f>
        <v>34</v>
      </c>
      <c r="L54" s="22" t="str">
        <f t="shared" si="0"/>
        <v>29-39</v>
      </c>
    </row>
    <row r="55" spans="2:12" ht="12.75" x14ac:dyDescent="0.15">
      <c r="B55">
        <v>52</v>
      </c>
      <c r="C55">
        <v>501</v>
      </c>
      <c r="D55" t="s">
        <v>114</v>
      </c>
      <c r="E55" t="s">
        <v>33</v>
      </c>
      <c r="F55">
        <v>1977</v>
      </c>
      <c r="G55" t="str">
        <f>L55&amp;"_"&amp;Таблица17[[#This Row],[Дистанція]]</f>
        <v>40-50_15</v>
      </c>
      <c r="H55" t="s">
        <v>40</v>
      </c>
      <c r="I55"/>
      <c r="J55">
        <v>15</v>
      </c>
      <c r="K55" s="22">
        <f>2018-Таблица17[[#This Row],[Рік народження]]</f>
        <v>41</v>
      </c>
      <c r="L55" s="22" t="str">
        <f t="shared" si="0"/>
        <v>40-50</v>
      </c>
    </row>
    <row r="56" spans="2:12" ht="12.75" x14ac:dyDescent="0.15">
      <c r="B56">
        <v>53</v>
      </c>
      <c r="C56">
        <v>502</v>
      </c>
      <c r="D56" t="s">
        <v>115</v>
      </c>
      <c r="E56" t="s">
        <v>30</v>
      </c>
      <c r="F56">
        <v>1968</v>
      </c>
      <c r="G56" t="str">
        <f>L56&amp;"_"&amp;Таблица17[[#This Row],[Дистанція]]</f>
        <v>40-50_15</v>
      </c>
      <c r="H56" t="s">
        <v>2</v>
      </c>
      <c r="I56" t="s">
        <v>116</v>
      </c>
      <c r="J56">
        <v>15</v>
      </c>
      <c r="K56" s="22">
        <f>2018-Таблица17[[#This Row],[Рік народження]]</f>
        <v>50</v>
      </c>
      <c r="L56" s="22" t="str">
        <f t="shared" si="0"/>
        <v>40-50</v>
      </c>
    </row>
    <row r="57" spans="2:12" ht="12.75" x14ac:dyDescent="0.15">
      <c r="B57">
        <v>54</v>
      </c>
      <c r="C57">
        <v>503</v>
      </c>
      <c r="D57" t="s">
        <v>117</v>
      </c>
      <c r="E57" t="s">
        <v>33</v>
      </c>
      <c r="F57">
        <v>1996</v>
      </c>
      <c r="G57" t="str">
        <f>L57&amp;"_"&amp;Таблица17[[#This Row],[Дистанція]]</f>
        <v>18-28_15</v>
      </c>
      <c r="H57" t="s">
        <v>17</v>
      </c>
      <c r="I57" t="s">
        <v>118</v>
      </c>
      <c r="J57">
        <v>15</v>
      </c>
      <c r="K57" s="22">
        <f>2018-Таблица17[[#This Row],[Рік народження]]</f>
        <v>22</v>
      </c>
      <c r="L57" s="22" t="str">
        <f t="shared" si="0"/>
        <v>18-28</v>
      </c>
    </row>
    <row r="58" spans="2:12" ht="12.75" x14ac:dyDescent="0.15">
      <c r="B58">
        <v>55</v>
      </c>
      <c r="C58">
        <v>504</v>
      </c>
      <c r="D58" t="s">
        <v>119</v>
      </c>
      <c r="E58" t="s">
        <v>30</v>
      </c>
      <c r="F58">
        <v>1997</v>
      </c>
      <c r="G58" t="str">
        <f>L58&amp;"_"&amp;Таблица17[[#This Row],[Дистанція]]</f>
        <v>18-28_15</v>
      </c>
      <c r="H58" t="s">
        <v>120</v>
      </c>
      <c r="I58"/>
      <c r="J58">
        <v>15</v>
      </c>
      <c r="K58" s="22">
        <f>2018-Таблица17[[#This Row],[Рік народження]]</f>
        <v>21</v>
      </c>
      <c r="L58" s="22" t="str">
        <f t="shared" si="0"/>
        <v>18-28</v>
      </c>
    </row>
    <row r="59" spans="2:12" ht="12.75" x14ac:dyDescent="0.15">
      <c r="B59">
        <v>56</v>
      </c>
      <c r="C59">
        <v>505</v>
      </c>
      <c r="D59" t="s">
        <v>121</v>
      </c>
      <c r="E59" t="s">
        <v>33</v>
      </c>
      <c r="F59">
        <v>1982</v>
      </c>
      <c r="G59" t="str">
        <f>L59&amp;"_"&amp;Таблица17[[#This Row],[Дистанція]]</f>
        <v>29-39_15</v>
      </c>
      <c r="H59" t="s">
        <v>40</v>
      </c>
      <c r="I59"/>
      <c r="J59">
        <v>15</v>
      </c>
      <c r="K59" s="22">
        <f>2018-Таблица17[[#This Row],[Рік народження]]</f>
        <v>36</v>
      </c>
      <c r="L59" s="22" t="str">
        <f t="shared" si="0"/>
        <v>29-39</v>
      </c>
    </row>
    <row r="60" spans="2:12" ht="12.75" x14ac:dyDescent="0.15">
      <c r="B60">
        <v>57</v>
      </c>
      <c r="C60">
        <v>506</v>
      </c>
      <c r="D60" t="s">
        <v>122</v>
      </c>
      <c r="E60" t="s">
        <v>30</v>
      </c>
      <c r="F60">
        <v>1992</v>
      </c>
      <c r="G60" t="str">
        <f>L60&amp;"_"&amp;Таблица17[[#This Row],[Дистанція]]</f>
        <v>18-28_15</v>
      </c>
      <c r="H60" t="s">
        <v>123</v>
      </c>
      <c r="I60" t="s">
        <v>124</v>
      </c>
      <c r="J60">
        <v>15</v>
      </c>
      <c r="K60" s="22">
        <f>2018-Таблица17[[#This Row],[Рік народження]]</f>
        <v>26</v>
      </c>
      <c r="L60" s="22" t="str">
        <f t="shared" si="0"/>
        <v>18-28</v>
      </c>
    </row>
    <row r="61" spans="2:12" ht="12.75" x14ac:dyDescent="0.15">
      <c r="B61">
        <v>58</v>
      </c>
      <c r="C61">
        <v>507</v>
      </c>
      <c r="D61" t="s">
        <v>125</v>
      </c>
      <c r="E61" t="s">
        <v>30</v>
      </c>
      <c r="F61">
        <v>1992</v>
      </c>
      <c r="G61" t="str">
        <f>L61&amp;"_"&amp;Таблица17[[#This Row],[Дистанція]]</f>
        <v>18-28_15</v>
      </c>
      <c r="H61" t="s">
        <v>2</v>
      </c>
      <c r="I61"/>
      <c r="J61">
        <v>15</v>
      </c>
      <c r="K61" s="22">
        <f>2018-Таблица17[[#This Row],[Рік народження]]</f>
        <v>26</v>
      </c>
      <c r="L61" s="22" t="str">
        <f t="shared" si="0"/>
        <v>18-28</v>
      </c>
    </row>
    <row r="62" spans="2:12" ht="12.75" x14ac:dyDescent="0.15">
      <c r="B62">
        <v>59</v>
      </c>
      <c r="C62">
        <v>508</v>
      </c>
      <c r="D62" t="s">
        <v>126</v>
      </c>
      <c r="E62" t="s">
        <v>33</v>
      </c>
      <c r="F62">
        <v>1972</v>
      </c>
      <c r="G62" t="str">
        <f>L62&amp;"_"&amp;Таблица17[[#This Row],[Дистанція]]</f>
        <v>40-50_15</v>
      </c>
      <c r="H62" t="s">
        <v>8</v>
      </c>
      <c r="I62" t="s">
        <v>46</v>
      </c>
      <c r="J62">
        <v>15</v>
      </c>
      <c r="K62" s="22">
        <f>2018-Таблица17[[#This Row],[Рік народження]]</f>
        <v>46</v>
      </c>
      <c r="L62" s="22" t="str">
        <f t="shared" si="0"/>
        <v>40-50</v>
      </c>
    </row>
    <row r="63" spans="2:12" ht="12.75" x14ac:dyDescent="0.15">
      <c r="B63">
        <v>60</v>
      </c>
      <c r="C63">
        <v>509</v>
      </c>
      <c r="D63" t="s">
        <v>127</v>
      </c>
      <c r="E63" t="s">
        <v>33</v>
      </c>
      <c r="F63">
        <v>1982</v>
      </c>
      <c r="G63" t="str">
        <f>L63&amp;"_"&amp;Таблица17[[#This Row],[Дистанція]]</f>
        <v>29-39_15</v>
      </c>
      <c r="H63" t="s">
        <v>2</v>
      </c>
      <c r="I63" t="s">
        <v>46</v>
      </c>
      <c r="J63">
        <v>15</v>
      </c>
      <c r="K63" s="22">
        <f>2018-Таблица17[[#This Row],[Рік народження]]</f>
        <v>36</v>
      </c>
      <c r="L63" s="22" t="str">
        <f t="shared" si="0"/>
        <v>29-39</v>
      </c>
    </row>
    <row r="64" spans="2:12" ht="12.75" x14ac:dyDescent="0.15">
      <c r="B64">
        <v>61</v>
      </c>
      <c r="C64">
        <v>510</v>
      </c>
      <c r="D64" t="s">
        <v>128</v>
      </c>
      <c r="E64" t="s">
        <v>30</v>
      </c>
      <c r="F64">
        <v>1975</v>
      </c>
      <c r="G64" t="str">
        <f>L64&amp;"_"&amp;Таблица17[[#This Row],[Дистанція]]</f>
        <v>40-50_15</v>
      </c>
      <c r="H64" t="s">
        <v>40</v>
      </c>
      <c r="I64" t="s">
        <v>10</v>
      </c>
      <c r="J64">
        <v>15</v>
      </c>
      <c r="K64" s="22">
        <f>2018-Таблица17[[#This Row],[Рік народження]]</f>
        <v>43</v>
      </c>
      <c r="L64" s="22" t="str">
        <f t="shared" si="0"/>
        <v>40-50</v>
      </c>
    </row>
    <row r="65" spans="2:12" ht="12.75" x14ac:dyDescent="0.15">
      <c r="B65">
        <v>62</v>
      </c>
      <c r="C65">
        <v>511</v>
      </c>
      <c r="D65" t="s">
        <v>129</v>
      </c>
      <c r="E65" t="s">
        <v>30</v>
      </c>
      <c r="F65">
        <v>1962</v>
      </c>
      <c r="G65" t="str">
        <f>L65&amp;"_"&amp;Таблица17[[#This Row],[Дистанція]]</f>
        <v>51-60_15</v>
      </c>
      <c r="H65" t="s">
        <v>8</v>
      </c>
      <c r="I65" t="s">
        <v>46</v>
      </c>
      <c r="J65">
        <v>15</v>
      </c>
      <c r="K65" s="22">
        <f>2018-Таблица17[[#This Row],[Рік народження]]</f>
        <v>56</v>
      </c>
      <c r="L65" s="22" t="str">
        <f t="shared" si="0"/>
        <v>51-60</v>
      </c>
    </row>
    <row r="66" spans="2:12" ht="12.75" x14ac:dyDescent="0.15">
      <c r="B66">
        <v>63</v>
      </c>
      <c r="C66">
        <v>512</v>
      </c>
      <c r="D66" t="s">
        <v>130</v>
      </c>
      <c r="E66" t="s">
        <v>30</v>
      </c>
      <c r="F66">
        <v>1977</v>
      </c>
      <c r="G66" t="str">
        <f>L66&amp;"_"&amp;Таблица17[[#This Row],[Дистанція]]</f>
        <v>40-50_15</v>
      </c>
      <c r="H66" t="s">
        <v>2</v>
      </c>
      <c r="I66"/>
      <c r="J66">
        <v>15</v>
      </c>
      <c r="K66" s="22">
        <f>2018-Таблица17[[#This Row],[Рік народження]]</f>
        <v>41</v>
      </c>
      <c r="L66" s="22" t="str">
        <f t="shared" si="0"/>
        <v>40-50</v>
      </c>
    </row>
    <row r="67" spans="2:12" ht="12.75" x14ac:dyDescent="0.15">
      <c r="B67">
        <v>64</v>
      </c>
      <c r="C67">
        <v>513</v>
      </c>
      <c r="D67" t="s">
        <v>131</v>
      </c>
      <c r="E67" t="s">
        <v>30</v>
      </c>
      <c r="F67">
        <v>1994</v>
      </c>
      <c r="G67" t="str">
        <f>L67&amp;"_"&amp;Таблица17[[#This Row],[Дистанція]]</f>
        <v>18-28_15</v>
      </c>
      <c r="H67" t="s">
        <v>2</v>
      </c>
      <c r="I67" t="s">
        <v>132</v>
      </c>
      <c r="J67">
        <v>15</v>
      </c>
      <c r="K67" s="22">
        <f>2018-Таблица17[[#This Row],[Рік народження]]</f>
        <v>24</v>
      </c>
      <c r="L67" s="22" t="str">
        <f t="shared" si="0"/>
        <v>18-28</v>
      </c>
    </row>
    <row r="68" spans="2:12" ht="12.75" x14ac:dyDescent="0.15">
      <c r="B68">
        <v>65</v>
      </c>
      <c r="C68">
        <v>514</v>
      </c>
      <c r="D68" t="s">
        <v>133</v>
      </c>
      <c r="E68" t="s">
        <v>30</v>
      </c>
      <c r="F68">
        <v>1983</v>
      </c>
      <c r="G68" t="str">
        <f>L68&amp;"_"&amp;Таблица17[[#This Row],[Дистанція]]</f>
        <v>29-39_15</v>
      </c>
      <c r="H68" t="s">
        <v>2</v>
      </c>
      <c r="I68" t="s">
        <v>132</v>
      </c>
      <c r="J68">
        <v>15</v>
      </c>
      <c r="K68" s="22">
        <f>2018-Таблица17[[#This Row],[Рік народження]]</f>
        <v>35</v>
      </c>
      <c r="L68" s="22" t="str">
        <f t="shared" si="0"/>
        <v>29-39</v>
      </c>
    </row>
    <row r="69" spans="2:12" ht="12.75" x14ac:dyDescent="0.15">
      <c r="B69">
        <v>66</v>
      </c>
      <c r="C69">
        <v>515</v>
      </c>
      <c r="D69" t="s">
        <v>134</v>
      </c>
      <c r="E69" t="s">
        <v>30</v>
      </c>
      <c r="F69">
        <v>2000</v>
      </c>
      <c r="G69" t="str">
        <f>L69&amp;"_"&amp;Таблица17[[#This Row],[Дистанція]]</f>
        <v>18-28_15</v>
      </c>
      <c r="H69" t="s">
        <v>40</v>
      </c>
      <c r="I69" t="s">
        <v>135</v>
      </c>
      <c r="J69">
        <v>15</v>
      </c>
      <c r="K69" s="22">
        <f>2018-Таблица17[[#This Row],[Рік народження]]</f>
        <v>18</v>
      </c>
      <c r="L69" s="22" t="str">
        <f t="shared" ref="L69:L132" si="1">VLOOKUP(K69,$M$4:$N$8,2,1)</f>
        <v>18-28</v>
      </c>
    </row>
    <row r="70" spans="2:12" ht="12.75" x14ac:dyDescent="0.15">
      <c r="B70">
        <v>67</v>
      </c>
      <c r="C70">
        <v>516</v>
      </c>
      <c r="D70" t="s">
        <v>136</v>
      </c>
      <c r="E70" t="s">
        <v>30</v>
      </c>
      <c r="F70">
        <v>1993</v>
      </c>
      <c r="G70" t="str">
        <f>L70&amp;"_"&amp;Таблица17[[#This Row],[Дистанція]]</f>
        <v>18-28_15</v>
      </c>
      <c r="H70" t="s">
        <v>3</v>
      </c>
      <c r="I70" t="s">
        <v>90</v>
      </c>
      <c r="J70">
        <v>15</v>
      </c>
      <c r="K70" s="22">
        <f>2018-Таблица17[[#This Row],[Рік народження]]</f>
        <v>25</v>
      </c>
      <c r="L70" s="22" t="str">
        <f t="shared" si="1"/>
        <v>18-28</v>
      </c>
    </row>
    <row r="71" spans="2:12" ht="12.75" x14ac:dyDescent="0.15">
      <c r="B71">
        <v>68</v>
      </c>
      <c r="C71">
        <v>517</v>
      </c>
      <c r="D71" t="s">
        <v>137</v>
      </c>
      <c r="E71" t="s">
        <v>33</v>
      </c>
      <c r="F71">
        <v>1979</v>
      </c>
      <c r="G71" t="str">
        <f>L71&amp;"_"&amp;Таблица17[[#This Row],[Дистанція]]</f>
        <v>29-39_15</v>
      </c>
      <c r="H71" t="s">
        <v>16</v>
      </c>
      <c r="I71" t="s">
        <v>138</v>
      </c>
      <c r="J71">
        <v>15</v>
      </c>
      <c r="K71" s="22">
        <f>2018-Таблица17[[#This Row],[Рік народження]]</f>
        <v>39</v>
      </c>
      <c r="L71" s="22" t="str">
        <f t="shared" si="1"/>
        <v>29-39</v>
      </c>
    </row>
    <row r="72" spans="2:12" ht="12.75" x14ac:dyDescent="0.15">
      <c r="B72">
        <v>69</v>
      </c>
      <c r="C72">
        <v>518</v>
      </c>
      <c r="D72" t="s">
        <v>139</v>
      </c>
      <c r="E72" t="s">
        <v>33</v>
      </c>
      <c r="F72">
        <v>1982</v>
      </c>
      <c r="G72" t="str">
        <f>L72&amp;"_"&amp;Таблица17[[#This Row],[Дистанція]]</f>
        <v>29-39_15</v>
      </c>
      <c r="H72" t="s">
        <v>140</v>
      </c>
      <c r="I72"/>
      <c r="J72">
        <v>15</v>
      </c>
      <c r="K72" s="22">
        <f>2018-Таблица17[[#This Row],[Рік народження]]</f>
        <v>36</v>
      </c>
      <c r="L72" s="22" t="str">
        <f t="shared" si="1"/>
        <v>29-39</v>
      </c>
    </row>
    <row r="73" spans="2:12" ht="12.75" x14ac:dyDescent="0.15">
      <c r="B73">
        <v>70</v>
      </c>
      <c r="C73">
        <v>519</v>
      </c>
      <c r="D73" t="s">
        <v>141</v>
      </c>
      <c r="E73" t="s">
        <v>30</v>
      </c>
      <c r="F73">
        <v>1982</v>
      </c>
      <c r="G73" t="str">
        <f>L73&amp;"_"&amp;Таблица17[[#This Row],[Дистанція]]</f>
        <v>29-39_15</v>
      </c>
      <c r="H73" t="s">
        <v>140</v>
      </c>
      <c r="I73"/>
      <c r="J73">
        <v>15</v>
      </c>
      <c r="K73" s="22">
        <f>2018-Таблица17[[#This Row],[Рік народження]]</f>
        <v>36</v>
      </c>
      <c r="L73" s="22" t="str">
        <f t="shared" si="1"/>
        <v>29-39</v>
      </c>
    </row>
    <row r="74" spans="2:12" ht="12.75" x14ac:dyDescent="0.15">
      <c r="B74">
        <v>71</v>
      </c>
      <c r="C74">
        <v>520</v>
      </c>
      <c r="D74" t="s">
        <v>142</v>
      </c>
      <c r="E74" t="s">
        <v>30</v>
      </c>
      <c r="F74">
        <v>1970</v>
      </c>
      <c r="G74" t="str">
        <f>L74&amp;"_"&amp;Таблица17[[#This Row],[Дистанція]]</f>
        <v>40-50_15</v>
      </c>
      <c r="H74" t="s">
        <v>2</v>
      </c>
      <c r="I74"/>
      <c r="J74">
        <v>15</v>
      </c>
      <c r="K74" s="22">
        <f>2018-Таблица17[[#This Row],[Рік народження]]</f>
        <v>48</v>
      </c>
      <c r="L74" s="22" t="str">
        <f t="shared" si="1"/>
        <v>40-50</v>
      </c>
    </row>
    <row r="75" spans="2:12" ht="12.75" x14ac:dyDescent="0.15">
      <c r="B75">
        <v>72</v>
      </c>
      <c r="C75">
        <v>521</v>
      </c>
      <c r="D75" t="s">
        <v>143</v>
      </c>
      <c r="E75" t="s">
        <v>30</v>
      </c>
      <c r="F75">
        <v>1982</v>
      </c>
      <c r="G75" t="str">
        <f>L75&amp;"_"&amp;Таблица17[[#This Row],[Дистанція]]</f>
        <v>29-39_15</v>
      </c>
      <c r="H75" t="s">
        <v>9</v>
      </c>
      <c r="I75" t="s">
        <v>67</v>
      </c>
      <c r="J75">
        <v>15</v>
      </c>
      <c r="K75" s="22">
        <f>2018-Таблица17[[#This Row],[Рік народження]]</f>
        <v>36</v>
      </c>
      <c r="L75" s="22" t="str">
        <f t="shared" si="1"/>
        <v>29-39</v>
      </c>
    </row>
    <row r="76" spans="2:12" ht="12.75" x14ac:dyDescent="0.15">
      <c r="B76">
        <v>73</v>
      </c>
      <c r="C76">
        <v>522</v>
      </c>
      <c r="D76" t="s">
        <v>144</v>
      </c>
      <c r="E76" t="s">
        <v>33</v>
      </c>
      <c r="F76">
        <v>1987</v>
      </c>
      <c r="G76" t="str">
        <f>L76&amp;"_"&amp;Таблица17[[#This Row],[Дистанція]]</f>
        <v>29-39_15</v>
      </c>
      <c r="H76" t="s">
        <v>145</v>
      </c>
      <c r="I76" t="s">
        <v>146</v>
      </c>
      <c r="J76">
        <v>15</v>
      </c>
      <c r="K76" s="22">
        <f>2018-Таблица17[[#This Row],[Рік народження]]</f>
        <v>31</v>
      </c>
      <c r="L76" s="22" t="str">
        <f t="shared" si="1"/>
        <v>29-39</v>
      </c>
    </row>
    <row r="77" spans="2:12" ht="12.75" x14ac:dyDescent="0.15">
      <c r="B77">
        <v>74</v>
      </c>
      <c r="C77">
        <v>523</v>
      </c>
      <c r="D77" t="s">
        <v>147</v>
      </c>
      <c r="E77" t="s">
        <v>30</v>
      </c>
      <c r="F77">
        <v>1982</v>
      </c>
      <c r="G77" t="str">
        <f>L77&amp;"_"&amp;Таблица17[[#This Row],[Дистанція]]</f>
        <v>29-39_15</v>
      </c>
      <c r="H77" t="s">
        <v>148</v>
      </c>
      <c r="I77"/>
      <c r="J77">
        <v>15</v>
      </c>
      <c r="K77" s="22">
        <f>2018-Таблица17[[#This Row],[Рік народження]]</f>
        <v>36</v>
      </c>
      <c r="L77" s="22" t="str">
        <f t="shared" si="1"/>
        <v>29-39</v>
      </c>
    </row>
    <row r="78" spans="2:12" ht="12.75" x14ac:dyDescent="0.15">
      <c r="B78">
        <v>75</v>
      </c>
      <c r="C78">
        <v>524</v>
      </c>
      <c r="D78" t="s">
        <v>149</v>
      </c>
      <c r="E78" t="s">
        <v>30</v>
      </c>
      <c r="F78">
        <v>1972</v>
      </c>
      <c r="G78" t="str">
        <f>L78&amp;"_"&amp;Таблица17[[#This Row],[Дистанція]]</f>
        <v>40-50_15</v>
      </c>
      <c r="H78" t="s">
        <v>40</v>
      </c>
      <c r="I78"/>
      <c r="J78">
        <v>15</v>
      </c>
      <c r="K78" s="22">
        <f>2018-Таблица17[[#This Row],[Рік народження]]</f>
        <v>46</v>
      </c>
      <c r="L78" s="22" t="str">
        <f t="shared" si="1"/>
        <v>40-50</v>
      </c>
    </row>
    <row r="79" spans="2:12" ht="12.75" x14ac:dyDescent="0.15">
      <c r="B79">
        <v>76</v>
      </c>
      <c r="C79">
        <v>525</v>
      </c>
      <c r="D79" t="s">
        <v>150</v>
      </c>
      <c r="E79" t="s">
        <v>30</v>
      </c>
      <c r="F79">
        <v>1994</v>
      </c>
      <c r="G79" t="str">
        <f>L79&amp;"_"&amp;Таблица17[[#This Row],[Дистанція]]</f>
        <v>18-28_15</v>
      </c>
      <c r="H79" t="s">
        <v>40</v>
      </c>
      <c r="I79"/>
      <c r="J79">
        <v>15</v>
      </c>
      <c r="K79" s="22">
        <f>2018-Таблица17[[#This Row],[Рік народження]]</f>
        <v>24</v>
      </c>
      <c r="L79" s="22" t="str">
        <f t="shared" si="1"/>
        <v>18-28</v>
      </c>
    </row>
    <row r="80" spans="2:12" ht="12.75" x14ac:dyDescent="0.15">
      <c r="B80">
        <v>77</v>
      </c>
      <c r="C80">
        <v>553</v>
      </c>
      <c r="D80" t="s">
        <v>151</v>
      </c>
      <c r="E80" t="s">
        <v>30</v>
      </c>
      <c r="F80">
        <v>1992</v>
      </c>
      <c r="G80" t="str">
        <f>L80&amp;"_"&amp;Таблица17[[#This Row],[Дистанція]]</f>
        <v>18-28_15</v>
      </c>
      <c r="H80" t="s">
        <v>40</v>
      </c>
      <c r="I80"/>
      <c r="J80">
        <v>15</v>
      </c>
      <c r="K80" s="22">
        <f>2018-Таблица17[[#This Row],[Рік народження]]</f>
        <v>26</v>
      </c>
      <c r="L80" s="22" t="str">
        <f t="shared" si="1"/>
        <v>18-28</v>
      </c>
    </row>
    <row r="81" spans="2:12" ht="12.75" x14ac:dyDescent="0.15">
      <c r="B81">
        <v>78</v>
      </c>
      <c r="C81">
        <v>533</v>
      </c>
      <c r="D81" s="4" t="s">
        <v>152</v>
      </c>
      <c r="E81" t="s">
        <v>30</v>
      </c>
      <c r="F81">
        <v>1992</v>
      </c>
      <c r="G81" t="str">
        <f>L81&amp;"_"&amp;Таблица17[[#This Row],[Дистанція]]</f>
        <v>18-28_15</v>
      </c>
      <c r="H81" t="s">
        <v>2</v>
      </c>
      <c r="I81"/>
      <c r="J81">
        <v>15</v>
      </c>
      <c r="K81" s="22">
        <f>2018-Таблица17[[#This Row],[Рік народження]]</f>
        <v>26</v>
      </c>
      <c r="L81" s="22" t="str">
        <f t="shared" si="1"/>
        <v>18-28</v>
      </c>
    </row>
    <row r="82" spans="2:12" ht="12.75" x14ac:dyDescent="0.15">
      <c r="B82">
        <v>79</v>
      </c>
      <c r="C82">
        <v>532</v>
      </c>
      <c r="D82" s="4" t="s">
        <v>153</v>
      </c>
      <c r="E82" t="s">
        <v>30</v>
      </c>
      <c r="F82">
        <v>1987</v>
      </c>
      <c r="G82" t="str">
        <f>L82&amp;"_"&amp;Таблица17[[#This Row],[Дистанція]]</f>
        <v>29-39_15</v>
      </c>
      <c r="H82" t="s">
        <v>2</v>
      </c>
      <c r="I82"/>
      <c r="J82">
        <v>15</v>
      </c>
      <c r="K82" s="22">
        <f>2018-Таблица17[[#This Row],[Рік народження]]</f>
        <v>31</v>
      </c>
      <c r="L82" s="22" t="str">
        <f t="shared" si="1"/>
        <v>29-39</v>
      </c>
    </row>
    <row r="83" spans="2:12" ht="12.75" x14ac:dyDescent="0.15">
      <c r="B83">
        <v>80</v>
      </c>
      <c r="C83">
        <v>531</v>
      </c>
      <c r="D83" s="4" t="s">
        <v>154</v>
      </c>
      <c r="E83" t="s">
        <v>30</v>
      </c>
      <c r="F83">
        <v>1993</v>
      </c>
      <c r="G83" t="str">
        <f>L83&amp;"_"&amp;Таблица17[[#This Row],[Дистанція]]</f>
        <v>18-28_15</v>
      </c>
      <c r="H83" t="s">
        <v>2</v>
      </c>
      <c r="I83"/>
      <c r="J83">
        <v>15</v>
      </c>
      <c r="K83" s="22">
        <f>2018-Таблица17[[#This Row],[Рік народження]]</f>
        <v>25</v>
      </c>
      <c r="L83" s="22" t="str">
        <f t="shared" si="1"/>
        <v>18-28</v>
      </c>
    </row>
    <row r="84" spans="2:12" ht="12.75" x14ac:dyDescent="0.15">
      <c r="B84">
        <v>81</v>
      </c>
      <c r="C84">
        <v>530</v>
      </c>
      <c r="D84" s="4" t="s">
        <v>155</v>
      </c>
      <c r="E84" t="s">
        <v>33</v>
      </c>
      <c r="F84">
        <v>1980</v>
      </c>
      <c r="G84" t="str">
        <f>L84&amp;"_"&amp;Таблица17[[#This Row],[Дистанція]]</f>
        <v>29-39_15</v>
      </c>
      <c r="H84" t="s">
        <v>2</v>
      </c>
      <c r="I84"/>
      <c r="J84">
        <v>15</v>
      </c>
      <c r="K84" s="22">
        <f>2018-Таблица17[[#This Row],[Рік народження]]</f>
        <v>38</v>
      </c>
      <c r="L84" s="22" t="str">
        <f t="shared" si="1"/>
        <v>29-39</v>
      </c>
    </row>
    <row r="85" spans="2:12" ht="12.75" x14ac:dyDescent="0.15">
      <c r="B85">
        <v>82</v>
      </c>
      <c r="C85">
        <v>550</v>
      </c>
      <c r="D85" s="4" t="s">
        <v>171</v>
      </c>
      <c r="E85" s="4" t="s">
        <v>30</v>
      </c>
      <c r="F85">
        <v>1976</v>
      </c>
      <c r="G85" t="str">
        <f>L85&amp;"_"&amp;Таблица17[[#This Row],[Дистанція]]</f>
        <v>40-50_15</v>
      </c>
      <c r="H85" s="4"/>
      <c r="I85" s="4"/>
      <c r="J85">
        <v>15</v>
      </c>
      <c r="K85" s="22">
        <f>2018-Таблица17[[#This Row],[Рік народження]]</f>
        <v>42</v>
      </c>
      <c r="L85" s="22" t="str">
        <f t="shared" si="1"/>
        <v>40-50</v>
      </c>
    </row>
    <row r="86" spans="2:12" ht="12.75" x14ac:dyDescent="0.15">
      <c r="B86">
        <v>83</v>
      </c>
      <c r="C86">
        <v>551</v>
      </c>
      <c r="D86" s="4" t="s">
        <v>172</v>
      </c>
      <c r="E86" s="4" t="s">
        <v>33</v>
      </c>
      <c r="F86" s="4">
        <v>1978</v>
      </c>
      <c r="G86" t="str">
        <f>L86&amp;"_"&amp;Таблица17[[#This Row],[Дистанція]]</f>
        <v>40-50_15</v>
      </c>
      <c r="H86" s="4"/>
      <c r="I86"/>
      <c r="J86">
        <v>15</v>
      </c>
      <c r="K86" s="22">
        <f>2018-Таблица17[[#This Row],[Рік народження]]</f>
        <v>40</v>
      </c>
      <c r="L86" s="22" t="str">
        <f t="shared" si="1"/>
        <v>40-50</v>
      </c>
    </row>
    <row r="87" spans="2:12" ht="12.75" x14ac:dyDescent="0.15">
      <c r="B87"/>
      <c r="C87"/>
      <c r="D87" s="4"/>
      <c r="E87" s="4"/>
      <c r="F87"/>
      <c r="G87" s="21"/>
      <c r="H87" s="4"/>
      <c r="I87"/>
      <c r="K87" s="22">
        <f>2018-Таблица17[[#This Row],[Рік народження]]</f>
        <v>2018</v>
      </c>
      <c r="L87" s="22" t="str">
        <f t="shared" si="1"/>
        <v>61+</v>
      </c>
    </row>
    <row r="88" spans="2:12" ht="12.75" x14ac:dyDescent="0.15">
      <c r="B88"/>
      <c r="C88"/>
      <c r="D88"/>
      <c r="E88"/>
      <c r="F88"/>
      <c r="G88" s="21"/>
      <c r="H88"/>
      <c r="I88"/>
      <c r="K88" s="22">
        <f>2018-Таблица17[[#This Row],[Рік народження]]</f>
        <v>2018</v>
      </c>
      <c r="L88" s="22" t="str">
        <f t="shared" si="1"/>
        <v>61+</v>
      </c>
    </row>
    <row r="89" spans="2:12" ht="12.75" x14ac:dyDescent="0.15">
      <c r="B89"/>
      <c r="C89"/>
      <c r="D89"/>
      <c r="E89"/>
      <c r="F89"/>
      <c r="G89" s="21"/>
      <c r="H89"/>
      <c r="I89"/>
      <c r="K89" s="22">
        <f>2018-Таблица17[[#This Row],[Рік народження]]</f>
        <v>2018</v>
      </c>
      <c r="L89" s="22" t="str">
        <f t="shared" si="1"/>
        <v>61+</v>
      </c>
    </row>
    <row r="90" spans="2:12" ht="12.75" x14ac:dyDescent="0.15">
      <c r="B90"/>
      <c r="C90"/>
      <c r="D90"/>
      <c r="E90"/>
      <c r="F90"/>
      <c r="G90" s="21"/>
      <c r="H90"/>
      <c r="I90"/>
      <c r="K90" s="22">
        <f>2018-Таблица17[[#This Row],[Рік народження]]</f>
        <v>2018</v>
      </c>
      <c r="L90" s="22" t="str">
        <f t="shared" si="1"/>
        <v>61+</v>
      </c>
    </row>
    <row r="91" spans="2:12" ht="12.75" x14ac:dyDescent="0.15">
      <c r="B91"/>
      <c r="C91"/>
      <c r="D91"/>
      <c r="E91"/>
      <c r="F91"/>
      <c r="G91" s="21"/>
      <c r="H91"/>
      <c r="I91"/>
      <c r="K91" s="22">
        <f>2018-Таблица17[[#This Row],[Рік народження]]</f>
        <v>2018</v>
      </c>
      <c r="L91" s="22" t="str">
        <f t="shared" si="1"/>
        <v>61+</v>
      </c>
    </row>
    <row r="92" spans="2:12" ht="12.75" x14ac:dyDescent="0.15">
      <c r="B92"/>
      <c r="C92"/>
      <c r="D92"/>
      <c r="E92"/>
      <c r="F92"/>
      <c r="G92" s="21"/>
      <c r="H92"/>
      <c r="I92"/>
      <c r="K92" s="22">
        <f>2018-Таблица17[[#This Row],[Рік народження]]</f>
        <v>2018</v>
      </c>
      <c r="L92" s="22" t="str">
        <f t="shared" si="1"/>
        <v>61+</v>
      </c>
    </row>
    <row r="93" spans="2:12" ht="12.75" x14ac:dyDescent="0.15">
      <c r="B93"/>
      <c r="C93"/>
      <c r="D93"/>
      <c r="E93"/>
      <c r="F93"/>
      <c r="G93" s="21"/>
      <c r="H93"/>
      <c r="I93"/>
      <c r="K93" s="22">
        <f>2018-Таблица17[[#This Row],[Рік народження]]</f>
        <v>2018</v>
      </c>
      <c r="L93" s="22" t="str">
        <f t="shared" si="1"/>
        <v>61+</v>
      </c>
    </row>
    <row r="94" spans="2:12" ht="12.75" x14ac:dyDescent="0.15">
      <c r="B94"/>
      <c r="C94"/>
      <c r="D94"/>
      <c r="E94"/>
      <c r="F94"/>
      <c r="G94" s="21"/>
      <c r="H94"/>
      <c r="I94"/>
      <c r="K94" s="22">
        <f>2018-Таблица17[[#This Row],[Рік народження]]</f>
        <v>2018</v>
      </c>
      <c r="L94" s="22" t="str">
        <f t="shared" si="1"/>
        <v>61+</v>
      </c>
    </row>
    <row r="95" spans="2:12" ht="12.75" x14ac:dyDescent="0.15">
      <c r="B95"/>
      <c r="C95"/>
      <c r="D95"/>
      <c r="E95"/>
      <c r="F95"/>
      <c r="G95" s="21"/>
      <c r="H95"/>
      <c r="I95"/>
      <c r="K95" s="22">
        <f>2018-Таблица17[[#This Row],[Рік народження]]</f>
        <v>2018</v>
      </c>
      <c r="L95" s="22" t="str">
        <f t="shared" si="1"/>
        <v>61+</v>
      </c>
    </row>
    <row r="96" spans="2:12" ht="12.75" x14ac:dyDescent="0.15">
      <c r="B96"/>
      <c r="C96"/>
      <c r="D96"/>
      <c r="E96"/>
      <c r="F96"/>
      <c r="G96" s="21"/>
      <c r="H96"/>
      <c r="I96"/>
      <c r="K96" s="22">
        <f>2018-Таблица17[[#This Row],[Рік народження]]</f>
        <v>2018</v>
      </c>
      <c r="L96" s="22" t="str">
        <f t="shared" si="1"/>
        <v>61+</v>
      </c>
    </row>
    <row r="97" spans="2:12" ht="12.75" x14ac:dyDescent="0.15">
      <c r="B97"/>
      <c r="C97"/>
      <c r="D97"/>
      <c r="E97"/>
      <c r="F97"/>
      <c r="G97"/>
      <c r="H97"/>
      <c r="I97"/>
      <c r="K97" s="22" t="e">
        <f>2018-Таблица17[[#This Row],[Рік народження]]</f>
        <v>#VALUE!</v>
      </c>
      <c r="L97" s="22" t="e">
        <f t="shared" si="1"/>
        <v>#VALUE!</v>
      </c>
    </row>
    <row r="98" spans="2:12" ht="12.75" x14ac:dyDescent="0.15">
      <c r="B98"/>
      <c r="C98"/>
      <c r="D98"/>
      <c r="E98"/>
      <c r="F98"/>
      <c r="G98"/>
      <c r="H98"/>
      <c r="I98"/>
      <c r="K98" s="22" t="e">
        <f>2018-Таблица17[[#This Row],[Рік народження]]</f>
        <v>#VALUE!</v>
      </c>
      <c r="L98" s="22" t="e">
        <f t="shared" si="1"/>
        <v>#VALUE!</v>
      </c>
    </row>
    <row r="99" spans="2:12" ht="12.75" x14ac:dyDescent="0.15">
      <c r="B99"/>
      <c r="C99"/>
      <c r="D99"/>
      <c r="E99"/>
      <c r="F99"/>
      <c r="G99"/>
      <c r="H99"/>
      <c r="I99"/>
      <c r="K99" s="22" t="e">
        <f>2018-Таблица17[[#This Row],[Рік народження]]</f>
        <v>#VALUE!</v>
      </c>
      <c r="L99" s="22" t="e">
        <f t="shared" si="1"/>
        <v>#VALUE!</v>
      </c>
    </row>
    <row r="100" spans="2:12" ht="12.75" x14ac:dyDescent="0.15">
      <c r="B100"/>
      <c r="C100"/>
      <c r="D100"/>
      <c r="E100"/>
      <c r="F100"/>
      <c r="G100"/>
      <c r="H100"/>
      <c r="I100"/>
      <c r="K100" s="22" t="e">
        <f>2018-Таблица17[[#This Row],[Рік народження]]</f>
        <v>#VALUE!</v>
      </c>
      <c r="L100" s="22" t="e">
        <f t="shared" si="1"/>
        <v>#VALUE!</v>
      </c>
    </row>
    <row r="101" spans="2:12" ht="12.75" x14ac:dyDescent="0.15">
      <c r="B101"/>
      <c r="C101"/>
      <c r="D101"/>
      <c r="E101"/>
      <c r="F101"/>
      <c r="G101"/>
      <c r="H101"/>
      <c r="I101"/>
      <c r="K101" s="22" t="e">
        <f>2018-Таблица17[[#This Row],[Рік народження]]</f>
        <v>#VALUE!</v>
      </c>
      <c r="L101" s="22" t="e">
        <f t="shared" si="1"/>
        <v>#VALUE!</v>
      </c>
    </row>
    <row r="102" spans="2:12" ht="12.75" x14ac:dyDescent="0.15">
      <c r="B102"/>
      <c r="C102"/>
      <c r="D102"/>
      <c r="E102"/>
      <c r="F102"/>
      <c r="G102"/>
      <c r="H102"/>
      <c r="I102"/>
      <c r="K102" s="22" t="e">
        <f>2018-Таблица17[[#This Row],[Рік народження]]</f>
        <v>#VALUE!</v>
      </c>
      <c r="L102" s="22" t="e">
        <f t="shared" si="1"/>
        <v>#VALUE!</v>
      </c>
    </row>
    <row r="103" spans="2:12" ht="12.75" x14ac:dyDescent="0.15">
      <c r="B103"/>
      <c r="C103"/>
      <c r="D103"/>
      <c r="E103"/>
      <c r="F103"/>
      <c r="G103"/>
      <c r="H103"/>
      <c r="I103"/>
      <c r="K103" s="22" t="e">
        <f>2018-Таблица17[[#This Row],[Рік народження]]</f>
        <v>#VALUE!</v>
      </c>
      <c r="L103" s="22" t="e">
        <f t="shared" si="1"/>
        <v>#VALUE!</v>
      </c>
    </row>
    <row r="104" spans="2:12" ht="12.75" x14ac:dyDescent="0.15">
      <c r="B104"/>
      <c r="C104"/>
      <c r="D104"/>
      <c r="E104"/>
      <c r="F104"/>
      <c r="G104"/>
      <c r="H104"/>
      <c r="I104"/>
      <c r="K104" s="22" t="e">
        <f>2018-Таблица17[[#This Row],[Рік народження]]</f>
        <v>#VALUE!</v>
      </c>
      <c r="L104" s="22" t="e">
        <f t="shared" si="1"/>
        <v>#VALUE!</v>
      </c>
    </row>
    <row r="105" spans="2:12" ht="12.75" x14ac:dyDescent="0.15">
      <c r="B105"/>
      <c r="C105"/>
      <c r="D105"/>
      <c r="E105"/>
      <c r="F105"/>
      <c r="G105"/>
      <c r="H105"/>
      <c r="I105"/>
      <c r="K105" s="22" t="e">
        <f>2018-Таблица17[[#This Row],[Рік народження]]</f>
        <v>#VALUE!</v>
      </c>
      <c r="L105" s="22" t="e">
        <f t="shared" si="1"/>
        <v>#VALUE!</v>
      </c>
    </row>
    <row r="106" spans="2:12" ht="12.75" x14ac:dyDescent="0.15">
      <c r="B106"/>
      <c r="C106"/>
      <c r="D106"/>
      <c r="E106"/>
      <c r="F106"/>
      <c r="G106"/>
      <c r="H106"/>
      <c r="I106"/>
      <c r="K106" s="22" t="e">
        <f>2018-Таблица17[[#This Row],[Рік народження]]</f>
        <v>#VALUE!</v>
      </c>
      <c r="L106" s="22" t="e">
        <f t="shared" si="1"/>
        <v>#VALUE!</v>
      </c>
    </row>
    <row r="107" spans="2:12" ht="12.75" x14ac:dyDescent="0.15">
      <c r="B107"/>
      <c r="C107"/>
      <c r="D107"/>
      <c r="E107"/>
      <c r="F107"/>
      <c r="G107"/>
      <c r="H107"/>
      <c r="I107"/>
      <c r="K107" s="22" t="e">
        <f>2018-Таблица17[[#This Row],[Рік народження]]</f>
        <v>#VALUE!</v>
      </c>
      <c r="L107" s="22" t="e">
        <f t="shared" si="1"/>
        <v>#VALUE!</v>
      </c>
    </row>
    <row r="108" spans="2:12" ht="12.75" x14ac:dyDescent="0.15">
      <c r="B108"/>
      <c r="C108"/>
      <c r="D108"/>
      <c r="E108"/>
      <c r="F108"/>
      <c r="G108"/>
      <c r="H108"/>
      <c r="I108"/>
      <c r="K108" s="22" t="e">
        <f>2018-Таблица17[[#This Row],[Рік народження]]</f>
        <v>#VALUE!</v>
      </c>
      <c r="L108" s="22" t="e">
        <f t="shared" si="1"/>
        <v>#VALUE!</v>
      </c>
    </row>
    <row r="109" spans="2:12" ht="12.75" x14ac:dyDescent="0.15">
      <c r="B109"/>
      <c r="C109"/>
      <c r="D109"/>
      <c r="E109"/>
      <c r="F109"/>
      <c r="G109"/>
      <c r="H109"/>
      <c r="I109"/>
      <c r="K109" s="22" t="e">
        <f>2018-Таблица17[[#This Row],[Рік народження]]</f>
        <v>#VALUE!</v>
      </c>
      <c r="L109" s="22" t="e">
        <f t="shared" si="1"/>
        <v>#VALUE!</v>
      </c>
    </row>
    <row r="110" spans="2:12" ht="12.75" x14ac:dyDescent="0.15">
      <c r="B110"/>
      <c r="C110"/>
      <c r="D110"/>
      <c r="E110"/>
      <c r="F110"/>
      <c r="G110"/>
      <c r="H110"/>
      <c r="I110"/>
      <c r="K110" s="22" t="e">
        <f>2018-Таблица17[[#This Row],[Рік народження]]</f>
        <v>#VALUE!</v>
      </c>
      <c r="L110" s="22" t="e">
        <f t="shared" si="1"/>
        <v>#VALUE!</v>
      </c>
    </row>
    <row r="111" spans="2:12" ht="12.75" x14ac:dyDescent="0.15">
      <c r="B111"/>
      <c r="C111"/>
      <c r="D111"/>
      <c r="E111"/>
      <c r="F111"/>
      <c r="G111"/>
      <c r="H111"/>
      <c r="I111"/>
      <c r="K111" s="22" t="e">
        <f>2018-Таблица17[[#This Row],[Рік народження]]</f>
        <v>#VALUE!</v>
      </c>
      <c r="L111" s="22" t="e">
        <f t="shared" si="1"/>
        <v>#VALUE!</v>
      </c>
    </row>
    <row r="112" spans="2:12" ht="12.75" x14ac:dyDescent="0.15">
      <c r="B112"/>
      <c r="C112"/>
      <c r="D112"/>
      <c r="E112"/>
      <c r="F112"/>
      <c r="G112"/>
      <c r="H112"/>
      <c r="I112"/>
      <c r="K112" s="22" t="e">
        <f>2018-Таблица17[[#This Row],[Рік народження]]</f>
        <v>#VALUE!</v>
      </c>
      <c r="L112" s="22" t="e">
        <f t="shared" si="1"/>
        <v>#VALUE!</v>
      </c>
    </row>
    <row r="113" spans="2:12" ht="12.75" x14ac:dyDescent="0.15">
      <c r="B113"/>
      <c r="C113"/>
      <c r="D113"/>
      <c r="E113"/>
      <c r="F113"/>
      <c r="G113"/>
      <c r="H113"/>
      <c r="I113"/>
      <c r="K113" s="22" t="e">
        <f>2018-Таблица17[[#This Row],[Рік народження]]</f>
        <v>#VALUE!</v>
      </c>
      <c r="L113" s="22" t="e">
        <f t="shared" si="1"/>
        <v>#VALUE!</v>
      </c>
    </row>
    <row r="114" spans="2:12" ht="12.75" x14ac:dyDescent="0.15">
      <c r="B114"/>
      <c r="C114"/>
      <c r="D114"/>
      <c r="E114"/>
      <c r="F114"/>
      <c r="G114"/>
      <c r="H114"/>
      <c r="I114"/>
      <c r="K114" s="22" t="e">
        <f>2018-Таблица17[[#This Row],[Рік народження]]</f>
        <v>#VALUE!</v>
      </c>
      <c r="L114" s="22" t="e">
        <f t="shared" si="1"/>
        <v>#VALUE!</v>
      </c>
    </row>
    <row r="115" spans="2:12" ht="12.75" x14ac:dyDescent="0.15">
      <c r="B115"/>
      <c r="C115"/>
      <c r="D115"/>
      <c r="E115"/>
      <c r="F115"/>
      <c r="G115"/>
      <c r="H115"/>
      <c r="I115"/>
      <c r="K115" s="22" t="e">
        <f>2018-Таблица17[[#This Row],[Рік народження]]</f>
        <v>#VALUE!</v>
      </c>
      <c r="L115" s="22" t="e">
        <f t="shared" si="1"/>
        <v>#VALUE!</v>
      </c>
    </row>
    <row r="116" spans="2:12" ht="12.75" x14ac:dyDescent="0.15">
      <c r="B116"/>
      <c r="C116"/>
      <c r="D116"/>
      <c r="E116"/>
      <c r="F116"/>
      <c r="G116"/>
      <c r="H116"/>
      <c r="I116"/>
      <c r="K116" s="22" t="e">
        <f>2018-Таблица17[[#This Row],[Рік народження]]</f>
        <v>#VALUE!</v>
      </c>
      <c r="L116" s="22" t="e">
        <f t="shared" si="1"/>
        <v>#VALUE!</v>
      </c>
    </row>
    <row r="117" spans="2:12" ht="12.75" x14ac:dyDescent="0.15">
      <c r="B117"/>
      <c r="C117"/>
      <c r="D117"/>
      <c r="E117"/>
      <c r="F117"/>
      <c r="G117"/>
      <c r="H117"/>
      <c r="I117"/>
      <c r="K117" s="22" t="e">
        <f>2018-Таблица17[[#This Row],[Рік народження]]</f>
        <v>#VALUE!</v>
      </c>
      <c r="L117" s="22" t="e">
        <f t="shared" si="1"/>
        <v>#VALUE!</v>
      </c>
    </row>
    <row r="118" spans="2:12" ht="12.75" x14ac:dyDescent="0.15">
      <c r="B118"/>
      <c r="C118"/>
      <c r="D118"/>
      <c r="E118"/>
      <c r="F118"/>
      <c r="G118"/>
      <c r="H118"/>
      <c r="I118"/>
      <c r="K118" s="22" t="e">
        <f>2018-Таблица17[[#This Row],[Рік народження]]</f>
        <v>#VALUE!</v>
      </c>
      <c r="L118" s="22" t="e">
        <f t="shared" si="1"/>
        <v>#VALUE!</v>
      </c>
    </row>
    <row r="119" spans="2:12" ht="12.75" x14ac:dyDescent="0.15">
      <c r="B119"/>
      <c r="C119"/>
      <c r="D119"/>
      <c r="E119"/>
      <c r="F119"/>
      <c r="G119"/>
      <c r="H119"/>
      <c r="I119"/>
      <c r="K119" s="22" t="e">
        <f>2018-Таблица17[[#This Row],[Рік народження]]</f>
        <v>#VALUE!</v>
      </c>
      <c r="L119" s="22" t="e">
        <f t="shared" si="1"/>
        <v>#VALUE!</v>
      </c>
    </row>
    <row r="120" spans="2:12" ht="12.75" x14ac:dyDescent="0.15">
      <c r="B120"/>
      <c r="C120"/>
      <c r="D120"/>
      <c r="E120"/>
      <c r="F120"/>
      <c r="G120"/>
      <c r="H120"/>
      <c r="I120"/>
      <c r="K120" s="22" t="e">
        <f>2018-Таблица17[[#This Row],[Рік народження]]</f>
        <v>#VALUE!</v>
      </c>
      <c r="L120" s="22" t="e">
        <f t="shared" si="1"/>
        <v>#VALUE!</v>
      </c>
    </row>
    <row r="121" spans="2:12" ht="12.75" x14ac:dyDescent="0.15">
      <c r="B121"/>
      <c r="C121"/>
      <c r="D121"/>
      <c r="E121"/>
      <c r="F121"/>
      <c r="G121"/>
      <c r="H121"/>
      <c r="I121"/>
      <c r="K121" s="22" t="e">
        <f>2018-Таблица17[[#This Row],[Рік народження]]</f>
        <v>#VALUE!</v>
      </c>
      <c r="L121" s="22" t="e">
        <f t="shared" si="1"/>
        <v>#VALUE!</v>
      </c>
    </row>
    <row r="122" spans="2:12" ht="12.75" x14ac:dyDescent="0.15">
      <c r="B122"/>
      <c r="C122"/>
      <c r="D122"/>
      <c r="E122"/>
      <c r="F122"/>
      <c r="G122"/>
      <c r="H122"/>
      <c r="I122"/>
      <c r="K122" s="22" t="e">
        <f>2018-Таблица17[[#This Row],[Рік народження]]</f>
        <v>#VALUE!</v>
      </c>
      <c r="L122" s="22" t="e">
        <f t="shared" si="1"/>
        <v>#VALUE!</v>
      </c>
    </row>
    <row r="123" spans="2:12" ht="12.75" x14ac:dyDescent="0.15">
      <c r="B123"/>
      <c r="C123"/>
      <c r="D123"/>
      <c r="E123"/>
      <c r="F123"/>
      <c r="G123"/>
      <c r="H123"/>
      <c r="I123"/>
      <c r="K123" s="22" t="e">
        <f>2018-Таблица17[[#This Row],[Рік народження]]</f>
        <v>#VALUE!</v>
      </c>
      <c r="L123" s="22" t="e">
        <f t="shared" si="1"/>
        <v>#VALUE!</v>
      </c>
    </row>
    <row r="124" spans="2:12" ht="12.75" x14ac:dyDescent="0.15">
      <c r="B124"/>
      <c r="C124"/>
      <c r="D124"/>
      <c r="E124"/>
      <c r="F124"/>
      <c r="G124"/>
      <c r="H124"/>
      <c r="I124"/>
      <c r="K124" s="22" t="e">
        <f>2018-Таблица17[[#This Row],[Рік народження]]</f>
        <v>#VALUE!</v>
      </c>
      <c r="L124" s="22" t="e">
        <f t="shared" si="1"/>
        <v>#VALUE!</v>
      </c>
    </row>
    <row r="125" spans="2:12" ht="12.75" x14ac:dyDescent="0.15">
      <c r="B125"/>
      <c r="C125"/>
      <c r="D125"/>
      <c r="E125"/>
      <c r="F125"/>
      <c r="G125"/>
      <c r="H125"/>
      <c r="I125"/>
      <c r="K125" s="22" t="e">
        <f>2018-Таблица17[[#This Row],[Рік народження]]</f>
        <v>#VALUE!</v>
      </c>
      <c r="L125" s="22" t="e">
        <f t="shared" si="1"/>
        <v>#VALUE!</v>
      </c>
    </row>
    <row r="126" spans="2:12" ht="12.75" x14ac:dyDescent="0.15">
      <c r="B126"/>
      <c r="C126"/>
      <c r="D126"/>
      <c r="E126"/>
      <c r="F126"/>
      <c r="G126"/>
      <c r="H126"/>
      <c r="I126"/>
      <c r="K126" s="22" t="e">
        <f>2018-Таблица17[[#This Row],[Рік народження]]</f>
        <v>#VALUE!</v>
      </c>
      <c r="L126" s="22" t="e">
        <f t="shared" si="1"/>
        <v>#VALUE!</v>
      </c>
    </row>
    <row r="127" spans="2:12" ht="12.75" x14ac:dyDescent="0.15">
      <c r="B127"/>
      <c r="C127"/>
      <c r="D127"/>
      <c r="E127"/>
      <c r="F127"/>
      <c r="G127"/>
      <c r="H127"/>
      <c r="I127"/>
      <c r="K127" s="22" t="e">
        <f>2018-Таблица17[[#This Row],[Рік народження]]</f>
        <v>#VALUE!</v>
      </c>
      <c r="L127" s="22" t="e">
        <f t="shared" si="1"/>
        <v>#VALUE!</v>
      </c>
    </row>
    <row r="128" spans="2:12" ht="12.75" x14ac:dyDescent="0.15">
      <c r="B128"/>
      <c r="C128"/>
      <c r="D128"/>
      <c r="E128"/>
      <c r="F128"/>
      <c r="G128"/>
      <c r="H128"/>
      <c r="I128"/>
      <c r="K128" s="22" t="e">
        <f>2018-Таблица17[[#This Row],[Рік народження]]</f>
        <v>#VALUE!</v>
      </c>
      <c r="L128" s="22" t="e">
        <f t="shared" si="1"/>
        <v>#VALUE!</v>
      </c>
    </row>
    <row r="129" spans="2:12" ht="12.75" x14ac:dyDescent="0.15">
      <c r="B129"/>
      <c r="C129"/>
      <c r="D129"/>
      <c r="E129"/>
      <c r="F129"/>
      <c r="G129"/>
      <c r="H129"/>
      <c r="I129"/>
      <c r="K129" s="22" t="e">
        <f>2018-Таблица17[[#This Row],[Рік народження]]</f>
        <v>#VALUE!</v>
      </c>
      <c r="L129" s="22" t="e">
        <f t="shared" si="1"/>
        <v>#VALUE!</v>
      </c>
    </row>
    <row r="130" spans="2:12" ht="12.75" x14ac:dyDescent="0.15">
      <c r="B130"/>
      <c r="C130"/>
      <c r="D130"/>
      <c r="E130"/>
      <c r="F130"/>
      <c r="G130"/>
      <c r="H130"/>
      <c r="I130"/>
      <c r="K130" s="22" t="e">
        <f>2018-Таблица17[[#This Row],[Рік народження]]</f>
        <v>#VALUE!</v>
      </c>
      <c r="L130" s="22" t="e">
        <f t="shared" si="1"/>
        <v>#VALUE!</v>
      </c>
    </row>
    <row r="131" spans="2:12" ht="12.75" x14ac:dyDescent="0.15">
      <c r="B131"/>
      <c r="C131"/>
      <c r="D131"/>
      <c r="E131"/>
      <c r="F131"/>
      <c r="G131"/>
      <c r="H131"/>
      <c r="I131"/>
      <c r="K131" s="22" t="e">
        <f>2018-Таблица17[[#This Row],[Рік народження]]</f>
        <v>#VALUE!</v>
      </c>
      <c r="L131" s="22" t="e">
        <f t="shared" si="1"/>
        <v>#VALUE!</v>
      </c>
    </row>
    <row r="132" spans="2:12" ht="12.75" x14ac:dyDescent="0.15">
      <c r="B132"/>
      <c r="C132"/>
      <c r="D132"/>
      <c r="E132"/>
      <c r="F132"/>
      <c r="G132"/>
      <c r="H132"/>
      <c r="I132"/>
      <c r="K132" s="22" t="e">
        <f>2018-Таблица17[[#This Row],[Рік народження]]</f>
        <v>#VALUE!</v>
      </c>
      <c r="L132" s="22" t="e">
        <f t="shared" si="1"/>
        <v>#VALUE!</v>
      </c>
    </row>
    <row r="133" spans="2:12" ht="12.75" x14ac:dyDescent="0.15">
      <c r="B133"/>
      <c r="C133"/>
      <c r="D133"/>
      <c r="E133"/>
      <c r="F133"/>
      <c r="G133"/>
      <c r="H133"/>
      <c r="I133"/>
      <c r="K133" s="22" t="e">
        <f>2018-Таблица17[[#This Row],[Рік народження]]</f>
        <v>#VALUE!</v>
      </c>
      <c r="L133" s="22" t="e">
        <f t="shared" ref="L133:L196" si="2">VLOOKUP(K133,$M$4:$N$8,2,1)</f>
        <v>#VALUE!</v>
      </c>
    </row>
    <row r="134" spans="2:12" ht="12.75" x14ac:dyDescent="0.15">
      <c r="B134"/>
      <c r="C134"/>
      <c r="D134"/>
      <c r="E134"/>
      <c r="F134"/>
      <c r="G134"/>
      <c r="H134"/>
      <c r="I134"/>
      <c r="K134" s="22" t="e">
        <f>2018-Таблица17[[#This Row],[Рік народження]]</f>
        <v>#VALUE!</v>
      </c>
      <c r="L134" s="22" t="e">
        <f t="shared" si="2"/>
        <v>#VALUE!</v>
      </c>
    </row>
    <row r="135" spans="2:12" ht="12.75" x14ac:dyDescent="0.15">
      <c r="B135"/>
      <c r="C135"/>
      <c r="D135"/>
      <c r="E135"/>
      <c r="F135"/>
      <c r="G135"/>
      <c r="H135"/>
      <c r="I135"/>
      <c r="K135" s="22" t="e">
        <f>2018-Таблица17[[#This Row],[Рік народження]]</f>
        <v>#VALUE!</v>
      </c>
      <c r="L135" s="22" t="e">
        <f t="shared" si="2"/>
        <v>#VALUE!</v>
      </c>
    </row>
    <row r="136" spans="2:12" ht="12.75" x14ac:dyDescent="0.15">
      <c r="B136"/>
      <c r="C136"/>
      <c r="D136"/>
      <c r="E136"/>
      <c r="F136"/>
      <c r="G136"/>
      <c r="H136"/>
      <c r="I136"/>
      <c r="K136" s="22" t="e">
        <f>2018-Таблица17[[#This Row],[Рік народження]]</f>
        <v>#VALUE!</v>
      </c>
      <c r="L136" s="22" t="e">
        <f t="shared" si="2"/>
        <v>#VALUE!</v>
      </c>
    </row>
    <row r="137" spans="2:12" ht="12.75" x14ac:dyDescent="0.15">
      <c r="B137"/>
      <c r="C137"/>
      <c r="D137"/>
      <c r="E137"/>
      <c r="F137"/>
      <c r="G137"/>
      <c r="H137"/>
      <c r="I137"/>
      <c r="K137" s="22" t="e">
        <f>2018-Таблица17[[#This Row],[Рік народження]]</f>
        <v>#VALUE!</v>
      </c>
      <c r="L137" s="22" t="e">
        <f t="shared" si="2"/>
        <v>#VALUE!</v>
      </c>
    </row>
    <row r="138" spans="2:12" ht="12.75" x14ac:dyDescent="0.15">
      <c r="B138"/>
      <c r="C138"/>
      <c r="D138"/>
      <c r="E138"/>
      <c r="F138"/>
      <c r="G138"/>
      <c r="H138"/>
      <c r="I138"/>
      <c r="K138" s="22" t="e">
        <f>2018-Таблица17[[#This Row],[Рік народження]]</f>
        <v>#VALUE!</v>
      </c>
      <c r="L138" s="22" t="e">
        <f t="shared" si="2"/>
        <v>#VALUE!</v>
      </c>
    </row>
    <row r="139" spans="2:12" ht="12.75" x14ac:dyDescent="0.15">
      <c r="B139"/>
      <c r="C139"/>
      <c r="D139"/>
      <c r="E139"/>
      <c r="F139"/>
      <c r="G139"/>
      <c r="H139"/>
      <c r="I139"/>
      <c r="K139" s="22" t="e">
        <f>2018-Таблица17[[#This Row],[Рік народження]]</f>
        <v>#VALUE!</v>
      </c>
      <c r="L139" s="22" t="e">
        <f t="shared" si="2"/>
        <v>#VALUE!</v>
      </c>
    </row>
    <row r="140" spans="2:12" ht="12.75" x14ac:dyDescent="0.15">
      <c r="B140"/>
      <c r="C140"/>
      <c r="D140"/>
      <c r="E140"/>
      <c r="F140"/>
      <c r="G140"/>
      <c r="H140"/>
      <c r="I140"/>
      <c r="K140" s="22" t="e">
        <f>2018-Таблица17[[#This Row],[Рік народження]]</f>
        <v>#VALUE!</v>
      </c>
      <c r="L140" s="22" t="e">
        <f t="shared" si="2"/>
        <v>#VALUE!</v>
      </c>
    </row>
    <row r="141" spans="2:12" ht="12.75" x14ac:dyDescent="0.15">
      <c r="B141"/>
      <c r="C141"/>
      <c r="D141"/>
      <c r="E141"/>
      <c r="F141"/>
      <c r="G141"/>
      <c r="H141"/>
      <c r="I141"/>
      <c r="K141" s="22" t="e">
        <f>2018-Таблица17[[#This Row],[Рік народження]]</f>
        <v>#VALUE!</v>
      </c>
      <c r="L141" s="22" t="e">
        <f t="shared" si="2"/>
        <v>#VALUE!</v>
      </c>
    </row>
    <row r="142" spans="2:12" ht="12.75" x14ac:dyDescent="0.15">
      <c r="B142"/>
      <c r="C142"/>
      <c r="D142"/>
      <c r="E142"/>
      <c r="F142"/>
      <c r="G142"/>
      <c r="H142"/>
      <c r="I142"/>
      <c r="K142" s="22" t="e">
        <f>2018-Таблица17[[#This Row],[Рік народження]]</f>
        <v>#VALUE!</v>
      </c>
      <c r="L142" s="22" t="e">
        <f t="shared" si="2"/>
        <v>#VALUE!</v>
      </c>
    </row>
    <row r="143" spans="2:12" ht="12.75" x14ac:dyDescent="0.15">
      <c r="B143"/>
      <c r="C143"/>
      <c r="D143"/>
      <c r="E143"/>
      <c r="F143"/>
      <c r="G143"/>
      <c r="H143"/>
      <c r="I143"/>
      <c r="K143" s="22" t="e">
        <f>2018-Таблица17[[#This Row],[Рік народження]]</f>
        <v>#VALUE!</v>
      </c>
      <c r="L143" s="22" t="e">
        <f t="shared" si="2"/>
        <v>#VALUE!</v>
      </c>
    </row>
    <row r="144" spans="2:12" ht="12.75" x14ac:dyDescent="0.15">
      <c r="B144"/>
      <c r="C144"/>
      <c r="D144"/>
      <c r="E144"/>
      <c r="F144"/>
      <c r="G144"/>
      <c r="H144"/>
      <c r="I144"/>
      <c r="K144" s="22" t="e">
        <f>2018-Таблица17[[#This Row],[Рік народження]]</f>
        <v>#VALUE!</v>
      </c>
      <c r="L144" s="22" t="e">
        <f t="shared" si="2"/>
        <v>#VALUE!</v>
      </c>
    </row>
    <row r="145" spans="2:12" ht="12.75" x14ac:dyDescent="0.15">
      <c r="B145"/>
      <c r="C145"/>
      <c r="D145"/>
      <c r="E145"/>
      <c r="F145"/>
      <c r="G145"/>
      <c r="H145"/>
      <c r="I145"/>
      <c r="K145" s="22" t="e">
        <f>2018-Таблица17[[#This Row],[Рік народження]]</f>
        <v>#VALUE!</v>
      </c>
      <c r="L145" s="22" t="e">
        <f t="shared" si="2"/>
        <v>#VALUE!</v>
      </c>
    </row>
    <row r="146" spans="2:12" ht="12.75" x14ac:dyDescent="0.15">
      <c r="B146"/>
      <c r="C146"/>
      <c r="D146"/>
      <c r="E146"/>
      <c r="F146"/>
      <c r="G146"/>
      <c r="H146"/>
      <c r="I146"/>
      <c r="K146" s="22" t="e">
        <f>2018-Таблица17[[#This Row],[Рік народження]]</f>
        <v>#VALUE!</v>
      </c>
      <c r="L146" s="22" t="e">
        <f t="shared" si="2"/>
        <v>#VALUE!</v>
      </c>
    </row>
    <row r="147" spans="2:12" ht="12.75" x14ac:dyDescent="0.15">
      <c r="B147"/>
      <c r="C147"/>
      <c r="D147"/>
      <c r="E147"/>
      <c r="F147"/>
      <c r="G147"/>
      <c r="H147"/>
      <c r="I147"/>
      <c r="K147" s="22" t="e">
        <f>2018-Таблица17[[#This Row],[Рік народження]]</f>
        <v>#VALUE!</v>
      </c>
      <c r="L147" s="22" t="e">
        <f t="shared" si="2"/>
        <v>#VALUE!</v>
      </c>
    </row>
    <row r="148" spans="2:12" ht="12.75" x14ac:dyDescent="0.15">
      <c r="B148"/>
      <c r="C148"/>
      <c r="D148"/>
      <c r="E148"/>
      <c r="F148"/>
      <c r="G148"/>
      <c r="H148"/>
      <c r="I148"/>
      <c r="K148" s="22" t="e">
        <f>2018-Таблица17[[#This Row],[Рік народження]]</f>
        <v>#VALUE!</v>
      </c>
      <c r="L148" s="22" t="e">
        <f t="shared" si="2"/>
        <v>#VALUE!</v>
      </c>
    </row>
    <row r="149" spans="2:12" ht="12.75" x14ac:dyDescent="0.15">
      <c r="B149"/>
      <c r="C149"/>
      <c r="D149"/>
      <c r="E149"/>
      <c r="F149"/>
      <c r="G149"/>
      <c r="H149"/>
      <c r="I149"/>
      <c r="K149" s="22" t="e">
        <f>2018-Таблица17[[#This Row],[Рік народження]]</f>
        <v>#VALUE!</v>
      </c>
      <c r="L149" s="22" t="e">
        <f t="shared" si="2"/>
        <v>#VALUE!</v>
      </c>
    </row>
    <row r="150" spans="2:12" ht="12.75" x14ac:dyDescent="0.15">
      <c r="B150"/>
      <c r="C150"/>
      <c r="D150"/>
      <c r="E150"/>
      <c r="F150"/>
      <c r="G150"/>
      <c r="H150"/>
      <c r="I150"/>
      <c r="K150" s="22" t="e">
        <f>2018-Таблица17[[#This Row],[Рік народження]]</f>
        <v>#VALUE!</v>
      </c>
      <c r="L150" s="22" t="e">
        <f t="shared" si="2"/>
        <v>#VALUE!</v>
      </c>
    </row>
    <row r="151" spans="2:12" ht="15.75" customHeight="1" x14ac:dyDescent="0.15">
      <c r="B151"/>
      <c r="C151"/>
      <c r="D151"/>
      <c r="E151"/>
      <c r="F151"/>
      <c r="G151"/>
      <c r="H151"/>
      <c r="I151"/>
      <c r="K151" s="22" t="e">
        <f>2018-Таблица17[[#This Row],[Рік народження]]</f>
        <v>#VALUE!</v>
      </c>
      <c r="L151" s="22" t="e">
        <f t="shared" si="2"/>
        <v>#VALUE!</v>
      </c>
    </row>
    <row r="152" spans="2:12" ht="15.75" customHeight="1" x14ac:dyDescent="0.15">
      <c r="B152"/>
      <c r="C152"/>
      <c r="D152"/>
      <c r="E152"/>
      <c r="F152"/>
      <c r="G152"/>
      <c r="H152"/>
      <c r="I152"/>
      <c r="K152" s="22" t="e">
        <f>2018-Таблица17[[#This Row],[Рік народження]]</f>
        <v>#VALUE!</v>
      </c>
      <c r="L152" s="22" t="e">
        <f t="shared" si="2"/>
        <v>#VALUE!</v>
      </c>
    </row>
    <row r="153" spans="2:12" ht="15.75" customHeight="1" x14ac:dyDescent="0.15">
      <c r="B153"/>
      <c r="C153"/>
      <c r="D153"/>
      <c r="E153"/>
      <c r="F153"/>
      <c r="G153"/>
      <c r="H153"/>
      <c r="I153"/>
      <c r="K153" s="22" t="e">
        <f>2018-Таблица17[[#This Row],[Рік народження]]</f>
        <v>#VALUE!</v>
      </c>
      <c r="L153" s="22" t="e">
        <f t="shared" si="2"/>
        <v>#VALUE!</v>
      </c>
    </row>
    <row r="154" spans="2:12" ht="15.75" customHeight="1" x14ac:dyDescent="0.15">
      <c r="B154"/>
      <c r="C154"/>
      <c r="D154"/>
      <c r="E154"/>
      <c r="F154"/>
      <c r="G154"/>
      <c r="H154"/>
      <c r="I154"/>
      <c r="K154" s="22" t="e">
        <f>2018-Таблица17[[#This Row],[Рік народження]]</f>
        <v>#VALUE!</v>
      </c>
      <c r="L154" s="22" t="e">
        <f t="shared" si="2"/>
        <v>#VALUE!</v>
      </c>
    </row>
    <row r="155" spans="2:12" ht="15.75" customHeight="1" x14ac:dyDescent="0.15">
      <c r="B155"/>
      <c r="C155"/>
      <c r="D155"/>
      <c r="E155"/>
      <c r="F155"/>
      <c r="G155"/>
      <c r="H155"/>
      <c r="I155"/>
      <c r="K155" s="22" t="e">
        <f>2018-Таблица17[[#This Row],[Рік народження]]</f>
        <v>#VALUE!</v>
      </c>
      <c r="L155" s="22" t="e">
        <f t="shared" si="2"/>
        <v>#VALUE!</v>
      </c>
    </row>
    <row r="156" spans="2:12" ht="15.75" customHeight="1" x14ac:dyDescent="0.15">
      <c r="B156"/>
      <c r="C156"/>
      <c r="D156"/>
      <c r="E156"/>
      <c r="F156"/>
      <c r="G156"/>
      <c r="H156"/>
      <c r="I156"/>
      <c r="K156" s="22" t="e">
        <f>2018-Таблица17[[#This Row],[Рік народження]]</f>
        <v>#VALUE!</v>
      </c>
      <c r="L156" s="22" t="e">
        <f t="shared" si="2"/>
        <v>#VALUE!</v>
      </c>
    </row>
    <row r="157" spans="2:12" ht="15.75" customHeight="1" x14ac:dyDescent="0.15">
      <c r="B157"/>
      <c r="C157"/>
      <c r="D157"/>
      <c r="E157"/>
      <c r="F157"/>
      <c r="G157"/>
      <c r="H157"/>
      <c r="I157"/>
      <c r="K157" s="22" t="e">
        <f>2018-Таблица17[[#This Row],[Рік народження]]</f>
        <v>#VALUE!</v>
      </c>
      <c r="L157" s="22" t="e">
        <f t="shared" si="2"/>
        <v>#VALUE!</v>
      </c>
    </row>
    <row r="158" spans="2:12" ht="15.75" customHeight="1" x14ac:dyDescent="0.15">
      <c r="B158"/>
      <c r="C158"/>
      <c r="D158"/>
      <c r="E158"/>
      <c r="F158"/>
      <c r="G158"/>
      <c r="H158"/>
      <c r="I158"/>
      <c r="K158" s="22" t="e">
        <f>2018-Таблица17[[#This Row],[Рік народження]]</f>
        <v>#VALUE!</v>
      </c>
      <c r="L158" s="22" t="e">
        <f t="shared" si="2"/>
        <v>#VALUE!</v>
      </c>
    </row>
    <row r="159" spans="2:12" ht="15.75" customHeight="1" x14ac:dyDescent="0.15">
      <c r="B159"/>
      <c r="C159"/>
      <c r="D159"/>
      <c r="E159"/>
      <c r="F159"/>
      <c r="G159"/>
      <c r="H159"/>
      <c r="I159"/>
      <c r="K159" s="22" t="e">
        <f>2018-Таблица17[[#This Row],[Рік народження]]</f>
        <v>#VALUE!</v>
      </c>
      <c r="L159" s="22" t="e">
        <f t="shared" si="2"/>
        <v>#VALUE!</v>
      </c>
    </row>
    <row r="160" spans="2:12" ht="15.75" customHeight="1" x14ac:dyDescent="0.15">
      <c r="B160"/>
      <c r="C160"/>
      <c r="D160"/>
      <c r="E160"/>
      <c r="F160"/>
      <c r="G160"/>
      <c r="H160"/>
      <c r="I160"/>
      <c r="K160" s="22" t="e">
        <f>2018-Таблица17[[#This Row],[Рік народження]]</f>
        <v>#VALUE!</v>
      </c>
      <c r="L160" s="22" t="e">
        <f t="shared" si="2"/>
        <v>#VALUE!</v>
      </c>
    </row>
    <row r="161" spans="2:12" ht="15.75" customHeight="1" x14ac:dyDescent="0.15">
      <c r="B161"/>
      <c r="C161"/>
      <c r="D161"/>
      <c r="E161"/>
      <c r="F161"/>
      <c r="G161"/>
      <c r="H161"/>
      <c r="I161"/>
      <c r="K161" s="22" t="e">
        <f>2018-Таблица17[[#This Row],[Рік народження]]</f>
        <v>#VALUE!</v>
      </c>
      <c r="L161" s="22" t="e">
        <f t="shared" si="2"/>
        <v>#VALUE!</v>
      </c>
    </row>
    <row r="162" spans="2:12" ht="15.75" customHeight="1" x14ac:dyDescent="0.15">
      <c r="B162"/>
      <c r="C162"/>
      <c r="D162"/>
      <c r="E162"/>
      <c r="F162"/>
      <c r="G162"/>
      <c r="H162"/>
      <c r="I162"/>
      <c r="K162" s="22" t="e">
        <f>2018-Таблица17[[#This Row],[Рік народження]]</f>
        <v>#VALUE!</v>
      </c>
      <c r="L162" s="22" t="e">
        <f t="shared" si="2"/>
        <v>#VALUE!</v>
      </c>
    </row>
    <row r="163" spans="2:12" ht="15.75" customHeight="1" x14ac:dyDescent="0.15">
      <c r="B163"/>
      <c r="C163"/>
      <c r="D163"/>
      <c r="E163"/>
      <c r="F163"/>
      <c r="G163"/>
      <c r="H163"/>
      <c r="I163"/>
      <c r="K163" s="22" t="e">
        <f>2018-Таблица17[[#This Row],[Рік народження]]</f>
        <v>#VALUE!</v>
      </c>
      <c r="L163" s="22" t="e">
        <f t="shared" si="2"/>
        <v>#VALUE!</v>
      </c>
    </row>
    <row r="164" spans="2:12" ht="15.75" customHeight="1" x14ac:dyDescent="0.15">
      <c r="B164"/>
      <c r="C164"/>
      <c r="D164"/>
      <c r="E164"/>
      <c r="F164"/>
      <c r="G164"/>
      <c r="H164"/>
      <c r="I164"/>
      <c r="K164" s="22" t="e">
        <f>2018-Таблица17[[#This Row],[Рік народження]]</f>
        <v>#VALUE!</v>
      </c>
      <c r="L164" s="22" t="e">
        <f t="shared" si="2"/>
        <v>#VALUE!</v>
      </c>
    </row>
    <row r="165" spans="2:12" ht="15.75" customHeight="1" x14ac:dyDescent="0.15">
      <c r="B165"/>
      <c r="C165"/>
      <c r="D165"/>
      <c r="E165"/>
      <c r="F165"/>
      <c r="G165"/>
      <c r="H165"/>
      <c r="I165"/>
      <c r="K165" s="22" t="e">
        <f>2018-Таблица17[[#This Row],[Рік народження]]</f>
        <v>#VALUE!</v>
      </c>
      <c r="L165" s="22" t="e">
        <f t="shared" si="2"/>
        <v>#VALUE!</v>
      </c>
    </row>
    <row r="166" spans="2:12" ht="15.75" customHeight="1" x14ac:dyDescent="0.15">
      <c r="B166"/>
      <c r="C166"/>
      <c r="D166"/>
      <c r="E166"/>
      <c r="F166"/>
      <c r="G166"/>
      <c r="H166"/>
      <c r="I166"/>
      <c r="K166" s="22" t="e">
        <f>2018-Таблица17[[#This Row],[Рік народження]]</f>
        <v>#VALUE!</v>
      </c>
      <c r="L166" s="22" t="e">
        <f t="shared" si="2"/>
        <v>#VALUE!</v>
      </c>
    </row>
    <row r="167" spans="2:12" ht="15.75" customHeight="1" x14ac:dyDescent="0.15">
      <c r="B167"/>
      <c r="C167"/>
      <c r="D167"/>
      <c r="E167"/>
      <c r="F167"/>
      <c r="G167"/>
      <c r="H167"/>
      <c r="I167"/>
      <c r="K167" s="22" t="e">
        <f>2018-Таблица17[[#This Row],[Рік народження]]</f>
        <v>#VALUE!</v>
      </c>
      <c r="L167" s="22" t="e">
        <f t="shared" si="2"/>
        <v>#VALUE!</v>
      </c>
    </row>
    <row r="168" spans="2:12" ht="15.75" customHeight="1" x14ac:dyDescent="0.15">
      <c r="B168"/>
      <c r="C168"/>
      <c r="D168"/>
      <c r="E168"/>
      <c r="F168"/>
      <c r="G168"/>
      <c r="H168"/>
      <c r="I168"/>
      <c r="K168" s="22" t="e">
        <f>2018-Таблица17[[#This Row],[Рік народження]]</f>
        <v>#VALUE!</v>
      </c>
      <c r="L168" s="22" t="e">
        <f t="shared" si="2"/>
        <v>#VALUE!</v>
      </c>
    </row>
    <row r="169" spans="2:12" ht="15.75" customHeight="1" x14ac:dyDescent="0.15">
      <c r="B169"/>
      <c r="C169"/>
      <c r="D169"/>
      <c r="E169"/>
      <c r="F169"/>
      <c r="G169"/>
      <c r="H169"/>
      <c r="I169"/>
      <c r="K169" s="22" t="e">
        <f>2018-Таблица17[[#This Row],[Рік народження]]</f>
        <v>#VALUE!</v>
      </c>
      <c r="L169" s="22" t="e">
        <f t="shared" si="2"/>
        <v>#VALUE!</v>
      </c>
    </row>
    <row r="170" spans="2:12" ht="15.75" customHeight="1" x14ac:dyDescent="0.15">
      <c r="B170"/>
      <c r="C170"/>
      <c r="D170"/>
      <c r="E170"/>
      <c r="F170"/>
      <c r="G170"/>
      <c r="H170"/>
      <c r="I170"/>
      <c r="K170" s="22" t="e">
        <f>2018-Таблица17[[#This Row],[Рік народження]]</f>
        <v>#VALUE!</v>
      </c>
      <c r="L170" s="22" t="e">
        <f t="shared" si="2"/>
        <v>#VALUE!</v>
      </c>
    </row>
    <row r="171" spans="2:12" ht="15.75" customHeight="1" x14ac:dyDescent="0.15">
      <c r="B171"/>
      <c r="C171"/>
      <c r="D171"/>
      <c r="E171"/>
      <c r="F171"/>
      <c r="G171"/>
      <c r="H171"/>
      <c r="I171"/>
      <c r="K171" s="22" t="e">
        <f>2018-Таблица17[[#This Row],[Рік народження]]</f>
        <v>#VALUE!</v>
      </c>
      <c r="L171" s="22" t="e">
        <f t="shared" si="2"/>
        <v>#VALUE!</v>
      </c>
    </row>
    <row r="172" spans="2:12" ht="15.75" customHeight="1" x14ac:dyDescent="0.15">
      <c r="B172"/>
      <c r="C172"/>
      <c r="D172"/>
      <c r="E172"/>
      <c r="F172"/>
      <c r="G172"/>
      <c r="H172"/>
      <c r="I172"/>
      <c r="K172" s="22" t="e">
        <f>2018-Таблица17[[#This Row],[Рік народження]]</f>
        <v>#VALUE!</v>
      </c>
      <c r="L172" s="22" t="e">
        <f t="shared" si="2"/>
        <v>#VALUE!</v>
      </c>
    </row>
    <row r="173" spans="2:12" ht="15.75" customHeight="1" x14ac:dyDescent="0.15">
      <c r="B173"/>
      <c r="C173"/>
      <c r="D173"/>
      <c r="E173"/>
      <c r="F173"/>
      <c r="G173"/>
      <c r="H173"/>
      <c r="I173"/>
      <c r="K173" s="22" t="e">
        <f>2018-Таблица17[[#This Row],[Рік народження]]</f>
        <v>#VALUE!</v>
      </c>
      <c r="L173" s="22" t="e">
        <f t="shared" si="2"/>
        <v>#VALUE!</v>
      </c>
    </row>
    <row r="174" spans="2:12" ht="15.75" customHeight="1" x14ac:dyDescent="0.15">
      <c r="B174"/>
      <c r="C174"/>
      <c r="D174"/>
      <c r="E174"/>
      <c r="F174"/>
      <c r="G174"/>
      <c r="H174"/>
      <c r="I174"/>
      <c r="K174" s="22" t="e">
        <f>2018-Таблица17[[#This Row],[Рік народження]]</f>
        <v>#VALUE!</v>
      </c>
      <c r="L174" s="22" t="e">
        <f t="shared" si="2"/>
        <v>#VALUE!</v>
      </c>
    </row>
    <row r="175" spans="2:12" ht="15.75" customHeight="1" x14ac:dyDescent="0.15">
      <c r="B175"/>
      <c r="C175"/>
      <c r="D175"/>
      <c r="E175"/>
      <c r="F175"/>
      <c r="G175"/>
      <c r="H175"/>
      <c r="I175"/>
      <c r="K175" s="22" t="e">
        <f>2018-Таблица17[[#This Row],[Рік народження]]</f>
        <v>#VALUE!</v>
      </c>
      <c r="L175" s="22" t="e">
        <f t="shared" si="2"/>
        <v>#VALUE!</v>
      </c>
    </row>
    <row r="176" spans="2:12" ht="15.75" customHeight="1" x14ac:dyDescent="0.15">
      <c r="B176"/>
      <c r="C176"/>
      <c r="D176"/>
      <c r="E176"/>
      <c r="F176"/>
      <c r="G176"/>
      <c r="H176"/>
      <c r="I176"/>
      <c r="K176" s="22" t="e">
        <f>2018-Таблица17[[#This Row],[Рік народження]]</f>
        <v>#VALUE!</v>
      </c>
      <c r="L176" s="22" t="e">
        <f t="shared" si="2"/>
        <v>#VALUE!</v>
      </c>
    </row>
    <row r="177" spans="2:12" ht="15.75" customHeight="1" x14ac:dyDescent="0.15">
      <c r="B177"/>
      <c r="C177"/>
      <c r="D177"/>
      <c r="E177"/>
      <c r="F177"/>
      <c r="G177"/>
      <c r="H177"/>
      <c r="I177"/>
      <c r="K177" s="22" t="e">
        <f>2018-Таблица17[[#This Row],[Рік народження]]</f>
        <v>#VALUE!</v>
      </c>
      <c r="L177" s="22" t="e">
        <f t="shared" si="2"/>
        <v>#VALUE!</v>
      </c>
    </row>
    <row r="178" spans="2:12" ht="15.75" customHeight="1" x14ac:dyDescent="0.15">
      <c r="B178"/>
      <c r="C178"/>
      <c r="D178"/>
      <c r="E178"/>
      <c r="F178"/>
      <c r="G178"/>
      <c r="H178"/>
      <c r="I178"/>
      <c r="K178" s="22" t="e">
        <f>2018-Таблица17[[#This Row],[Рік народження]]</f>
        <v>#VALUE!</v>
      </c>
      <c r="L178" s="22" t="e">
        <f t="shared" si="2"/>
        <v>#VALUE!</v>
      </c>
    </row>
    <row r="179" spans="2:12" ht="15.75" customHeight="1" x14ac:dyDescent="0.15">
      <c r="B179"/>
      <c r="C179"/>
      <c r="D179"/>
      <c r="E179"/>
      <c r="F179"/>
      <c r="G179"/>
      <c r="H179"/>
      <c r="I179"/>
      <c r="K179" s="22" t="e">
        <f>2018-Таблица17[[#This Row],[Рік народження]]</f>
        <v>#VALUE!</v>
      </c>
      <c r="L179" s="22" t="e">
        <f t="shared" si="2"/>
        <v>#VALUE!</v>
      </c>
    </row>
    <row r="180" spans="2:12" ht="15.75" customHeight="1" x14ac:dyDescent="0.15">
      <c r="B180"/>
      <c r="C180"/>
      <c r="D180"/>
      <c r="E180"/>
      <c r="F180"/>
      <c r="G180"/>
      <c r="H180"/>
      <c r="I180"/>
      <c r="K180" s="22" t="e">
        <f>2018-Таблица17[[#This Row],[Рік народження]]</f>
        <v>#VALUE!</v>
      </c>
      <c r="L180" s="22" t="e">
        <f t="shared" si="2"/>
        <v>#VALUE!</v>
      </c>
    </row>
    <row r="181" spans="2:12" ht="15.75" customHeight="1" x14ac:dyDescent="0.15">
      <c r="B181"/>
      <c r="C181"/>
      <c r="D181"/>
      <c r="E181"/>
      <c r="F181"/>
      <c r="G181"/>
      <c r="H181"/>
      <c r="I181"/>
      <c r="K181" s="22" t="e">
        <f>2018-Таблица17[[#This Row],[Рік народження]]</f>
        <v>#VALUE!</v>
      </c>
      <c r="L181" s="22" t="e">
        <f t="shared" si="2"/>
        <v>#VALUE!</v>
      </c>
    </row>
    <row r="182" spans="2:12" ht="15.75" customHeight="1" x14ac:dyDescent="0.15">
      <c r="B182"/>
      <c r="C182"/>
      <c r="D182"/>
      <c r="E182"/>
      <c r="F182"/>
      <c r="G182"/>
      <c r="H182"/>
      <c r="I182"/>
      <c r="K182" s="22" t="e">
        <f>2018-Таблица17[[#This Row],[Рік народження]]</f>
        <v>#VALUE!</v>
      </c>
      <c r="L182" s="22" t="e">
        <f t="shared" si="2"/>
        <v>#VALUE!</v>
      </c>
    </row>
    <row r="183" spans="2:12" ht="15.75" customHeight="1" x14ac:dyDescent="0.15">
      <c r="B183"/>
      <c r="C183"/>
      <c r="D183"/>
      <c r="E183"/>
      <c r="F183"/>
      <c r="G183"/>
      <c r="H183"/>
      <c r="I183"/>
      <c r="K183" s="22" t="e">
        <f>2018-Таблица17[[#This Row],[Рік народження]]</f>
        <v>#VALUE!</v>
      </c>
      <c r="L183" s="22" t="e">
        <f t="shared" si="2"/>
        <v>#VALUE!</v>
      </c>
    </row>
    <row r="184" spans="2:12" ht="15.75" customHeight="1" x14ac:dyDescent="0.15">
      <c r="B184"/>
      <c r="C184"/>
      <c r="D184"/>
      <c r="E184"/>
      <c r="F184"/>
      <c r="G184"/>
      <c r="H184"/>
      <c r="I184"/>
      <c r="K184" s="22" t="e">
        <f>2018-Таблица17[[#This Row],[Рік народження]]</f>
        <v>#VALUE!</v>
      </c>
      <c r="L184" s="22" t="e">
        <f t="shared" si="2"/>
        <v>#VALUE!</v>
      </c>
    </row>
    <row r="185" spans="2:12" ht="15.75" customHeight="1" x14ac:dyDescent="0.15">
      <c r="B185"/>
      <c r="C185"/>
      <c r="D185"/>
      <c r="E185"/>
      <c r="F185"/>
      <c r="G185"/>
      <c r="H185"/>
      <c r="I185"/>
      <c r="K185" s="22" t="e">
        <f>2018-Таблица17[[#This Row],[Рік народження]]</f>
        <v>#VALUE!</v>
      </c>
      <c r="L185" s="22" t="e">
        <f t="shared" si="2"/>
        <v>#VALUE!</v>
      </c>
    </row>
    <row r="186" spans="2:12" ht="15.75" customHeight="1" x14ac:dyDescent="0.15">
      <c r="B186"/>
      <c r="C186"/>
      <c r="D186"/>
      <c r="E186"/>
      <c r="F186"/>
      <c r="G186"/>
      <c r="H186"/>
      <c r="I186"/>
      <c r="K186" s="22" t="e">
        <f>2018-Таблица17[[#This Row],[Рік народження]]</f>
        <v>#VALUE!</v>
      </c>
      <c r="L186" s="22" t="e">
        <f t="shared" si="2"/>
        <v>#VALUE!</v>
      </c>
    </row>
    <row r="187" spans="2:12" ht="15.75" customHeight="1" x14ac:dyDescent="0.15">
      <c r="B187"/>
      <c r="C187"/>
      <c r="D187"/>
      <c r="E187"/>
      <c r="F187"/>
      <c r="G187"/>
      <c r="H187"/>
      <c r="I187"/>
      <c r="K187" s="22" t="e">
        <f>2018-Таблица17[[#This Row],[Рік народження]]</f>
        <v>#VALUE!</v>
      </c>
      <c r="L187" s="22" t="e">
        <f t="shared" si="2"/>
        <v>#VALUE!</v>
      </c>
    </row>
    <row r="188" spans="2:12" ht="15.75" customHeight="1" x14ac:dyDescent="0.15">
      <c r="B188"/>
      <c r="C188"/>
      <c r="D188"/>
      <c r="E188"/>
      <c r="F188"/>
      <c r="G188"/>
      <c r="H188"/>
      <c r="I188"/>
      <c r="K188" s="22" t="e">
        <f>2018-Таблица17[[#This Row],[Рік народження]]</f>
        <v>#VALUE!</v>
      </c>
      <c r="L188" s="22" t="e">
        <f t="shared" si="2"/>
        <v>#VALUE!</v>
      </c>
    </row>
    <row r="189" spans="2:12" ht="15.75" customHeight="1" x14ac:dyDescent="0.15">
      <c r="B189"/>
      <c r="C189"/>
      <c r="D189"/>
      <c r="E189"/>
      <c r="F189"/>
      <c r="G189"/>
      <c r="H189"/>
      <c r="I189"/>
      <c r="K189" s="22" t="e">
        <f>2018-Таблица17[[#This Row],[Рік народження]]</f>
        <v>#VALUE!</v>
      </c>
      <c r="L189" s="22" t="e">
        <f t="shared" si="2"/>
        <v>#VALUE!</v>
      </c>
    </row>
    <row r="190" spans="2:12" ht="15.75" customHeight="1" x14ac:dyDescent="0.15">
      <c r="B190"/>
      <c r="C190"/>
      <c r="D190"/>
      <c r="E190"/>
      <c r="F190"/>
      <c r="G190"/>
      <c r="H190"/>
      <c r="I190"/>
      <c r="K190" s="22" t="e">
        <f>2018-Таблица17[[#This Row],[Рік народження]]</f>
        <v>#VALUE!</v>
      </c>
      <c r="L190" s="22" t="e">
        <f t="shared" si="2"/>
        <v>#VALUE!</v>
      </c>
    </row>
    <row r="191" spans="2:12" ht="15.75" customHeight="1" x14ac:dyDescent="0.15">
      <c r="B191"/>
      <c r="C191"/>
      <c r="D191"/>
      <c r="E191"/>
      <c r="F191"/>
      <c r="G191"/>
      <c r="H191"/>
      <c r="I191"/>
      <c r="K191" s="22" t="e">
        <f>2018-Таблица17[[#This Row],[Рік народження]]</f>
        <v>#VALUE!</v>
      </c>
      <c r="L191" s="22" t="e">
        <f t="shared" si="2"/>
        <v>#VALUE!</v>
      </c>
    </row>
    <row r="192" spans="2:12" ht="15.75" customHeight="1" x14ac:dyDescent="0.15">
      <c r="B192"/>
      <c r="C192"/>
      <c r="D192"/>
      <c r="E192"/>
      <c r="F192"/>
      <c r="G192"/>
      <c r="H192"/>
      <c r="I192"/>
      <c r="K192" s="22" t="e">
        <f>2018-Таблица17[[#This Row],[Рік народження]]</f>
        <v>#VALUE!</v>
      </c>
      <c r="L192" s="22" t="e">
        <f t="shared" si="2"/>
        <v>#VALUE!</v>
      </c>
    </row>
    <row r="193" spans="2:12" ht="15.75" customHeight="1" x14ac:dyDescent="0.15">
      <c r="B193"/>
      <c r="C193"/>
      <c r="D193"/>
      <c r="E193"/>
      <c r="F193"/>
      <c r="G193"/>
      <c r="H193"/>
      <c r="I193"/>
      <c r="K193" s="22" t="e">
        <f>2018-Таблица17[[#This Row],[Рік народження]]</f>
        <v>#VALUE!</v>
      </c>
      <c r="L193" s="22" t="e">
        <f t="shared" si="2"/>
        <v>#VALUE!</v>
      </c>
    </row>
    <row r="194" spans="2:12" ht="15.75" customHeight="1" x14ac:dyDescent="0.15">
      <c r="B194"/>
      <c r="C194"/>
      <c r="D194"/>
      <c r="E194"/>
      <c r="F194"/>
      <c r="G194"/>
      <c r="H194"/>
      <c r="I194"/>
      <c r="K194" s="22" t="e">
        <f>2018-Таблица17[[#This Row],[Рік народження]]</f>
        <v>#VALUE!</v>
      </c>
      <c r="L194" s="22" t="e">
        <f t="shared" si="2"/>
        <v>#VALUE!</v>
      </c>
    </row>
    <row r="195" spans="2:12" ht="15.75" customHeight="1" x14ac:dyDescent="0.15">
      <c r="B195"/>
      <c r="C195"/>
      <c r="D195"/>
      <c r="E195"/>
      <c r="F195"/>
      <c r="G195"/>
      <c r="H195"/>
      <c r="I195"/>
      <c r="K195" s="22" t="e">
        <f>2018-Таблица17[[#This Row],[Рік народження]]</f>
        <v>#VALUE!</v>
      </c>
      <c r="L195" s="22" t="e">
        <f t="shared" si="2"/>
        <v>#VALUE!</v>
      </c>
    </row>
    <row r="196" spans="2:12" ht="15.75" customHeight="1" x14ac:dyDescent="0.15">
      <c r="B196"/>
      <c r="C196"/>
      <c r="D196"/>
      <c r="E196"/>
      <c r="F196"/>
      <c r="G196"/>
      <c r="H196"/>
      <c r="I196"/>
      <c r="K196" s="22" t="e">
        <f>2018-Таблица17[[#This Row],[Рік народження]]</f>
        <v>#VALUE!</v>
      </c>
      <c r="L196" s="22" t="e">
        <f t="shared" si="2"/>
        <v>#VALUE!</v>
      </c>
    </row>
    <row r="197" spans="2:12" ht="15.75" customHeight="1" x14ac:dyDescent="0.15">
      <c r="B197"/>
      <c r="C197"/>
      <c r="D197"/>
      <c r="E197"/>
      <c r="F197"/>
      <c r="G197"/>
      <c r="H197"/>
      <c r="I197"/>
      <c r="K197" s="22" t="e">
        <f>2018-Таблица17[[#This Row],[Рік народження]]</f>
        <v>#VALUE!</v>
      </c>
      <c r="L197" s="22" t="e">
        <f t="shared" ref="L197:L235" si="3">VLOOKUP(K197,$M$4:$N$8,2,1)</f>
        <v>#VALUE!</v>
      </c>
    </row>
    <row r="198" spans="2:12" ht="15.75" customHeight="1" x14ac:dyDescent="0.15">
      <c r="B198"/>
      <c r="C198"/>
      <c r="D198"/>
      <c r="E198"/>
      <c r="F198"/>
      <c r="G198"/>
      <c r="H198"/>
      <c r="I198"/>
      <c r="K198" s="22" t="e">
        <f>2018-Таблица17[[#This Row],[Рік народження]]</f>
        <v>#VALUE!</v>
      </c>
      <c r="L198" s="22" t="e">
        <f t="shared" si="3"/>
        <v>#VALUE!</v>
      </c>
    </row>
    <row r="199" spans="2:12" ht="15.75" customHeight="1" x14ac:dyDescent="0.15">
      <c r="B199"/>
      <c r="C199"/>
      <c r="D199"/>
      <c r="E199"/>
      <c r="F199"/>
      <c r="G199"/>
      <c r="H199"/>
      <c r="I199"/>
      <c r="K199" s="22" t="e">
        <f>2018-Таблица17[[#This Row],[Рік народження]]</f>
        <v>#VALUE!</v>
      </c>
      <c r="L199" s="22" t="e">
        <f t="shared" si="3"/>
        <v>#VALUE!</v>
      </c>
    </row>
    <row r="200" spans="2:12" ht="15.75" customHeight="1" x14ac:dyDescent="0.15">
      <c r="B200"/>
      <c r="C200"/>
      <c r="D200"/>
      <c r="E200"/>
      <c r="F200"/>
      <c r="G200"/>
      <c r="H200"/>
      <c r="I200"/>
      <c r="K200" s="22" t="e">
        <f>2018-Таблица17[[#This Row],[Рік народження]]</f>
        <v>#VALUE!</v>
      </c>
      <c r="L200" s="22" t="e">
        <f t="shared" si="3"/>
        <v>#VALUE!</v>
      </c>
    </row>
    <row r="201" spans="2:12" ht="15.75" customHeight="1" x14ac:dyDescent="0.15">
      <c r="B201"/>
      <c r="C201"/>
      <c r="D201"/>
      <c r="E201"/>
      <c r="F201"/>
      <c r="G201"/>
      <c r="H201"/>
      <c r="I201"/>
      <c r="K201" s="22" t="e">
        <f>2018-Таблица17[[#This Row],[Рік народження]]</f>
        <v>#VALUE!</v>
      </c>
      <c r="L201" s="22" t="e">
        <f t="shared" si="3"/>
        <v>#VALUE!</v>
      </c>
    </row>
    <row r="202" spans="2:12" ht="15.75" customHeight="1" x14ac:dyDescent="0.15">
      <c r="B202"/>
      <c r="C202"/>
      <c r="D202"/>
      <c r="E202"/>
      <c r="F202"/>
      <c r="G202"/>
      <c r="H202"/>
      <c r="I202"/>
      <c r="K202" s="22" t="e">
        <f>2018-Таблица17[[#This Row],[Рік народження]]</f>
        <v>#VALUE!</v>
      </c>
      <c r="L202" s="22" t="e">
        <f t="shared" si="3"/>
        <v>#VALUE!</v>
      </c>
    </row>
    <row r="203" spans="2:12" ht="15.75" customHeight="1" x14ac:dyDescent="0.15">
      <c r="B203"/>
      <c r="C203"/>
      <c r="D203"/>
      <c r="E203"/>
      <c r="F203"/>
      <c r="G203"/>
      <c r="H203"/>
      <c r="I203"/>
      <c r="K203" s="22" t="e">
        <f>2018-Таблица17[[#This Row],[Рік народження]]</f>
        <v>#VALUE!</v>
      </c>
      <c r="L203" s="22" t="e">
        <f t="shared" si="3"/>
        <v>#VALUE!</v>
      </c>
    </row>
    <row r="204" spans="2:12" ht="15.75" customHeight="1" x14ac:dyDescent="0.15">
      <c r="B204"/>
      <c r="C204"/>
      <c r="D204"/>
      <c r="E204"/>
      <c r="F204"/>
      <c r="G204"/>
      <c r="H204"/>
      <c r="I204"/>
      <c r="K204" s="22" t="e">
        <f>2018-Таблица17[[#This Row],[Рік народження]]</f>
        <v>#VALUE!</v>
      </c>
      <c r="L204" s="22" t="e">
        <f t="shared" si="3"/>
        <v>#VALUE!</v>
      </c>
    </row>
    <row r="205" spans="2:12" ht="15.75" customHeight="1" x14ac:dyDescent="0.15">
      <c r="B205"/>
      <c r="C205"/>
      <c r="D205"/>
      <c r="E205"/>
      <c r="F205"/>
      <c r="G205"/>
      <c r="H205"/>
      <c r="I205"/>
      <c r="K205" s="22" t="e">
        <f>2018-Таблица17[[#This Row],[Рік народження]]</f>
        <v>#VALUE!</v>
      </c>
      <c r="L205" s="22" t="e">
        <f t="shared" si="3"/>
        <v>#VALUE!</v>
      </c>
    </row>
    <row r="206" spans="2:12" ht="15.75" customHeight="1" x14ac:dyDescent="0.15">
      <c r="B206"/>
      <c r="C206"/>
      <c r="D206"/>
      <c r="E206"/>
      <c r="F206"/>
      <c r="G206"/>
      <c r="H206"/>
      <c r="I206"/>
      <c r="K206" s="22" t="e">
        <f>2018-Таблица17[[#This Row],[Рік народження]]</f>
        <v>#VALUE!</v>
      </c>
      <c r="L206" s="22" t="e">
        <f t="shared" si="3"/>
        <v>#VALUE!</v>
      </c>
    </row>
    <row r="207" spans="2:12" ht="15.75" customHeight="1" x14ac:dyDescent="0.15">
      <c r="B207"/>
      <c r="C207"/>
      <c r="D207"/>
      <c r="E207"/>
      <c r="F207"/>
      <c r="G207"/>
      <c r="H207"/>
      <c r="I207"/>
      <c r="K207" s="22" t="e">
        <f>2018-Таблица17[[#This Row],[Рік народження]]</f>
        <v>#VALUE!</v>
      </c>
      <c r="L207" s="22" t="e">
        <f t="shared" si="3"/>
        <v>#VALUE!</v>
      </c>
    </row>
    <row r="208" spans="2:12" ht="15.75" customHeight="1" x14ac:dyDescent="0.15">
      <c r="B208"/>
      <c r="C208"/>
      <c r="D208"/>
      <c r="E208"/>
      <c r="F208"/>
      <c r="G208"/>
      <c r="H208"/>
      <c r="I208"/>
      <c r="K208" s="22" t="e">
        <f>2018-Таблица17[[#This Row],[Рік народження]]</f>
        <v>#VALUE!</v>
      </c>
      <c r="L208" s="22" t="e">
        <f t="shared" si="3"/>
        <v>#VALUE!</v>
      </c>
    </row>
    <row r="209" spans="2:12" ht="15.75" customHeight="1" x14ac:dyDescent="0.15">
      <c r="B209"/>
      <c r="C209"/>
      <c r="D209"/>
      <c r="E209"/>
      <c r="F209"/>
      <c r="G209"/>
      <c r="H209"/>
      <c r="I209"/>
      <c r="K209" s="22" t="e">
        <f>2018-Таблица17[[#This Row],[Рік народження]]</f>
        <v>#VALUE!</v>
      </c>
      <c r="L209" s="22" t="e">
        <f t="shared" si="3"/>
        <v>#VALUE!</v>
      </c>
    </row>
    <row r="210" spans="2:12" ht="15.75" customHeight="1" x14ac:dyDescent="0.15">
      <c r="B210"/>
      <c r="C210"/>
      <c r="D210"/>
      <c r="E210"/>
      <c r="F210"/>
      <c r="G210"/>
      <c r="H210"/>
      <c r="I210"/>
      <c r="K210" s="22" t="e">
        <f>2018-Таблица17[[#This Row],[Рік народження]]</f>
        <v>#VALUE!</v>
      </c>
      <c r="L210" s="22" t="e">
        <f t="shared" si="3"/>
        <v>#VALUE!</v>
      </c>
    </row>
    <row r="211" spans="2:12" ht="15.75" customHeight="1" x14ac:dyDescent="0.15">
      <c r="B211"/>
      <c r="C211"/>
      <c r="D211"/>
      <c r="E211"/>
      <c r="F211"/>
      <c r="G211"/>
      <c r="H211"/>
      <c r="I211"/>
      <c r="K211" s="22" t="e">
        <f>2018-Таблица17[[#This Row],[Рік народження]]</f>
        <v>#VALUE!</v>
      </c>
      <c r="L211" s="22" t="e">
        <f t="shared" si="3"/>
        <v>#VALUE!</v>
      </c>
    </row>
    <row r="212" spans="2:12" ht="15.75" customHeight="1" x14ac:dyDescent="0.15">
      <c r="B212"/>
      <c r="C212"/>
      <c r="D212"/>
      <c r="E212"/>
      <c r="F212"/>
      <c r="G212"/>
      <c r="H212"/>
      <c r="I212"/>
      <c r="K212" s="22" t="e">
        <f>2018-Таблица17[[#This Row],[Рік народження]]</f>
        <v>#VALUE!</v>
      </c>
      <c r="L212" s="22" t="e">
        <f t="shared" si="3"/>
        <v>#VALUE!</v>
      </c>
    </row>
    <row r="213" spans="2:12" ht="15.75" customHeight="1" x14ac:dyDescent="0.15">
      <c r="B213"/>
      <c r="C213"/>
      <c r="D213"/>
      <c r="E213"/>
      <c r="F213"/>
      <c r="G213"/>
      <c r="H213"/>
      <c r="I213"/>
      <c r="K213" s="22" t="e">
        <f>2018-Таблица17[[#This Row],[Рік народження]]</f>
        <v>#VALUE!</v>
      </c>
      <c r="L213" s="22" t="e">
        <f t="shared" si="3"/>
        <v>#VALUE!</v>
      </c>
    </row>
    <row r="214" spans="2:12" ht="15.75" customHeight="1" x14ac:dyDescent="0.15">
      <c r="B214"/>
      <c r="C214"/>
      <c r="D214"/>
      <c r="E214"/>
      <c r="F214"/>
      <c r="G214"/>
      <c r="H214"/>
      <c r="I214"/>
      <c r="K214" s="22" t="e">
        <f>2018-Таблица17[[#This Row],[Рік народження]]</f>
        <v>#VALUE!</v>
      </c>
      <c r="L214" s="22" t="e">
        <f t="shared" si="3"/>
        <v>#VALUE!</v>
      </c>
    </row>
    <row r="215" spans="2:12" ht="15.75" customHeight="1" x14ac:dyDescent="0.15">
      <c r="B215"/>
      <c r="C215"/>
      <c r="D215"/>
      <c r="E215"/>
      <c r="F215"/>
      <c r="G215"/>
      <c r="H215"/>
      <c r="I215"/>
      <c r="K215" s="22" t="e">
        <f>2018-Таблица17[[#This Row],[Рік народження]]</f>
        <v>#VALUE!</v>
      </c>
      <c r="L215" s="22" t="e">
        <f t="shared" si="3"/>
        <v>#VALUE!</v>
      </c>
    </row>
    <row r="216" spans="2:12" ht="15.75" customHeight="1" x14ac:dyDescent="0.15">
      <c r="B216"/>
      <c r="C216"/>
      <c r="D216"/>
      <c r="E216"/>
      <c r="F216"/>
      <c r="G216"/>
      <c r="H216"/>
      <c r="I216"/>
      <c r="K216" s="22" t="e">
        <f>2018-Таблица17[[#This Row],[Рік народження]]</f>
        <v>#VALUE!</v>
      </c>
      <c r="L216" s="22" t="e">
        <f t="shared" si="3"/>
        <v>#VALUE!</v>
      </c>
    </row>
    <row r="217" spans="2:12" ht="15.75" customHeight="1" x14ac:dyDescent="0.15">
      <c r="B217"/>
      <c r="C217"/>
      <c r="D217"/>
      <c r="E217"/>
      <c r="F217"/>
      <c r="G217"/>
      <c r="H217"/>
      <c r="I217"/>
      <c r="K217" s="22" t="e">
        <f>2018-Таблица17[[#This Row],[Рік народження]]</f>
        <v>#VALUE!</v>
      </c>
      <c r="L217" s="22" t="e">
        <f t="shared" si="3"/>
        <v>#VALUE!</v>
      </c>
    </row>
    <row r="218" spans="2:12" ht="15.75" customHeight="1" x14ac:dyDescent="0.15">
      <c r="B218"/>
      <c r="C218"/>
      <c r="D218"/>
      <c r="E218"/>
      <c r="F218"/>
      <c r="G218"/>
      <c r="H218"/>
      <c r="I218"/>
      <c r="K218" s="22" t="e">
        <f>2018-Таблица17[[#This Row],[Рік народження]]</f>
        <v>#VALUE!</v>
      </c>
      <c r="L218" s="22" t="e">
        <f t="shared" si="3"/>
        <v>#VALUE!</v>
      </c>
    </row>
    <row r="219" spans="2:12" ht="15.75" customHeight="1" x14ac:dyDescent="0.15">
      <c r="B219"/>
      <c r="C219"/>
      <c r="D219"/>
      <c r="E219"/>
      <c r="F219"/>
      <c r="G219"/>
      <c r="H219"/>
      <c r="I219"/>
      <c r="K219" s="22" t="e">
        <f>2018-Таблица17[[#This Row],[Рік народження]]</f>
        <v>#VALUE!</v>
      </c>
      <c r="L219" s="22" t="e">
        <f t="shared" si="3"/>
        <v>#VALUE!</v>
      </c>
    </row>
    <row r="220" spans="2:12" ht="15.75" customHeight="1" x14ac:dyDescent="0.15">
      <c r="B220"/>
      <c r="C220"/>
      <c r="D220"/>
      <c r="E220"/>
      <c r="F220"/>
      <c r="G220"/>
      <c r="H220"/>
      <c r="I220"/>
      <c r="K220" s="22" t="e">
        <f>2018-Таблица17[[#This Row],[Рік народження]]</f>
        <v>#VALUE!</v>
      </c>
      <c r="L220" s="22" t="e">
        <f t="shared" si="3"/>
        <v>#VALUE!</v>
      </c>
    </row>
    <row r="221" spans="2:12" ht="15.75" customHeight="1" x14ac:dyDescent="0.15">
      <c r="B221"/>
      <c r="C221"/>
      <c r="D221"/>
      <c r="E221"/>
      <c r="F221"/>
      <c r="G221"/>
      <c r="H221"/>
      <c r="I221"/>
      <c r="K221" s="22" t="e">
        <f>2018-Таблица17[[#This Row],[Рік народження]]</f>
        <v>#VALUE!</v>
      </c>
      <c r="L221" s="22" t="e">
        <f t="shared" si="3"/>
        <v>#VALUE!</v>
      </c>
    </row>
    <row r="222" spans="2:12" ht="15.75" customHeight="1" x14ac:dyDescent="0.15">
      <c r="B222"/>
      <c r="C222"/>
      <c r="D222"/>
      <c r="E222"/>
      <c r="F222"/>
      <c r="G222"/>
      <c r="H222"/>
      <c r="I222"/>
      <c r="K222" s="22" t="e">
        <f>2018-Таблица17[[#This Row],[Рік народження]]</f>
        <v>#VALUE!</v>
      </c>
      <c r="L222" s="22" t="e">
        <f t="shared" si="3"/>
        <v>#VALUE!</v>
      </c>
    </row>
    <row r="223" spans="2:12" ht="15.75" customHeight="1" x14ac:dyDescent="0.15">
      <c r="B223"/>
      <c r="C223"/>
      <c r="D223"/>
      <c r="E223"/>
      <c r="F223"/>
      <c r="G223"/>
      <c r="H223"/>
      <c r="I223"/>
      <c r="K223" s="22" t="e">
        <f>2018-Таблица17[[#This Row],[Рік народження]]</f>
        <v>#VALUE!</v>
      </c>
      <c r="L223" s="22" t="e">
        <f t="shared" si="3"/>
        <v>#VALUE!</v>
      </c>
    </row>
    <row r="224" spans="2:12" ht="15.75" customHeight="1" x14ac:dyDescent="0.15">
      <c r="B224"/>
      <c r="C224"/>
      <c r="D224"/>
      <c r="E224"/>
      <c r="F224"/>
      <c r="G224"/>
      <c r="H224"/>
      <c r="I224"/>
      <c r="K224" s="22" t="e">
        <f>2018-Таблица17[[#This Row],[Рік народження]]</f>
        <v>#VALUE!</v>
      </c>
      <c r="L224" s="22" t="e">
        <f t="shared" si="3"/>
        <v>#VALUE!</v>
      </c>
    </row>
    <row r="225" spans="2:12" ht="15.75" customHeight="1" x14ac:dyDescent="0.15">
      <c r="B225"/>
      <c r="C225"/>
      <c r="D225"/>
      <c r="E225"/>
      <c r="F225"/>
      <c r="G225"/>
      <c r="H225"/>
      <c r="I225"/>
      <c r="K225" s="22" t="e">
        <f>2018-Таблица17[[#This Row],[Рік народження]]</f>
        <v>#VALUE!</v>
      </c>
      <c r="L225" s="22" t="e">
        <f t="shared" si="3"/>
        <v>#VALUE!</v>
      </c>
    </row>
    <row r="226" spans="2:12" ht="15.75" customHeight="1" x14ac:dyDescent="0.15">
      <c r="B226"/>
      <c r="C226"/>
      <c r="D226"/>
      <c r="E226"/>
      <c r="F226"/>
      <c r="G226"/>
      <c r="H226"/>
      <c r="I226"/>
      <c r="K226" s="22" t="e">
        <f>2018-Таблица17[[#This Row],[Рік народження]]</f>
        <v>#VALUE!</v>
      </c>
      <c r="L226" s="22" t="e">
        <f t="shared" si="3"/>
        <v>#VALUE!</v>
      </c>
    </row>
    <row r="227" spans="2:12" ht="15.75" customHeight="1" x14ac:dyDescent="0.15">
      <c r="B227"/>
      <c r="C227"/>
      <c r="D227"/>
      <c r="E227"/>
      <c r="F227"/>
      <c r="G227"/>
      <c r="H227"/>
      <c r="I227"/>
      <c r="K227" s="22" t="e">
        <f>2018-Таблица17[[#This Row],[Рік народження]]</f>
        <v>#VALUE!</v>
      </c>
      <c r="L227" s="22" t="e">
        <f t="shared" si="3"/>
        <v>#VALUE!</v>
      </c>
    </row>
    <row r="228" spans="2:12" ht="15.75" customHeight="1" x14ac:dyDescent="0.15">
      <c r="B228"/>
      <c r="C228"/>
      <c r="D228"/>
      <c r="E228"/>
      <c r="F228"/>
      <c r="G228"/>
      <c r="H228"/>
      <c r="I228"/>
      <c r="K228" s="22" t="e">
        <f>2018-Таблица17[[#This Row],[Рік народження]]</f>
        <v>#VALUE!</v>
      </c>
      <c r="L228" s="22" t="e">
        <f t="shared" si="3"/>
        <v>#VALUE!</v>
      </c>
    </row>
    <row r="229" spans="2:12" ht="15.75" customHeight="1" x14ac:dyDescent="0.15">
      <c r="B229"/>
      <c r="C229"/>
      <c r="D229"/>
      <c r="E229"/>
      <c r="F229"/>
      <c r="G229"/>
      <c r="H229"/>
      <c r="I229"/>
      <c r="K229" s="22" t="e">
        <f>2018-Таблица17[[#This Row],[Рік народження]]</f>
        <v>#VALUE!</v>
      </c>
      <c r="L229" s="22" t="e">
        <f t="shared" si="3"/>
        <v>#VALUE!</v>
      </c>
    </row>
    <row r="230" spans="2:12" ht="15.75" customHeight="1" x14ac:dyDescent="0.15">
      <c r="B230"/>
      <c r="C230"/>
      <c r="D230"/>
      <c r="E230"/>
      <c r="F230"/>
      <c r="G230"/>
      <c r="H230"/>
      <c r="I230"/>
      <c r="K230" s="22" t="e">
        <f>2018-Таблица17[[#This Row],[Рік народження]]</f>
        <v>#VALUE!</v>
      </c>
      <c r="L230" s="22" t="e">
        <f t="shared" si="3"/>
        <v>#VALUE!</v>
      </c>
    </row>
    <row r="231" spans="2:12" ht="15.75" customHeight="1" x14ac:dyDescent="0.15">
      <c r="B231"/>
      <c r="C231"/>
      <c r="D231"/>
      <c r="E231"/>
      <c r="F231"/>
      <c r="G231"/>
      <c r="H231"/>
      <c r="I231"/>
      <c r="K231" s="22" t="e">
        <f>2018-Таблица17[[#This Row],[Рік народження]]</f>
        <v>#VALUE!</v>
      </c>
      <c r="L231" s="22" t="e">
        <f t="shared" si="3"/>
        <v>#VALUE!</v>
      </c>
    </row>
    <row r="232" spans="2:12" ht="15.75" customHeight="1" x14ac:dyDescent="0.15">
      <c r="B232"/>
      <c r="C232"/>
      <c r="D232"/>
      <c r="E232"/>
      <c r="F232"/>
      <c r="G232"/>
      <c r="H232"/>
      <c r="I232"/>
      <c r="K232" s="22" t="e">
        <f>2018-Таблица17[[#This Row],[Рік народження]]</f>
        <v>#VALUE!</v>
      </c>
      <c r="L232" s="22" t="e">
        <f t="shared" si="3"/>
        <v>#VALUE!</v>
      </c>
    </row>
    <row r="233" spans="2:12" ht="15.75" customHeight="1" x14ac:dyDescent="0.15">
      <c r="B233"/>
      <c r="C233"/>
      <c r="D233"/>
      <c r="E233"/>
      <c r="F233"/>
      <c r="G233"/>
      <c r="H233"/>
      <c r="I233"/>
      <c r="K233" s="22" t="e">
        <f>2018-Таблица17[[#This Row],[Рік народження]]</f>
        <v>#VALUE!</v>
      </c>
      <c r="L233" s="22" t="e">
        <f t="shared" si="3"/>
        <v>#VALUE!</v>
      </c>
    </row>
    <row r="234" spans="2:12" ht="15.75" customHeight="1" x14ac:dyDescent="0.15">
      <c r="B234"/>
      <c r="C234"/>
      <c r="D234"/>
      <c r="E234"/>
      <c r="F234"/>
      <c r="G234"/>
      <c r="H234"/>
      <c r="I234"/>
      <c r="K234" s="22" t="e">
        <f>2018-Таблица17[[#This Row],[Рік народження]]</f>
        <v>#VALUE!</v>
      </c>
      <c r="L234" s="22" t="e">
        <f t="shared" si="3"/>
        <v>#VALUE!</v>
      </c>
    </row>
    <row r="235" spans="2:12" ht="15.75" customHeight="1" x14ac:dyDescent="0.15">
      <c r="B235"/>
      <c r="C235"/>
      <c r="D235"/>
      <c r="E235"/>
      <c r="F235"/>
      <c r="G235"/>
      <c r="H235"/>
      <c r="I235"/>
      <c r="K235" s="22" t="e">
        <f>2018-Таблица17[[#This Row],[Рік народження]]</f>
        <v>#VALUE!</v>
      </c>
      <c r="L235" s="22" t="e">
        <f t="shared" si="3"/>
        <v>#VALUE!</v>
      </c>
    </row>
    <row r="236" spans="2:12" ht="15.75" customHeight="1" x14ac:dyDescent="0.15">
      <c r="B236"/>
      <c r="C236"/>
      <c r="D236"/>
      <c r="E236"/>
      <c r="F236"/>
      <c r="G236"/>
      <c r="H236"/>
      <c r="I236"/>
    </row>
    <row r="237" spans="2:12" ht="15.75" customHeight="1" x14ac:dyDescent="0.15">
      <c r="B237"/>
      <c r="C237"/>
      <c r="D237"/>
      <c r="E237"/>
      <c r="F237"/>
      <c r="G237"/>
      <c r="H237"/>
      <c r="I237"/>
    </row>
    <row r="238" spans="2:12" ht="15.75" customHeight="1" x14ac:dyDescent="0.15">
      <c r="B238"/>
      <c r="C238"/>
      <c r="D238"/>
      <c r="E238"/>
      <c r="F238"/>
      <c r="G238"/>
      <c r="H238"/>
      <c r="I238"/>
    </row>
    <row r="239" spans="2:12" ht="15.75" customHeight="1" x14ac:dyDescent="0.15">
      <c r="B239"/>
      <c r="C239"/>
      <c r="D239"/>
      <c r="E239"/>
      <c r="F239"/>
      <c r="G239"/>
      <c r="H239"/>
      <c r="I239"/>
    </row>
    <row r="240" spans="2:12" ht="15.75" customHeight="1" x14ac:dyDescent="0.15">
      <c r="B240"/>
      <c r="C240"/>
      <c r="D240"/>
      <c r="E240"/>
      <c r="F240"/>
      <c r="G240"/>
      <c r="H240"/>
      <c r="I240"/>
    </row>
    <row r="241" spans="2:9" ht="15.75" customHeight="1" x14ac:dyDescent="0.15">
      <c r="B241"/>
      <c r="C241"/>
      <c r="D241"/>
      <c r="E241"/>
      <c r="F241"/>
      <c r="G241"/>
      <c r="H241"/>
      <c r="I241"/>
    </row>
    <row r="242" spans="2:9" ht="15.75" customHeight="1" x14ac:dyDescent="0.15">
      <c r="B242"/>
      <c r="C242"/>
      <c r="D242"/>
      <c r="E242"/>
      <c r="F242"/>
      <c r="G242"/>
      <c r="H242"/>
      <c r="I242"/>
    </row>
    <row r="243" spans="2:9" ht="15.75" customHeight="1" x14ac:dyDescent="0.15">
      <c r="B243"/>
      <c r="C243"/>
      <c r="D243"/>
      <c r="E243"/>
      <c r="F243"/>
      <c r="G243"/>
      <c r="H243"/>
      <c r="I243"/>
    </row>
    <row r="244" spans="2:9" ht="15.75" customHeight="1" x14ac:dyDescent="0.15">
      <c r="B244"/>
      <c r="C244"/>
      <c r="D244"/>
      <c r="E244"/>
      <c r="F244"/>
      <c r="G244"/>
      <c r="H244"/>
      <c r="I244"/>
    </row>
    <row r="245" spans="2:9" ht="15.75" customHeight="1" x14ac:dyDescent="0.15">
      <c r="B245"/>
      <c r="C245"/>
      <c r="D245"/>
      <c r="E245"/>
      <c r="F245"/>
      <c r="G245"/>
      <c r="H245"/>
      <c r="I245"/>
    </row>
    <row r="246" spans="2:9" ht="15.75" customHeight="1" x14ac:dyDescent="0.15">
      <c r="B246"/>
      <c r="C246"/>
      <c r="D246"/>
      <c r="E246"/>
      <c r="F246"/>
      <c r="G246"/>
      <c r="H246"/>
      <c r="I246"/>
    </row>
    <row r="247" spans="2:9" ht="15.75" customHeight="1" x14ac:dyDescent="0.15">
      <c r="B247"/>
      <c r="C247"/>
      <c r="D247"/>
      <c r="E247"/>
      <c r="F247"/>
      <c r="G247"/>
      <c r="H247"/>
      <c r="I247"/>
    </row>
    <row r="248" spans="2:9" ht="15.75" customHeight="1" x14ac:dyDescent="0.15">
      <c r="B248"/>
      <c r="C248"/>
      <c r="D248"/>
      <c r="E248"/>
      <c r="F248"/>
      <c r="G248"/>
      <c r="H248"/>
      <c r="I248"/>
    </row>
    <row r="249" spans="2:9" ht="15.75" customHeight="1" x14ac:dyDescent="0.15">
      <c r="B249"/>
      <c r="C249"/>
      <c r="D249"/>
      <c r="E249"/>
      <c r="F249"/>
      <c r="G249"/>
      <c r="H249"/>
      <c r="I249"/>
    </row>
    <row r="250" spans="2:9" ht="15.75" customHeight="1" x14ac:dyDescent="0.15">
      <c r="B250"/>
      <c r="C250"/>
      <c r="D250"/>
      <c r="E250"/>
      <c r="F250"/>
      <c r="G250"/>
      <c r="H250"/>
      <c r="I250"/>
    </row>
    <row r="251" spans="2:9" ht="15.75" customHeight="1" x14ac:dyDescent="0.15">
      <c r="B251"/>
      <c r="C251"/>
      <c r="D251"/>
      <c r="E251"/>
      <c r="F251"/>
      <c r="G251"/>
      <c r="H251"/>
      <c r="I251"/>
    </row>
    <row r="252" spans="2:9" ht="15.75" customHeight="1" x14ac:dyDescent="0.15">
      <c r="B252"/>
      <c r="C252"/>
      <c r="D252"/>
      <c r="E252"/>
      <c r="F252"/>
      <c r="G252"/>
      <c r="H252"/>
      <c r="I252"/>
    </row>
    <row r="253" spans="2:9" ht="15.75" customHeight="1" x14ac:dyDescent="0.15">
      <c r="B253"/>
      <c r="C253"/>
      <c r="D253"/>
      <c r="E253"/>
      <c r="F253"/>
      <c r="G253"/>
      <c r="H253"/>
      <c r="I253"/>
    </row>
    <row r="254" spans="2:9" ht="15.75" customHeight="1" x14ac:dyDescent="0.15">
      <c r="B254"/>
      <c r="C254"/>
      <c r="D254"/>
      <c r="E254"/>
      <c r="F254"/>
      <c r="G254"/>
      <c r="H254"/>
      <c r="I254"/>
    </row>
    <row r="255" spans="2:9" ht="15.75" customHeight="1" x14ac:dyDescent="0.15">
      <c r="B255"/>
      <c r="C255"/>
      <c r="D255"/>
      <c r="E255"/>
      <c r="F255"/>
      <c r="G255"/>
      <c r="H255"/>
      <c r="I255"/>
    </row>
    <row r="256" spans="2:9" ht="15.75" customHeight="1" x14ac:dyDescent="0.15">
      <c r="B256"/>
      <c r="C256"/>
      <c r="D256"/>
      <c r="E256"/>
      <c r="F256"/>
      <c r="G256"/>
      <c r="H256"/>
      <c r="I256"/>
    </row>
    <row r="257" spans="2:9" ht="15.75" customHeight="1" x14ac:dyDescent="0.15">
      <c r="B257"/>
      <c r="C257"/>
      <c r="D257"/>
      <c r="E257"/>
      <c r="F257"/>
      <c r="G257"/>
      <c r="H257"/>
      <c r="I257"/>
    </row>
    <row r="258" spans="2:9" ht="15.75" customHeight="1" x14ac:dyDescent="0.15">
      <c r="B258"/>
      <c r="C258"/>
      <c r="D258"/>
      <c r="E258"/>
      <c r="F258"/>
      <c r="G258"/>
      <c r="H258"/>
      <c r="I258"/>
    </row>
    <row r="259" spans="2:9" ht="15.75" customHeight="1" x14ac:dyDescent="0.15">
      <c r="B259"/>
      <c r="C259"/>
      <c r="D259"/>
      <c r="E259"/>
      <c r="F259"/>
      <c r="G259"/>
      <c r="H259"/>
      <c r="I259"/>
    </row>
    <row r="260" spans="2:9" ht="15.75" customHeight="1" x14ac:dyDescent="0.15">
      <c r="B260"/>
      <c r="C260"/>
      <c r="D260"/>
      <c r="E260"/>
      <c r="F260"/>
      <c r="G260"/>
      <c r="H260"/>
      <c r="I260"/>
    </row>
    <row r="261" spans="2:9" ht="15.75" customHeight="1" x14ac:dyDescent="0.15">
      <c r="B261"/>
      <c r="C261"/>
      <c r="D261"/>
      <c r="E261"/>
      <c r="F261"/>
      <c r="G261"/>
      <c r="H261"/>
      <c r="I261"/>
    </row>
    <row r="262" spans="2:9" ht="15.75" customHeight="1" x14ac:dyDescent="0.15">
      <c r="B262"/>
      <c r="C262"/>
      <c r="D262"/>
      <c r="E262"/>
      <c r="F262"/>
      <c r="G262"/>
      <c r="H262"/>
      <c r="I262"/>
    </row>
    <row r="263" spans="2:9" ht="15.75" customHeight="1" x14ac:dyDescent="0.15">
      <c r="B263"/>
      <c r="C263"/>
      <c r="D263"/>
      <c r="E263"/>
      <c r="F263"/>
      <c r="G263"/>
      <c r="H263"/>
      <c r="I263"/>
    </row>
    <row r="264" spans="2:9" ht="15.75" customHeight="1" x14ac:dyDescent="0.15">
      <c r="B264"/>
      <c r="C264"/>
      <c r="D264"/>
      <c r="E264"/>
      <c r="F264"/>
      <c r="G264"/>
      <c r="H264"/>
      <c r="I264"/>
    </row>
    <row r="265" spans="2:9" ht="15.75" customHeight="1" x14ac:dyDescent="0.15">
      <c r="B265"/>
      <c r="C265"/>
      <c r="D265"/>
      <c r="E265"/>
      <c r="F265"/>
      <c r="G265"/>
      <c r="H265"/>
      <c r="I265"/>
    </row>
    <row r="266" spans="2:9" ht="15.75" customHeight="1" x14ac:dyDescent="0.15">
      <c r="B266"/>
      <c r="C266"/>
      <c r="D266"/>
      <c r="E266"/>
      <c r="F266"/>
      <c r="G266"/>
      <c r="H266"/>
      <c r="I266"/>
    </row>
    <row r="267" spans="2:9" ht="15.75" customHeight="1" x14ac:dyDescent="0.15">
      <c r="B267"/>
      <c r="C267"/>
      <c r="D267"/>
      <c r="E267"/>
      <c r="F267"/>
      <c r="G267"/>
      <c r="H267"/>
      <c r="I267"/>
    </row>
    <row r="268" spans="2:9" ht="15.75" customHeight="1" x14ac:dyDescent="0.15">
      <c r="B268"/>
      <c r="C268"/>
      <c r="D268"/>
      <c r="E268"/>
      <c r="F268"/>
      <c r="G268"/>
      <c r="H268"/>
      <c r="I268"/>
    </row>
    <row r="269" spans="2:9" ht="15.75" customHeight="1" x14ac:dyDescent="0.15">
      <c r="B269"/>
      <c r="C269"/>
      <c r="D269"/>
      <c r="E269"/>
      <c r="F269"/>
      <c r="G269"/>
      <c r="H269"/>
      <c r="I269"/>
    </row>
    <row r="270" spans="2:9" ht="15.75" customHeight="1" x14ac:dyDescent="0.15">
      <c r="B270"/>
      <c r="C270"/>
      <c r="D270"/>
      <c r="E270"/>
      <c r="F270"/>
      <c r="G270"/>
      <c r="H270"/>
      <c r="I270"/>
    </row>
    <row r="271" spans="2:9" ht="15.75" customHeight="1" x14ac:dyDescent="0.15">
      <c r="B271"/>
      <c r="C271"/>
      <c r="D271"/>
      <c r="E271"/>
      <c r="F271"/>
      <c r="G271"/>
      <c r="H271"/>
      <c r="I271"/>
    </row>
    <row r="272" spans="2:9" ht="15.75" customHeight="1" x14ac:dyDescent="0.15">
      <c r="B272"/>
      <c r="C272"/>
      <c r="D272"/>
      <c r="E272"/>
      <c r="F272"/>
      <c r="G272"/>
      <c r="H272"/>
      <c r="I272"/>
    </row>
    <row r="273" spans="2:9" ht="15.75" customHeight="1" x14ac:dyDescent="0.15">
      <c r="B273"/>
      <c r="C273"/>
      <c r="D273"/>
      <c r="E273"/>
      <c r="F273"/>
      <c r="G273"/>
      <c r="H273"/>
      <c r="I273"/>
    </row>
    <row r="274" spans="2:9" ht="15.75" customHeight="1" x14ac:dyDescent="0.15">
      <c r="B274"/>
      <c r="C274"/>
      <c r="D274"/>
      <c r="E274"/>
      <c r="F274"/>
      <c r="G274"/>
      <c r="H274"/>
      <c r="I274"/>
    </row>
    <row r="275" spans="2:9" ht="15.75" customHeight="1" x14ac:dyDescent="0.15">
      <c r="B275"/>
      <c r="C275"/>
      <c r="D275"/>
      <c r="E275"/>
      <c r="F275"/>
      <c r="G275"/>
      <c r="H275"/>
      <c r="I275"/>
    </row>
    <row r="276" spans="2:9" ht="15.75" customHeight="1" x14ac:dyDescent="0.15">
      <c r="B276"/>
      <c r="C276"/>
      <c r="D276"/>
      <c r="E276"/>
      <c r="F276"/>
      <c r="G276"/>
      <c r="H276"/>
      <c r="I276"/>
    </row>
    <row r="277" spans="2:9" ht="15.75" customHeight="1" x14ac:dyDescent="0.15">
      <c r="B277"/>
      <c r="C277"/>
      <c r="D277"/>
      <c r="E277"/>
      <c r="F277"/>
      <c r="G277"/>
      <c r="H277"/>
      <c r="I277"/>
    </row>
    <row r="278" spans="2:9" ht="15.75" customHeight="1" x14ac:dyDescent="0.15">
      <c r="B278"/>
      <c r="C278"/>
      <c r="D278"/>
      <c r="E278"/>
      <c r="F278"/>
      <c r="G278"/>
      <c r="H278"/>
      <c r="I278"/>
    </row>
    <row r="279" spans="2:9" ht="15.75" customHeight="1" x14ac:dyDescent="0.15">
      <c r="B279"/>
      <c r="C279"/>
      <c r="D279"/>
      <c r="E279"/>
      <c r="F279"/>
      <c r="G279"/>
      <c r="H279"/>
      <c r="I279"/>
    </row>
    <row r="280" spans="2:9" ht="15.75" customHeight="1" x14ac:dyDescent="0.15">
      <c r="B280"/>
      <c r="C280"/>
      <c r="D280"/>
      <c r="E280"/>
      <c r="F280"/>
      <c r="G280"/>
      <c r="H280"/>
      <c r="I280"/>
    </row>
    <row r="281" spans="2:9" ht="15.75" customHeight="1" x14ac:dyDescent="0.15">
      <c r="B281"/>
      <c r="C281"/>
      <c r="D281"/>
      <c r="E281"/>
      <c r="F281"/>
      <c r="G281"/>
      <c r="H281"/>
      <c r="I281"/>
    </row>
    <row r="282" spans="2:9" ht="15.75" customHeight="1" x14ac:dyDescent="0.15">
      <c r="B282"/>
      <c r="C282"/>
      <c r="D282"/>
      <c r="E282"/>
      <c r="F282"/>
      <c r="G282"/>
      <c r="H282"/>
      <c r="I282"/>
    </row>
    <row r="283" spans="2:9" ht="15.75" customHeight="1" x14ac:dyDescent="0.15">
      <c r="B283"/>
      <c r="C283"/>
      <c r="D283"/>
      <c r="E283"/>
      <c r="F283"/>
      <c r="G283"/>
      <c r="H283"/>
      <c r="I283"/>
    </row>
    <row r="284" spans="2:9" ht="15.75" customHeight="1" x14ac:dyDescent="0.15">
      <c r="B284"/>
      <c r="C284"/>
      <c r="D284"/>
      <c r="E284"/>
      <c r="F284"/>
      <c r="G284"/>
      <c r="H284"/>
      <c r="I284"/>
    </row>
    <row r="285" spans="2:9" ht="15.75" customHeight="1" x14ac:dyDescent="0.15">
      <c r="B285"/>
      <c r="C285"/>
      <c r="D285"/>
      <c r="E285"/>
      <c r="F285"/>
      <c r="G285"/>
      <c r="H285"/>
      <c r="I285"/>
    </row>
    <row r="286" spans="2:9" ht="15.75" customHeight="1" x14ac:dyDescent="0.15">
      <c r="B286"/>
      <c r="C286"/>
      <c r="D286"/>
      <c r="E286"/>
      <c r="F286"/>
      <c r="G286"/>
      <c r="H286"/>
      <c r="I286"/>
    </row>
    <row r="287" spans="2:9" ht="15.75" customHeight="1" x14ac:dyDescent="0.15">
      <c r="B287"/>
      <c r="C287"/>
      <c r="D287"/>
      <c r="E287"/>
      <c r="F287"/>
      <c r="G287"/>
      <c r="H287"/>
      <c r="I287"/>
    </row>
    <row r="288" spans="2:9" ht="15.75" customHeight="1" x14ac:dyDescent="0.15">
      <c r="B288"/>
      <c r="C288"/>
      <c r="D288"/>
      <c r="E288"/>
      <c r="F288"/>
      <c r="G288"/>
      <c r="H288"/>
      <c r="I288"/>
    </row>
    <row r="289" spans="2:9" ht="15.75" customHeight="1" x14ac:dyDescent="0.15">
      <c r="B289"/>
      <c r="C289"/>
      <c r="D289"/>
      <c r="E289"/>
      <c r="F289"/>
      <c r="G289"/>
      <c r="H289"/>
      <c r="I289"/>
    </row>
    <row r="290" spans="2:9" ht="15.75" customHeight="1" x14ac:dyDescent="0.15">
      <c r="B290"/>
      <c r="C290"/>
      <c r="D290"/>
      <c r="E290"/>
      <c r="F290"/>
      <c r="G290"/>
      <c r="H290"/>
      <c r="I290"/>
    </row>
    <row r="291" spans="2:9" ht="15.75" customHeight="1" x14ac:dyDescent="0.15">
      <c r="B291"/>
      <c r="C291"/>
      <c r="D291"/>
      <c r="E291"/>
      <c r="F291"/>
      <c r="G291"/>
      <c r="H291"/>
      <c r="I291"/>
    </row>
    <row r="292" spans="2:9" ht="15.75" customHeight="1" x14ac:dyDescent="0.15">
      <c r="B292"/>
      <c r="C292"/>
      <c r="D292"/>
      <c r="E292"/>
      <c r="F292"/>
      <c r="G292"/>
      <c r="H292"/>
      <c r="I292"/>
    </row>
    <row r="293" spans="2:9" ht="15.75" customHeight="1" x14ac:dyDescent="0.15">
      <c r="B293"/>
      <c r="C293"/>
      <c r="D293"/>
      <c r="E293"/>
      <c r="F293"/>
      <c r="G293"/>
      <c r="H293"/>
      <c r="I293"/>
    </row>
    <row r="294" spans="2:9" ht="15.75" customHeight="1" x14ac:dyDescent="0.15">
      <c r="B294"/>
      <c r="C294"/>
      <c r="D294"/>
      <c r="E294"/>
      <c r="F294"/>
      <c r="G294"/>
      <c r="H294"/>
      <c r="I294"/>
    </row>
    <row r="295" spans="2:9" ht="15.75" customHeight="1" x14ac:dyDescent="0.15">
      <c r="B295"/>
      <c r="C295"/>
      <c r="D295"/>
      <c r="E295"/>
      <c r="F295"/>
      <c r="G295"/>
      <c r="H295"/>
      <c r="I295"/>
    </row>
    <row r="296" spans="2:9" ht="15.75" customHeight="1" x14ac:dyDescent="0.15">
      <c r="B296"/>
      <c r="C296"/>
      <c r="D296"/>
      <c r="E296"/>
      <c r="F296"/>
      <c r="G296"/>
      <c r="H296"/>
      <c r="I296"/>
    </row>
    <row r="297" spans="2:9" ht="15.75" customHeight="1" x14ac:dyDescent="0.15">
      <c r="B297"/>
      <c r="C297"/>
      <c r="D297"/>
      <c r="E297"/>
      <c r="F297"/>
      <c r="G297"/>
      <c r="H297"/>
      <c r="I297"/>
    </row>
    <row r="298" spans="2:9" ht="15.75" customHeight="1" x14ac:dyDescent="0.15">
      <c r="B298"/>
      <c r="C298"/>
      <c r="D298"/>
      <c r="E298"/>
      <c r="F298"/>
      <c r="G298"/>
      <c r="H298"/>
      <c r="I298"/>
    </row>
    <row r="299" spans="2:9" ht="15.75" customHeight="1" x14ac:dyDescent="0.15">
      <c r="B299"/>
      <c r="C299"/>
      <c r="D299"/>
      <c r="E299"/>
      <c r="F299"/>
      <c r="G299"/>
      <c r="H299"/>
      <c r="I299"/>
    </row>
    <row r="300" spans="2:9" ht="15.75" customHeight="1" x14ac:dyDescent="0.15">
      <c r="B300"/>
      <c r="C300"/>
      <c r="D300"/>
      <c r="E300"/>
      <c r="F300"/>
      <c r="G300"/>
      <c r="H300"/>
      <c r="I300"/>
    </row>
    <row r="301" spans="2:9" ht="15.75" customHeight="1" x14ac:dyDescent="0.15">
      <c r="B301"/>
      <c r="C301"/>
      <c r="D301"/>
      <c r="E301"/>
      <c r="F301"/>
      <c r="G301"/>
      <c r="H301"/>
      <c r="I301"/>
    </row>
    <row r="302" spans="2:9" ht="15.75" customHeight="1" x14ac:dyDescent="0.15">
      <c r="B302"/>
      <c r="C302"/>
      <c r="D302"/>
      <c r="E302"/>
      <c r="F302"/>
      <c r="G302"/>
      <c r="H302"/>
      <c r="I302"/>
    </row>
    <row r="303" spans="2:9" ht="15.75" customHeight="1" x14ac:dyDescent="0.15">
      <c r="B303"/>
      <c r="C303"/>
      <c r="D303"/>
      <c r="E303"/>
      <c r="F303"/>
      <c r="G303"/>
      <c r="H303"/>
      <c r="I303"/>
    </row>
    <row r="304" spans="2:9" ht="15.75" customHeight="1" x14ac:dyDescent="0.15">
      <c r="B304"/>
      <c r="C304"/>
      <c r="D304"/>
      <c r="E304"/>
      <c r="F304"/>
      <c r="G304"/>
      <c r="H304"/>
      <c r="I304"/>
    </row>
    <row r="305" spans="2:9" ht="15.75" customHeight="1" x14ac:dyDescent="0.15">
      <c r="B305"/>
      <c r="C305"/>
      <c r="D305"/>
      <c r="E305"/>
      <c r="F305"/>
      <c r="G305"/>
      <c r="H305"/>
      <c r="I305"/>
    </row>
    <row r="306" spans="2:9" ht="15.75" customHeight="1" x14ac:dyDescent="0.15">
      <c r="B306"/>
      <c r="C306"/>
      <c r="D306"/>
      <c r="E306"/>
      <c r="F306"/>
      <c r="G306"/>
      <c r="H306"/>
      <c r="I306"/>
    </row>
    <row r="307" spans="2:9" ht="15.75" customHeight="1" x14ac:dyDescent="0.15">
      <c r="B307"/>
      <c r="C307"/>
      <c r="D307"/>
      <c r="E307"/>
      <c r="F307"/>
      <c r="G307"/>
      <c r="H307"/>
      <c r="I307"/>
    </row>
    <row r="308" spans="2:9" ht="15.75" customHeight="1" x14ac:dyDescent="0.15">
      <c r="B308"/>
      <c r="C308"/>
      <c r="D308"/>
      <c r="E308"/>
      <c r="F308"/>
      <c r="G308"/>
      <c r="H308"/>
      <c r="I308"/>
    </row>
    <row r="309" spans="2:9" ht="15.75" customHeight="1" x14ac:dyDescent="0.15">
      <c r="B309"/>
      <c r="C309"/>
      <c r="D309"/>
      <c r="E309"/>
      <c r="F309"/>
      <c r="G309"/>
      <c r="H309"/>
      <c r="I309"/>
    </row>
    <row r="310" spans="2:9" ht="15.75" customHeight="1" x14ac:dyDescent="0.15">
      <c r="B310"/>
      <c r="C310"/>
      <c r="D310"/>
      <c r="E310"/>
      <c r="F310"/>
      <c r="G310"/>
      <c r="H310"/>
      <c r="I310"/>
    </row>
    <row r="311" spans="2:9" ht="15.75" customHeight="1" x14ac:dyDescent="0.15">
      <c r="B311"/>
      <c r="C311"/>
      <c r="D311"/>
      <c r="E311"/>
      <c r="F311"/>
      <c r="G311"/>
      <c r="H311"/>
      <c r="I311"/>
    </row>
    <row r="312" spans="2:9" ht="15.75" customHeight="1" x14ac:dyDescent="0.15">
      <c r="B312"/>
      <c r="C312"/>
      <c r="D312"/>
      <c r="E312"/>
      <c r="F312"/>
      <c r="G312"/>
      <c r="H312"/>
      <c r="I312"/>
    </row>
    <row r="313" spans="2:9" ht="15.75" customHeight="1" x14ac:dyDescent="0.15">
      <c r="B313"/>
      <c r="C313"/>
      <c r="D313"/>
      <c r="E313"/>
      <c r="F313"/>
      <c r="G313"/>
      <c r="H313"/>
      <c r="I313"/>
    </row>
    <row r="314" spans="2:9" ht="15.75" customHeight="1" x14ac:dyDescent="0.15">
      <c r="B314"/>
      <c r="C314"/>
      <c r="D314"/>
      <c r="E314"/>
      <c r="F314"/>
      <c r="G314"/>
      <c r="H314"/>
      <c r="I314"/>
    </row>
    <row r="315" spans="2:9" ht="15.75" customHeight="1" x14ac:dyDescent="0.15">
      <c r="B315"/>
      <c r="C315"/>
      <c r="D315"/>
      <c r="E315"/>
      <c r="F315"/>
      <c r="G315"/>
      <c r="H315"/>
      <c r="I315"/>
    </row>
    <row r="316" spans="2:9" ht="15.75" customHeight="1" x14ac:dyDescent="0.15">
      <c r="B316"/>
      <c r="C316"/>
      <c r="D316"/>
      <c r="E316"/>
      <c r="F316"/>
      <c r="G316"/>
      <c r="H316"/>
      <c r="I316"/>
    </row>
    <row r="317" spans="2:9" ht="15.75" customHeight="1" x14ac:dyDescent="0.15">
      <c r="B317"/>
      <c r="C317"/>
      <c r="D317"/>
      <c r="E317"/>
      <c r="F317"/>
      <c r="G317"/>
      <c r="H317"/>
      <c r="I317"/>
    </row>
    <row r="318" spans="2:9" ht="15.75" customHeight="1" x14ac:dyDescent="0.15">
      <c r="B318"/>
      <c r="C318"/>
      <c r="D318"/>
      <c r="E318"/>
      <c r="F318"/>
      <c r="G318"/>
      <c r="H318"/>
      <c r="I318"/>
    </row>
    <row r="319" spans="2:9" ht="15.75" customHeight="1" x14ac:dyDescent="0.15">
      <c r="B319"/>
      <c r="C319"/>
      <c r="D319"/>
      <c r="E319"/>
      <c r="F319"/>
      <c r="G319"/>
      <c r="H319"/>
      <c r="I319"/>
    </row>
    <row r="320" spans="2:9" ht="15.75" customHeight="1" x14ac:dyDescent="0.15">
      <c r="B320"/>
      <c r="C320"/>
      <c r="D320"/>
      <c r="E320"/>
      <c r="F320"/>
      <c r="G320"/>
      <c r="H320"/>
      <c r="I320"/>
    </row>
    <row r="321" spans="2:9" ht="15.75" customHeight="1" x14ac:dyDescent="0.15">
      <c r="B321"/>
      <c r="C321"/>
      <c r="D321"/>
      <c r="E321"/>
      <c r="F321"/>
      <c r="G321"/>
      <c r="H321"/>
      <c r="I321"/>
    </row>
    <row r="322" spans="2:9" ht="15.75" customHeight="1" x14ac:dyDescent="0.15">
      <c r="B322"/>
      <c r="C322"/>
      <c r="D322"/>
      <c r="E322"/>
      <c r="F322"/>
      <c r="G322"/>
      <c r="H322"/>
      <c r="I322"/>
    </row>
    <row r="323" spans="2:9" ht="15.75" customHeight="1" x14ac:dyDescent="0.15">
      <c r="B323"/>
      <c r="C323"/>
      <c r="D323"/>
      <c r="E323"/>
      <c r="F323"/>
      <c r="G323"/>
      <c r="H323"/>
      <c r="I323"/>
    </row>
    <row r="324" spans="2:9" ht="15.75" customHeight="1" x14ac:dyDescent="0.15">
      <c r="B324"/>
      <c r="C324"/>
      <c r="D324"/>
      <c r="E324"/>
      <c r="F324"/>
      <c r="G324"/>
      <c r="H324"/>
      <c r="I324"/>
    </row>
    <row r="325" spans="2:9" ht="15.75" customHeight="1" x14ac:dyDescent="0.15">
      <c r="B325"/>
      <c r="C325"/>
      <c r="D325"/>
      <c r="E325"/>
      <c r="F325"/>
      <c r="G325"/>
      <c r="H325"/>
      <c r="I325"/>
    </row>
    <row r="326" spans="2:9" ht="15.75" customHeight="1" x14ac:dyDescent="0.15">
      <c r="B326"/>
      <c r="C326"/>
      <c r="D326"/>
      <c r="E326"/>
      <c r="F326"/>
      <c r="G326"/>
      <c r="H326"/>
      <c r="I326"/>
    </row>
    <row r="327" spans="2:9" ht="15.75" customHeight="1" x14ac:dyDescent="0.15">
      <c r="B327"/>
      <c r="C327"/>
      <c r="D327"/>
      <c r="E327"/>
      <c r="F327"/>
      <c r="G327"/>
      <c r="H327"/>
      <c r="I327"/>
    </row>
    <row r="328" spans="2:9" ht="15.75" customHeight="1" x14ac:dyDescent="0.15">
      <c r="B328"/>
      <c r="C328"/>
      <c r="D328"/>
      <c r="E328"/>
      <c r="F328"/>
      <c r="G328"/>
      <c r="H328"/>
      <c r="I328"/>
    </row>
    <row r="329" spans="2:9" ht="15.75" customHeight="1" x14ac:dyDescent="0.15">
      <c r="B329"/>
      <c r="C329"/>
      <c r="D329"/>
      <c r="E329"/>
      <c r="F329"/>
      <c r="G329"/>
      <c r="H329"/>
      <c r="I329"/>
    </row>
    <row r="330" spans="2:9" ht="15.75" customHeight="1" x14ac:dyDescent="0.15">
      <c r="B330"/>
      <c r="C330"/>
      <c r="D330"/>
      <c r="E330"/>
      <c r="F330"/>
      <c r="G330"/>
      <c r="H330"/>
      <c r="I330"/>
    </row>
    <row r="331" spans="2:9" ht="15.75" customHeight="1" x14ac:dyDescent="0.15">
      <c r="B331"/>
      <c r="C331"/>
      <c r="D331"/>
      <c r="E331"/>
      <c r="F331"/>
      <c r="G331"/>
      <c r="H331"/>
      <c r="I331"/>
    </row>
    <row r="332" spans="2:9" ht="15.75" customHeight="1" x14ac:dyDescent="0.15">
      <c r="B332"/>
      <c r="C332"/>
      <c r="D332"/>
      <c r="E332"/>
      <c r="F332"/>
      <c r="G332"/>
      <c r="H332"/>
      <c r="I332"/>
    </row>
    <row r="333" spans="2:9" ht="15.75" customHeight="1" x14ac:dyDescent="0.15">
      <c r="B333"/>
      <c r="C333"/>
      <c r="D333"/>
      <c r="E333"/>
      <c r="F333"/>
      <c r="G333"/>
      <c r="H333"/>
      <c r="I333"/>
    </row>
    <row r="334" spans="2:9" ht="15.75" customHeight="1" x14ac:dyDescent="0.15">
      <c r="B334"/>
      <c r="C334"/>
      <c r="D334"/>
      <c r="E334"/>
      <c r="F334"/>
      <c r="G334"/>
      <c r="H334"/>
      <c r="I334"/>
    </row>
    <row r="335" spans="2:9" ht="15.75" customHeight="1" x14ac:dyDescent="0.15">
      <c r="B335"/>
      <c r="C335"/>
      <c r="D335"/>
      <c r="E335"/>
      <c r="F335"/>
      <c r="G335"/>
      <c r="H335"/>
      <c r="I335"/>
    </row>
    <row r="336" spans="2:9" ht="15.75" customHeight="1" x14ac:dyDescent="0.15">
      <c r="B336"/>
      <c r="C336"/>
      <c r="D336"/>
      <c r="E336"/>
      <c r="F336"/>
      <c r="G336"/>
      <c r="H336"/>
      <c r="I336"/>
    </row>
    <row r="337" spans="2:9" ht="15.75" customHeight="1" x14ac:dyDescent="0.15">
      <c r="B337"/>
      <c r="C337"/>
      <c r="D337"/>
      <c r="E337"/>
      <c r="F337"/>
      <c r="G337"/>
      <c r="H337"/>
      <c r="I337"/>
    </row>
    <row r="338" spans="2:9" ht="15.75" customHeight="1" x14ac:dyDescent="0.15">
      <c r="B338"/>
      <c r="C338"/>
      <c r="D338"/>
      <c r="E338"/>
      <c r="F338"/>
      <c r="G338"/>
      <c r="H338"/>
      <c r="I338"/>
    </row>
    <row r="339" spans="2:9" ht="15.75" customHeight="1" x14ac:dyDescent="0.15">
      <c r="B339"/>
      <c r="C339"/>
      <c r="D339"/>
      <c r="E339"/>
      <c r="F339"/>
      <c r="G339"/>
      <c r="H339"/>
      <c r="I339"/>
    </row>
    <row r="340" spans="2:9" ht="15.75" customHeight="1" x14ac:dyDescent="0.15">
      <c r="B340"/>
      <c r="C340"/>
      <c r="D340"/>
      <c r="E340"/>
      <c r="F340"/>
      <c r="G340"/>
      <c r="H340"/>
      <c r="I340"/>
    </row>
    <row r="341" spans="2:9" ht="15.75" customHeight="1" x14ac:dyDescent="0.15">
      <c r="B341"/>
      <c r="C341"/>
      <c r="D341"/>
      <c r="E341"/>
      <c r="F341"/>
      <c r="G341"/>
      <c r="H341"/>
      <c r="I341"/>
    </row>
    <row r="342" spans="2:9" ht="15.75" customHeight="1" x14ac:dyDescent="0.15">
      <c r="B342"/>
      <c r="C342"/>
      <c r="D342"/>
      <c r="E342"/>
      <c r="F342"/>
      <c r="G342"/>
      <c r="H342"/>
      <c r="I342"/>
    </row>
    <row r="343" spans="2:9" ht="15.75" customHeight="1" x14ac:dyDescent="0.15">
      <c r="B343"/>
      <c r="C343"/>
      <c r="D343"/>
      <c r="E343"/>
      <c r="F343"/>
      <c r="G343"/>
      <c r="H343"/>
      <c r="I343"/>
    </row>
    <row r="344" spans="2:9" ht="15.75" customHeight="1" x14ac:dyDescent="0.15">
      <c r="B344"/>
      <c r="C344"/>
      <c r="D344"/>
      <c r="E344"/>
      <c r="F344"/>
      <c r="G344"/>
      <c r="H344"/>
      <c r="I344"/>
    </row>
    <row r="345" spans="2:9" ht="15.75" customHeight="1" x14ac:dyDescent="0.15">
      <c r="B345"/>
      <c r="C345"/>
      <c r="D345"/>
      <c r="E345"/>
      <c r="F345"/>
      <c r="G345"/>
      <c r="H345"/>
      <c r="I345"/>
    </row>
    <row r="346" spans="2:9" ht="15.75" customHeight="1" x14ac:dyDescent="0.15">
      <c r="B346"/>
      <c r="C346"/>
      <c r="D346"/>
      <c r="E346"/>
      <c r="F346"/>
      <c r="G346"/>
      <c r="H346"/>
      <c r="I346"/>
    </row>
    <row r="347" spans="2:9" ht="15.75" customHeight="1" x14ac:dyDescent="0.15">
      <c r="B347"/>
      <c r="C347"/>
      <c r="D347"/>
      <c r="E347"/>
      <c r="F347"/>
      <c r="G347"/>
      <c r="H347"/>
      <c r="I347"/>
    </row>
    <row r="348" spans="2:9" ht="15.75" customHeight="1" x14ac:dyDescent="0.15">
      <c r="B348"/>
      <c r="C348"/>
      <c r="D348"/>
      <c r="E348"/>
      <c r="F348"/>
      <c r="G348"/>
      <c r="H348"/>
      <c r="I348"/>
    </row>
    <row r="349" spans="2:9" ht="15.75" customHeight="1" x14ac:dyDescent="0.15">
      <c r="B349"/>
      <c r="C349"/>
      <c r="D349"/>
      <c r="E349"/>
      <c r="F349"/>
      <c r="G349"/>
      <c r="H349"/>
      <c r="I349"/>
    </row>
    <row r="350" spans="2:9" ht="15.75" customHeight="1" x14ac:dyDescent="0.15">
      <c r="B350"/>
      <c r="C350"/>
      <c r="D350"/>
      <c r="E350"/>
      <c r="F350"/>
      <c r="G350"/>
      <c r="H350"/>
      <c r="I350"/>
    </row>
    <row r="351" spans="2:9" ht="15.75" customHeight="1" x14ac:dyDescent="0.15">
      <c r="B351"/>
      <c r="C351"/>
      <c r="D351"/>
      <c r="E351"/>
      <c r="F351"/>
      <c r="G351"/>
      <c r="H351"/>
      <c r="I351"/>
    </row>
    <row r="352" spans="2:9" ht="15.75" customHeight="1" x14ac:dyDescent="0.15">
      <c r="B352"/>
      <c r="C352"/>
      <c r="D352"/>
      <c r="E352"/>
      <c r="F352"/>
      <c r="G352"/>
      <c r="H352"/>
      <c r="I352"/>
    </row>
    <row r="353" spans="2:9" ht="15.75" customHeight="1" x14ac:dyDescent="0.15">
      <c r="B353"/>
      <c r="C353"/>
      <c r="D353"/>
      <c r="E353"/>
      <c r="F353"/>
      <c r="G353"/>
      <c r="H353"/>
      <c r="I353"/>
    </row>
    <row r="354" spans="2:9" ht="15.75" customHeight="1" x14ac:dyDescent="0.15">
      <c r="B354"/>
      <c r="C354"/>
      <c r="D354"/>
      <c r="E354"/>
      <c r="F354"/>
      <c r="G354"/>
      <c r="H354"/>
      <c r="I354"/>
    </row>
    <row r="355" spans="2:9" ht="15.75" customHeight="1" x14ac:dyDescent="0.15">
      <c r="B355"/>
      <c r="C355"/>
      <c r="D355"/>
      <c r="E355"/>
      <c r="F355"/>
      <c r="G355"/>
      <c r="H355"/>
      <c r="I355"/>
    </row>
    <row r="356" spans="2:9" ht="15.75" customHeight="1" x14ac:dyDescent="0.15">
      <c r="B356"/>
      <c r="C356"/>
      <c r="D356"/>
      <c r="E356"/>
      <c r="F356"/>
      <c r="G356"/>
      <c r="H356"/>
      <c r="I356"/>
    </row>
    <row r="357" spans="2:9" ht="15.75" customHeight="1" x14ac:dyDescent="0.15">
      <c r="B357"/>
      <c r="C357"/>
      <c r="D357"/>
      <c r="E357"/>
      <c r="F357"/>
      <c r="G357"/>
      <c r="H357"/>
      <c r="I357"/>
    </row>
    <row r="358" spans="2:9" ht="15.75" customHeight="1" x14ac:dyDescent="0.15">
      <c r="B358"/>
      <c r="C358"/>
      <c r="D358"/>
      <c r="E358"/>
      <c r="F358"/>
      <c r="G358"/>
      <c r="H358"/>
      <c r="I358"/>
    </row>
    <row r="359" spans="2:9" ht="15.75" customHeight="1" x14ac:dyDescent="0.15">
      <c r="B359"/>
      <c r="C359"/>
      <c r="D359"/>
      <c r="E359"/>
      <c r="F359"/>
      <c r="G359"/>
      <c r="H359"/>
      <c r="I359"/>
    </row>
    <row r="360" spans="2:9" ht="15.75" customHeight="1" x14ac:dyDescent="0.15">
      <c r="B360"/>
      <c r="C360"/>
      <c r="D360"/>
      <c r="E360"/>
      <c r="F360"/>
      <c r="G360"/>
      <c r="H360"/>
      <c r="I360"/>
    </row>
    <row r="361" spans="2:9" ht="15.75" customHeight="1" x14ac:dyDescent="0.15">
      <c r="B361"/>
      <c r="C361"/>
      <c r="D361"/>
      <c r="E361"/>
      <c r="F361"/>
      <c r="G361"/>
      <c r="H361"/>
      <c r="I361"/>
    </row>
    <row r="362" spans="2:9" ht="15.75" customHeight="1" x14ac:dyDescent="0.15">
      <c r="B362"/>
      <c r="C362"/>
      <c r="D362"/>
      <c r="E362"/>
      <c r="F362"/>
      <c r="G362"/>
      <c r="H362"/>
      <c r="I362"/>
    </row>
    <row r="363" spans="2:9" ht="15.75" customHeight="1" x14ac:dyDescent="0.15">
      <c r="B363"/>
      <c r="C363"/>
      <c r="D363"/>
      <c r="E363"/>
      <c r="F363"/>
      <c r="G363"/>
      <c r="H363"/>
      <c r="I363"/>
    </row>
    <row r="364" spans="2:9" ht="15.75" customHeight="1" x14ac:dyDescent="0.15">
      <c r="B364"/>
      <c r="C364"/>
      <c r="D364"/>
      <c r="E364"/>
      <c r="F364"/>
      <c r="G364"/>
      <c r="H364"/>
      <c r="I364"/>
    </row>
    <row r="365" spans="2:9" ht="15.75" customHeight="1" x14ac:dyDescent="0.15">
      <c r="B365"/>
      <c r="C365"/>
      <c r="D365"/>
      <c r="E365"/>
      <c r="F365"/>
      <c r="G365"/>
      <c r="H365"/>
      <c r="I365"/>
    </row>
    <row r="366" spans="2:9" ht="15.75" customHeight="1" x14ac:dyDescent="0.15">
      <c r="B366"/>
      <c r="C366"/>
      <c r="D366"/>
      <c r="E366"/>
      <c r="F366"/>
      <c r="G366"/>
      <c r="H366"/>
      <c r="I366"/>
    </row>
    <row r="367" spans="2:9" ht="15.75" customHeight="1" x14ac:dyDescent="0.15">
      <c r="B367"/>
      <c r="C367"/>
      <c r="D367"/>
      <c r="E367"/>
      <c r="F367"/>
      <c r="G367"/>
      <c r="H367"/>
      <c r="I367"/>
    </row>
    <row r="368" spans="2:9" ht="15.75" customHeight="1" x14ac:dyDescent="0.15">
      <c r="B368"/>
      <c r="C368"/>
      <c r="D368"/>
      <c r="E368"/>
      <c r="F368"/>
      <c r="G368"/>
      <c r="H368"/>
      <c r="I368"/>
    </row>
    <row r="369" spans="2:9" ht="15.75" customHeight="1" x14ac:dyDescent="0.15">
      <c r="B369"/>
      <c r="C369"/>
      <c r="D369"/>
      <c r="E369"/>
      <c r="F369"/>
      <c r="G369"/>
      <c r="H369"/>
      <c r="I369"/>
    </row>
    <row r="370" spans="2:9" ht="15.75" customHeight="1" x14ac:dyDescent="0.15">
      <c r="B370"/>
      <c r="C370"/>
      <c r="D370"/>
      <c r="E370"/>
      <c r="F370"/>
      <c r="G370"/>
      <c r="H370"/>
      <c r="I370"/>
    </row>
    <row r="371" spans="2:9" ht="15.75" customHeight="1" x14ac:dyDescent="0.15">
      <c r="B371"/>
      <c r="C371"/>
      <c r="D371"/>
      <c r="E371"/>
      <c r="F371"/>
      <c r="G371"/>
      <c r="H371"/>
      <c r="I371"/>
    </row>
    <row r="372" spans="2:9" ht="15.75" customHeight="1" x14ac:dyDescent="0.15">
      <c r="B372"/>
      <c r="C372"/>
      <c r="D372"/>
      <c r="E372"/>
      <c r="F372"/>
      <c r="G372"/>
      <c r="H372"/>
      <c r="I372"/>
    </row>
    <row r="373" spans="2:9" ht="15.75" customHeight="1" x14ac:dyDescent="0.15">
      <c r="B373"/>
      <c r="C373"/>
      <c r="D373"/>
      <c r="E373"/>
      <c r="F373"/>
      <c r="G373"/>
      <c r="H373"/>
      <c r="I373"/>
    </row>
    <row r="374" spans="2:9" ht="15.75" customHeight="1" x14ac:dyDescent="0.15">
      <c r="B374"/>
      <c r="C374"/>
      <c r="D374"/>
      <c r="E374"/>
      <c r="F374"/>
      <c r="G374"/>
      <c r="H374"/>
      <c r="I374"/>
    </row>
    <row r="375" spans="2:9" ht="15.75" customHeight="1" x14ac:dyDescent="0.15">
      <c r="B375"/>
      <c r="C375"/>
      <c r="D375"/>
      <c r="E375"/>
      <c r="F375"/>
      <c r="G375"/>
      <c r="H375"/>
      <c r="I375"/>
    </row>
    <row r="376" spans="2:9" ht="15.75" customHeight="1" x14ac:dyDescent="0.15">
      <c r="B376"/>
      <c r="C376"/>
      <c r="D376"/>
      <c r="E376"/>
      <c r="F376"/>
      <c r="G376"/>
      <c r="H376"/>
      <c r="I376"/>
    </row>
    <row r="377" spans="2:9" ht="15.75" customHeight="1" x14ac:dyDescent="0.15">
      <c r="B377"/>
      <c r="C377"/>
      <c r="D377"/>
      <c r="E377"/>
      <c r="F377"/>
      <c r="G377"/>
      <c r="H377"/>
      <c r="I377"/>
    </row>
    <row r="378" spans="2:9" ht="15.75" customHeight="1" x14ac:dyDescent="0.15">
      <c r="B378"/>
      <c r="C378"/>
      <c r="D378"/>
      <c r="E378"/>
      <c r="F378"/>
      <c r="G378"/>
      <c r="H378"/>
      <c r="I378"/>
    </row>
    <row r="379" spans="2:9" ht="15.75" customHeight="1" x14ac:dyDescent="0.15">
      <c r="B379"/>
      <c r="C379"/>
      <c r="D379"/>
      <c r="E379"/>
      <c r="F379"/>
      <c r="G379"/>
      <c r="H379"/>
      <c r="I379"/>
    </row>
    <row r="380" spans="2:9" ht="15.75" customHeight="1" x14ac:dyDescent="0.15">
      <c r="B380"/>
      <c r="C380"/>
      <c r="D380"/>
      <c r="E380"/>
      <c r="F380"/>
      <c r="G380"/>
      <c r="H380"/>
      <c r="I380"/>
    </row>
    <row r="381" spans="2:9" ht="15.75" customHeight="1" x14ac:dyDescent="0.15">
      <c r="B381"/>
      <c r="C381"/>
      <c r="D381"/>
      <c r="E381"/>
      <c r="F381"/>
      <c r="G381"/>
      <c r="H381"/>
      <c r="I381"/>
    </row>
    <row r="382" spans="2:9" ht="15.75" customHeight="1" x14ac:dyDescent="0.15">
      <c r="B382"/>
      <c r="C382"/>
      <c r="D382"/>
      <c r="E382"/>
      <c r="F382"/>
      <c r="G382"/>
      <c r="H382"/>
      <c r="I382"/>
    </row>
    <row r="383" spans="2:9" ht="15.75" customHeight="1" x14ac:dyDescent="0.15">
      <c r="B383"/>
      <c r="C383"/>
      <c r="D383"/>
      <c r="E383"/>
      <c r="F383"/>
      <c r="G383"/>
      <c r="H383"/>
      <c r="I383"/>
    </row>
    <row r="384" spans="2:9" ht="15.75" customHeight="1" x14ac:dyDescent="0.15">
      <c r="B384"/>
      <c r="C384"/>
      <c r="D384"/>
      <c r="E384"/>
      <c r="F384"/>
      <c r="G384"/>
      <c r="H384"/>
      <c r="I384"/>
    </row>
    <row r="385" spans="2:9" ht="15.75" customHeight="1" x14ac:dyDescent="0.15">
      <c r="B385"/>
      <c r="C385"/>
      <c r="D385"/>
      <c r="E385"/>
      <c r="F385"/>
      <c r="G385"/>
      <c r="H385"/>
      <c r="I385"/>
    </row>
    <row r="386" spans="2:9" ht="15.75" customHeight="1" x14ac:dyDescent="0.15">
      <c r="B386"/>
      <c r="C386"/>
      <c r="D386"/>
      <c r="E386"/>
      <c r="F386"/>
      <c r="G386"/>
      <c r="H386"/>
      <c r="I386"/>
    </row>
    <row r="387" spans="2:9" ht="15.75" customHeight="1" x14ac:dyDescent="0.15">
      <c r="B387"/>
      <c r="C387"/>
      <c r="D387"/>
      <c r="E387"/>
      <c r="F387"/>
      <c r="G387"/>
      <c r="H387"/>
      <c r="I387"/>
    </row>
    <row r="388" spans="2:9" ht="15.75" customHeight="1" x14ac:dyDescent="0.15">
      <c r="B388"/>
      <c r="C388"/>
      <c r="D388"/>
      <c r="E388"/>
      <c r="F388"/>
      <c r="G388"/>
      <c r="H388"/>
      <c r="I388"/>
    </row>
    <row r="389" spans="2:9" ht="15.75" customHeight="1" x14ac:dyDescent="0.15">
      <c r="B389"/>
      <c r="C389"/>
      <c r="D389"/>
      <c r="E389"/>
      <c r="F389"/>
      <c r="G389"/>
      <c r="H389"/>
      <c r="I389"/>
    </row>
    <row r="390" spans="2:9" ht="15.75" customHeight="1" x14ac:dyDescent="0.15">
      <c r="B390"/>
      <c r="C390"/>
      <c r="D390"/>
      <c r="E390"/>
      <c r="F390"/>
      <c r="G390"/>
      <c r="H390"/>
      <c r="I390"/>
    </row>
    <row r="391" spans="2:9" ht="15.75" customHeight="1" x14ac:dyDescent="0.15">
      <c r="B391"/>
      <c r="C391"/>
      <c r="D391"/>
      <c r="E391"/>
      <c r="F391"/>
      <c r="G391"/>
      <c r="H391"/>
      <c r="I391"/>
    </row>
    <row r="392" spans="2:9" ht="15.75" customHeight="1" x14ac:dyDescent="0.15">
      <c r="B392"/>
      <c r="C392"/>
      <c r="D392"/>
      <c r="E392"/>
      <c r="F392"/>
      <c r="G392"/>
      <c r="H392"/>
      <c r="I392"/>
    </row>
    <row r="393" spans="2:9" ht="15.75" customHeight="1" x14ac:dyDescent="0.15">
      <c r="B393"/>
      <c r="C393"/>
      <c r="D393"/>
      <c r="E393"/>
      <c r="F393"/>
      <c r="G393"/>
      <c r="H393"/>
      <c r="I393"/>
    </row>
    <row r="394" spans="2:9" ht="15.75" customHeight="1" x14ac:dyDescent="0.15">
      <c r="B394"/>
      <c r="C394"/>
      <c r="D394"/>
      <c r="E394"/>
      <c r="F394"/>
      <c r="G394"/>
      <c r="H394"/>
      <c r="I394"/>
    </row>
    <row r="395" spans="2:9" ht="15.75" customHeight="1" x14ac:dyDescent="0.15">
      <c r="B395"/>
      <c r="C395"/>
      <c r="D395"/>
      <c r="E395"/>
      <c r="F395"/>
      <c r="G395"/>
      <c r="H395"/>
      <c r="I395"/>
    </row>
    <row r="396" spans="2:9" ht="15.75" customHeight="1" x14ac:dyDescent="0.15">
      <c r="B396"/>
      <c r="C396"/>
      <c r="D396"/>
      <c r="E396"/>
      <c r="F396"/>
      <c r="G396"/>
      <c r="H396"/>
      <c r="I396"/>
    </row>
    <row r="397" spans="2:9" ht="15.75" customHeight="1" x14ac:dyDescent="0.15">
      <c r="B397"/>
      <c r="C397"/>
      <c r="D397"/>
      <c r="E397"/>
      <c r="F397"/>
      <c r="G397"/>
      <c r="H397"/>
      <c r="I397"/>
    </row>
    <row r="398" spans="2:9" ht="15.75" customHeight="1" x14ac:dyDescent="0.15">
      <c r="B398"/>
      <c r="C398"/>
      <c r="D398"/>
      <c r="E398"/>
      <c r="F398"/>
      <c r="G398"/>
      <c r="H398"/>
      <c r="I398"/>
    </row>
    <row r="399" spans="2:9" ht="15.75" customHeight="1" x14ac:dyDescent="0.15">
      <c r="B399"/>
      <c r="C399"/>
      <c r="D399"/>
      <c r="E399"/>
      <c r="F399"/>
      <c r="G399"/>
      <c r="H399"/>
      <c r="I399"/>
    </row>
    <row r="400" spans="2:9" ht="15.75" customHeight="1" x14ac:dyDescent="0.15">
      <c r="B400"/>
      <c r="C400"/>
      <c r="D400"/>
      <c r="E400"/>
      <c r="F400"/>
      <c r="G400"/>
      <c r="H400"/>
      <c r="I400"/>
    </row>
    <row r="401" spans="2:9" ht="15.75" customHeight="1" x14ac:dyDescent="0.15">
      <c r="B401"/>
      <c r="C401"/>
      <c r="D401"/>
      <c r="E401"/>
      <c r="F401"/>
      <c r="G401"/>
      <c r="H401"/>
      <c r="I401"/>
    </row>
    <row r="402" spans="2:9" ht="15.75" customHeight="1" x14ac:dyDescent="0.15">
      <c r="B402"/>
      <c r="C402"/>
      <c r="D402"/>
      <c r="E402"/>
      <c r="F402"/>
      <c r="G402"/>
      <c r="H402"/>
      <c r="I402"/>
    </row>
    <row r="403" spans="2:9" ht="15.75" customHeight="1" x14ac:dyDescent="0.15">
      <c r="B403"/>
      <c r="C403"/>
      <c r="D403"/>
      <c r="E403"/>
      <c r="F403"/>
      <c r="G403"/>
      <c r="H403"/>
      <c r="I403"/>
    </row>
    <row r="404" spans="2:9" ht="15.75" customHeight="1" x14ac:dyDescent="0.15">
      <c r="B404"/>
      <c r="C404"/>
      <c r="D404"/>
      <c r="E404"/>
      <c r="F404"/>
      <c r="G404"/>
      <c r="H404"/>
      <c r="I404"/>
    </row>
    <row r="405" spans="2:9" ht="15.75" customHeight="1" x14ac:dyDescent="0.15">
      <c r="B405"/>
      <c r="C405"/>
      <c r="D405"/>
      <c r="E405"/>
      <c r="F405"/>
      <c r="G405" s="4"/>
      <c r="H405"/>
      <c r="I405"/>
    </row>
    <row r="406" spans="2:9" ht="15.75" customHeight="1" x14ac:dyDescent="0.15">
      <c r="B406"/>
      <c r="C406"/>
      <c r="D406"/>
      <c r="E406"/>
      <c r="F406"/>
      <c r="G406"/>
      <c r="H406"/>
      <c r="I406"/>
    </row>
    <row r="407" spans="2:9" ht="15.75" customHeight="1" x14ac:dyDescent="0.15">
      <c r="B407"/>
      <c r="C407"/>
      <c r="D407"/>
      <c r="E407"/>
      <c r="F407"/>
      <c r="G407"/>
      <c r="H407"/>
      <c r="I407"/>
    </row>
    <row r="408" spans="2:9" ht="15.75" customHeight="1" x14ac:dyDescent="0.15">
      <c r="B408"/>
      <c r="C408"/>
      <c r="D408"/>
      <c r="E408"/>
      <c r="F408"/>
      <c r="G408"/>
      <c r="H408"/>
      <c r="I408"/>
    </row>
    <row r="409" spans="2:9" ht="15.75" customHeight="1" x14ac:dyDescent="0.15">
      <c r="B409"/>
      <c r="C409"/>
      <c r="D409"/>
      <c r="E409"/>
      <c r="F409"/>
      <c r="G409"/>
      <c r="H409"/>
      <c r="I409"/>
    </row>
    <row r="410" spans="2:9" ht="15.75" customHeight="1" x14ac:dyDescent="0.15">
      <c r="B410"/>
      <c r="C410"/>
      <c r="D410"/>
      <c r="E410"/>
      <c r="F410"/>
      <c r="G410"/>
      <c r="H410"/>
      <c r="I410"/>
    </row>
    <row r="411" spans="2:9" ht="15.75" customHeight="1" x14ac:dyDescent="0.15">
      <c r="B411"/>
      <c r="C411"/>
      <c r="D411"/>
      <c r="E411"/>
      <c r="F411"/>
      <c r="G411"/>
      <c r="H411"/>
      <c r="I411"/>
    </row>
    <row r="412" spans="2:9" ht="15.75" customHeight="1" x14ac:dyDescent="0.15">
      <c r="B412"/>
      <c r="C412"/>
      <c r="D412"/>
      <c r="E412"/>
      <c r="F412"/>
      <c r="G412"/>
      <c r="H412"/>
      <c r="I412"/>
    </row>
    <row r="413" spans="2:9" ht="15.75" customHeight="1" x14ac:dyDescent="0.15">
      <c r="B413"/>
      <c r="C413"/>
      <c r="D413"/>
      <c r="E413"/>
      <c r="F413"/>
      <c r="G413"/>
      <c r="H413"/>
      <c r="I413"/>
    </row>
    <row r="414" spans="2:9" ht="15.75" customHeight="1" x14ac:dyDescent="0.15">
      <c r="B414"/>
      <c r="C414"/>
      <c r="D414"/>
      <c r="E414"/>
      <c r="F414"/>
      <c r="G414"/>
      <c r="H414"/>
      <c r="I414"/>
    </row>
    <row r="415" spans="2:9" ht="15.75" customHeight="1" x14ac:dyDescent="0.15">
      <c r="B415"/>
      <c r="C415"/>
      <c r="D415"/>
      <c r="E415"/>
      <c r="F415"/>
      <c r="G415"/>
      <c r="H415"/>
      <c r="I415"/>
    </row>
    <row r="416" spans="2:9" ht="15.75" customHeight="1" x14ac:dyDescent="0.15">
      <c r="B416"/>
      <c r="C416"/>
      <c r="D416"/>
      <c r="E416"/>
      <c r="F416"/>
      <c r="G416"/>
      <c r="H416"/>
      <c r="I416"/>
    </row>
    <row r="417" spans="2:9" ht="15.75" customHeight="1" x14ac:dyDescent="0.15">
      <c r="B417"/>
      <c r="C417"/>
      <c r="D417" s="4"/>
      <c r="E417" s="4"/>
      <c r="F417" s="4"/>
      <c r="G417"/>
      <c r="H417" s="4"/>
      <c r="I417"/>
    </row>
  </sheetData>
  <mergeCells count="1">
    <mergeCell ref="B1:D1"/>
  </mergeCell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Лист2"/>
  <dimension ref="A1:W200"/>
  <sheetViews>
    <sheetView workbookViewId="0" xr3:uid="{958C4451-9541-5A59-BF78-D2F731DF1C81}">
      <selection activeCell="W13" sqref="W13"/>
    </sheetView>
  </sheetViews>
  <sheetFormatPr defaultRowHeight="12.75" x14ac:dyDescent="0.15"/>
  <cols>
    <col min="1" max="1" width="9.16796875" style="19"/>
    <col min="2" max="2" width="9.16796875" style="20"/>
    <col min="3" max="3" width="9.16796875" style="19"/>
    <col min="4" max="4" width="9.16796875" style="20"/>
    <col min="5" max="5" width="9.16796875" style="19"/>
    <col min="6" max="6" width="9.16796875" style="20"/>
    <col min="7" max="7" width="9.16796875" style="19"/>
    <col min="8" max="8" width="9.16796875" style="20"/>
    <col min="9" max="9" width="9.16796875" style="19"/>
    <col min="10" max="10" width="9.16796875" style="20"/>
    <col min="11" max="11" width="9.16796875" style="19"/>
    <col min="12" max="12" width="9.16796875" style="20"/>
    <col min="13" max="13" width="9.16796875" style="19"/>
    <col min="14" max="14" width="9.16796875" style="20"/>
    <col min="15" max="15" width="9.16796875" style="19"/>
    <col min="16" max="16" width="9.16796875" style="20"/>
    <col min="17" max="17" width="9.16796875" style="19"/>
    <col min="18" max="18" width="9.16796875" style="20"/>
    <col min="19" max="19" width="9.16796875" style="19"/>
    <col min="20" max="20" width="9.16796875" style="20"/>
  </cols>
  <sheetData>
    <row r="1" spans="1:23" x14ac:dyDescent="0.15">
      <c r="A1" s="17" t="str">
        <f ca="1">IF(MOD(COLUMN(),2)=1,INDIRECT(ADDRESS(2+QUOTIENT(COLUMN(),2),22)),"")</f>
        <v>18-28_15</v>
      </c>
      <c r="B1" s="18" t="str">
        <f t="shared" ref="B1:S1" ca="1" si="0">IF(MOD(COLUMN(),2)=1,INDIRECT(ADDRESS(2+QUOTIENT(COLUMN(),2),22)),"")</f>
        <v/>
      </c>
      <c r="C1" s="17" t="str">
        <f t="shared" ca="1" si="0"/>
        <v>29-39_15</v>
      </c>
      <c r="D1" s="18" t="str">
        <f t="shared" ca="1" si="0"/>
        <v/>
      </c>
      <c r="E1" s="17" t="str">
        <f t="shared" ca="1" si="0"/>
        <v>40-50_15</v>
      </c>
      <c r="F1" s="18" t="str">
        <f t="shared" ca="1" si="0"/>
        <v/>
      </c>
      <c r="G1" s="17" t="str">
        <f t="shared" ca="1" si="0"/>
        <v>51-60_15</v>
      </c>
      <c r="H1" s="18" t="str">
        <f t="shared" ca="1" si="0"/>
        <v/>
      </c>
      <c r="I1" s="17" t="str">
        <f t="shared" ca="1" si="0"/>
        <v>61+_15</v>
      </c>
      <c r="J1" s="18" t="str">
        <f t="shared" ca="1" si="0"/>
        <v/>
      </c>
      <c r="K1" s="17" t="str">
        <f t="shared" ca="1" si="0"/>
        <v>18-28_30</v>
      </c>
      <c r="L1" s="18" t="str">
        <f t="shared" ca="1" si="0"/>
        <v/>
      </c>
      <c r="M1" s="17" t="str">
        <f t="shared" ca="1" si="0"/>
        <v>29-39_30</v>
      </c>
      <c r="N1" s="18" t="str">
        <f t="shared" ca="1" si="0"/>
        <v/>
      </c>
      <c r="O1" s="17" t="str">
        <f t="shared" ca="1" si="0"/>
        <v>40-50_30</v>
      </c>
      <c r="P1" s="18" t="str">
        <f t="shared" ca="1" si="0"/>
        <v/>
      </c>
      <c r="Q1" s="17" t="str">
        <f t="shared" ca="1" si="0"/>
        <v>51-60_30</v>
      </c>
      <c r="R1" s="18" t="str">
        <f ca="1">IF(MOD(COLUMN(),2)=1,INDIRECT(ADDRESS(2+QUOTIENT(COLUMN(),2),22)),"")</f>
        <v/>
      </c>
      <c r="S1" s="17" t="str">
        <f t="shared" ca="1" si="0"/>
        <v>61+_30</v>
      </c>
      <c r="T1" s="18" t="str">
        <f ca="1">IF(MOD(COLUMN(),2)=1,INDIRECT(ADDRESS(2+QUOTIENT(COLUMN(),2),22)),"")</f>
        <v/>
      </c>
    </row>
    <row r="2" spans="1:23" x14ac:dyDescent="0.15">
      <c r="A2" s="19">
        <f ca="1">IFERROR(IF(A$1&lt;&gt;"",IF(A$1=Cпиcок!$G4,Cпиcок!$C4,9999),SMALL(INDIRECT(ADDRESS(2,COLUMN()-1)&amp;":"&amp;ADDRESS(200,COLUMN()-1)),ROW()-1)),9999)</f>
        <v>9999</v>
      </c>
      <c r="B2" s="20">
        <f ca="1">IFERROR(IF(B$1&lt;&gt;"",IF(B$1=Cпиcок!$G4,Cпиcок!$C4,9999),SMALL(INDIRECT(ADDRESS(2,COLUMN()-1)&amp;":"&amp;ADDRESS(200,COLUMN()-1)),ROW()-1)),9999)</f>
        <v>503</v>
      </c>
      <c r="C2" s="19">
        <f ca="1">IFERROR(IF(C$1&lt;&gt;"",IF(C$1=Cпиcок!$G4,Cпиcок!$C4,9999),SMALL(INDIRECT(ADDRESS(2,COLUMN()-1)&amp;":"&amp;ADDRESS(200,COLUMN()-1)),ROW()-1)),9999)</f>
        <v>9999</v>
      </c>
      <c r="D2" s="20">
        <f ca="1">IFERROR(IF(D$1&lt;&gt;"",IF(D$1=Cпиcок!$G4,Cпиcок!$C4,9999),SMALL(INDIRECT(ADDRESS(2,COLUMN()-1)&amp;":"&amp;ADDRESS(200,COLUMN()-1)),ROW()-1)),9999)</f>
        <v>500</v>
      </c>
      <c r="E2" s="19">
        <f ca="1">IFERROR(IF(E$1&lt;&gt;"",IF(E$1=Cпиcок!$G4,Cпиcок!$C4,9999),SMALL(INDIRECT(ADDRESS(2,COLUMN()-1)&amp;":"&amp;ADDRESS(200,COLUMN()-1)),ROW()-1)),9999)</f>
        <v>9999</v>
      </c>
      <c r="F2" s="20">
        <f ca="1">IFERROR(IF(F$1&lt;&gt;"",IF(F$1=Cпиcок!$G4,Cпиcок!$C4,9999),SMALL(INDIRECT(ADDRESS(2,COLUMN()-1)&amp;":"&amp;ADDRESS(200,COLUMN()-1)),ROW()-1)),9999)</f>
        <v>501</v>
      </c>
      <c r="G2" s="19">
        <f ca="1">IFERROR(IF(G$1&lt;&gt;"",IF(G$1=Cпиcок!$G4,Cпиcок!$C4,9999),SMALL(INDIRECT(ADDRESS(2,COLUMN()-1)&amp;":"&amp;ADDRESS(200,COLUMN()-1)),ROW()-1)),9999)</f>
        <v>9999</v>
      </c>
      <c r="H2" s="20">
        <f ca="1">IFERROR(IF(H$1&lt;&gt;"",IF(H$1=Cпиcок!$G4,Cпиcок!$C4,9999),SMALL(INDIRECT(ADDRESS(2,COLUMN()-1)&amp;":"&amp;ADDRESS(200,COLUMN()-1)),ROW()-1)),9999)</f>
        <v>511</v>
      </c>
      <c r="I2" s="19">
        <f ca="1">IFERROR(IF(I$1&lt;&gt;"",IF(I$1=Cпиcок!$G4,Cпиcок!$C4,9999),SMALL(INDIRECT(ADDRESS(2,COLUMN()-1)&amp;":"&amp;ADDRESS(200,COLUMN()-1)),ROW()-1)),9999)</f>
        <v>9999</v>
      </c>
      <c r="J2" s="20">
        <f ca="1">IFERROR(IF(J$1&lt;&gt;"",IF(J$1=Cпиcок!$G4,Cпиcок!$C4,9999),SMALL(INDIRECT(ADDRESS(2,COLUMN()-1)&amp;":"&amp;ADDRESS(200,COLUMN()-1)),ROW()-1)),9999)</f>
        <v>9999</v>
      </c>
      <c r="K2" s="19">
        <f ca="1">IFERROR(IF(K$1&lt;&gt;"",IF(K$1=Cпиcок!$G4,Cпиcок!$C4,9999),SMALL(INDIRECT(ADDRESS(2,COLUMN()-1)&amp;":"&amp;ADDRESS(200,COLUMN()-1)),ROW()-1)),9999)</f>
        <v>9999</v>
      </c>
      <c r="L2" s="20">
        <f ca="1">IFERROR(IF(L$1&lt;&gt;"",IF(L$1=Cпиcок!$G4,Cпиcок!$C4,9999),SMALL(INDIRECT(ADDRESS(2,COLUMN()-1)&amp;":"&amp;ADDRESS(200,COLUMN()-1)),ROW()-1)),9999)</f>
        <v>7</v>
      </c>
      <c r="M2" s="19">
        <f ca="1">IFERROR(IF(M$1&lt;&gt;"",IF(M$1=Cпиcок!$G4,Cпиcок!$C4,9999),SMALL(INDIRECT(ADDRESS(2,COLUMN()-1)&amp;":"&amp;ADDRESS(200,COLUMN()-1)),ROW()-1)),9999)</f>
        <v>1</v>
      </c>
      <c r="N2" s="20">
        <f ca="1">IFERROR(IF(N$1&lt;&gt;"",IF(N$1=Cпиcок!$G4,Cпиcок!$C4,9999),SMALL(INDIRECT(ADDRESS(2,COLUMN()-1)&amp;":"&amp;ADDRESS(200,COLUMN()-1)),ROW()-1)),9999)</f>
        <v>1</v>
      </c>
      <c r="O2" s="19">
        <f ca="1">IFERROR(IF(O$1&lt;&gt;"",IF(O$1=Cпиcок!$G4,Cпиcок!$C4,9999),SMALL(INDIRECT(ADDRESS(2,COLUMN()-1)&amp;":"&amp;ADDRESS(200,COLUMN()-1)),ROW()-1)),9999)</f>
        <v>9999</v>
      </c>
      <c r="P2" s="20">
        <f ca="1">IFERROR(IF(P$1&lt;&gt;"",IF(P$1=Cпиcок!$G4,Cпиcок!$C4,9999),SMALL(INDIRECT(ADDRESS(2,COLUMN()-1)&amp;":"&amp;ADDRESS(200,COLUMN()-1)),ROW()-1)),9999)</f>
        <v>8</v>
      </c>
      <c r="Q2" s="19">
        <f ca="1">IFERROR(IF(Q$1&lt;&gt;"",IF(Q$1=Cпиcок!$G4,Cпиcок!$C4,9999),SMALL(INDIRECT(ADDRESS(2,COLUMN()-1)&amp;":"&amp;ADDRESS(200,COLUMN()-1)),ROW()-1)),9999)</f>
        <v>9999</v>
      </c>
      <c r="R2" s="20">
        <f ca="1">IFERROR(IF(R$1&lt;&gt;"",IF(R$1=Cпиcок!$G4,Cпиcок!$C4,9999),SMALL(INDIRECT(ADDRESS(2,COLUMN()-1)&amp;":"&amp;ADDRESS(200,COLUMN()-1)),ROW()-1)),9999)</f>
        <v>36</v>
      </c>
      <c r="S2" s="19">
        <f ca="1">IFERROR(IF(S$1&lt;&gt;"",IF(S$1=Cпиcок!$G4,Cпиcок!$C4,9999),SMALL(INDIRECT(ADDRESS(2,COLUMN()-1)&amp;":"&amp;ADDRESS(200,COLUMN()-1)),ROW()-1)),9999)</f>
        <v>9999</v>
      </c>
      <c r="T2" s="20">
        <f ca="1">IFERROR(IF(T$1&lt;&gt;"",IF(T$1=Cпиcок!$G4,Cпиcок!$C4,9999),SMALL(INDIRECT(ADDRESS(2,COLUMN()-1)&amp;":"&amp;ADDRESS(200,COLUMN()-1)),ROW()-1)),9999)</f>
        <v>35</v>
      </c>
      <c r="V2" t="s">
        <v>161</v>
      </c>
      <c r="W2">
        <v>4</v>
      </c>
    </row>
    <row r="3" spans="1:23" x14ac:dyDescent="0.15">
      <c r="A3" s="19">
        <f ca="1">IFERROR(IF(A$1&lt;&gt;"",IF(A$1=Cпиcок!$G5,Cпиcок!$C5,9999),SMALL(INDIRECT(ADDRESS(2,COLUMN()-1)&amp;":"&amp;ADDRESS(200,COLUMN()-1)),ROW()-1)),9999)</f>
        <v>9999</v>
      </c>
      <c r="B3" s="20">
        <f ca="1">IFERROR(IF(B$1&lt;&gt;"",IF(B$1=Cпиcок!$G5,Cпиcок!$C5,9999),SMALL(INDIRECT(ADDRESS(2,COLUMN()-1)&amp;":"&amp;ADDRESS(200,COLUMN()-1)),ROW()-1)),9999)</f>
        <v>504</v>
      </c>
      <c r="C3" s="19">
        <f ca="1">IFERROR(IF(C$1=Cпиcок!$G5,Cпиcок!$C5,9999),9999)</f>
        <v>9999</v>
      </c>
      <c r="D3" s="20">
        <f t="shared" ref="D3:D66" ca="1" si="1">SMALL($C$2:$C$200,ROW()-1)</f>
        <v>505</v>
      </c>
      <c r="E3" s="19">
        <f ca="1">IFERROR(IF(E$1&lt;&gt;"",IF(E$1=Cпиcок!$G5,Cпиcок!$C5,9999),SMALL(INDIRECT(ADDRESS(2,COLUMN()-1)&amp;":"&amp;ADDRESS(200,COLUMN()-1)),ROW()-1)),9999)</f>
        <v>9999</v>
      </c>
      <c r="F3" s="20">
        <f ca="1">IFERROR(IF(F$1&lt;&gt;"",IF(F$1=Cпиcок!$G5,Cпиcок!$C5,9999),SMALL(INDIRECT(ADDRESS(2,COLUMN()-1)&amp;":"&amp;ADDRESS(200,COLUMN()-1)),ROW()-1)),9999)</f>
        <v>502</v>
      </c>
      <c r="G3" s="19">
        <f ca="1">IFERROR(IF(G$1&lt;&gt;"",IF(G$1=Cпиcок!$G5,Cпиcок!$C5,9999),SMALL(INDIRECT(ADDRESS(2,COLUMN()-1)&amp;":"&amp;ADDRESS(200,COLUMN()-1)),ROW()-1)),9999)</f>
        <v>9999</v>
      </c>
      <c r="H3" s="20">
        <f ca="1">IFERROR(IF(H$1&lt;&gt;"",IF(H$1=Cпиcок!$G5,Cпиcок!$C5,9999),SMALL(INDIRECT(ADDRESS(2,COLUMN()-1)&amp;":"&amp;ADDRESS(200,COLUMN()-1)),ROW()-1)),9999)</f>
        <v>9999</v>
      </c>
      <c r="I3" s="19">
        <f ca="1">IFERROR(IF(I$1&lt;&gt;"",IF(I$1=Cпиcок!$G5,Cпиcок!$C5,9999),SMALL(INDIRECT(ADDRESS(2,COLUMN()-1)&amp;":"&amp;ADDRESS(200,COLUMN()-1)),ROW()-1)),9999)</f>
        <v>9999</v>
      </c>
      <c r="J3" s="20">
        <f ca="1">IFERROR(IF(J$1&lt;&gt;"",IF(J$1=Cпиcок!$G5,Cпиcок!$C5,9999),SMALL(INDIRECT(ADDRESS(2,COLUMN()-1)&amp;":"&amp;ADDRESS(200,COLUMN()-1)),ROW()-1)),9999)</f>
        <v>9999</v>
      </c>
      <c r="K3" s="19">
        <f ca="1">IFERROR(IF(K$1&lt;&gt;"",IF(K$1=Cпиcок!$G5,Cпиcок!$C5,9999),SMALL(INDIRECT(ADDRESS(2,COLUMN()-1)&amp;":"&amp;ADDRESS(200,COLUMN()-1)),ROW()-1)),9999)</f>
        <v>9999</v>
      </c>
      <c r="L3" s="20">
        <f ca="1">IFERROR(IF(L$1&lt;&gt;"",IF(L$1=Cпиcок!$G5,Cпиcок!$C5,9999),SMALL(INDIRECT(ADDRESS(2,COLUMN()-1)&amp;":"&amp;ADDRESS(200,COLUMN()-1)),ROW()-1)),9999)</f>
        <v>23</v>
      </c>
      <c r="M3" s="19">
        <f ca="1">IFERROR(IF(M$1&lt;&gt;"",IF(M$1=Cпиcок!$G5,Cпиcок!$C5,9999),SMALL(INDIRECT(ADDRESS(2,COLUMN()-1)&amp;":"&amp;ADDRESS(200,COLUMN()-1)),ROW()-1)),9999)</f>
        <v>2</v>
      </c>
      <c r="N3" s="20">
        <f ca="1">IFERROR(IF(N$1&lt;&gt;"",IF(N$1=Cпиcок!$G5,Cпиcок!$C5,9999),SMALL(INDIRECT(ADDRESS(2,COLUMN()-1)&amp;":"&amp;ADDRESS(200,COLUMN()-1)),ROW()-1)),9999)</f>
        <v>2</v>
      </c>
      <c r="O3" s="19">
        <f ca="1">IFERROR(IF(O$1&lt;&gt;"",IF(O$1=Cпиcок!$G5,Cпиcок!$C5,9999),SMALL(INDIRECT(ADDRESS(2,COLUMN()-1)&amp;":"&amp;ADDRESS(200,COLUMN()-1)),ROW()-1)),9999)</f>
        <v>9999</v>
      </c>
      <c r="P3" s="20">
        <f ca="1">IFERROR(IF(P$1&lt;&gt;"",IF(P$1=Cпиcок!$G5,Cпиcок!$C5,9999),SMALL(INDIRECT(ADDRESS(2,COLUMN()-1)&amp;":"&amp;ADDRESS(200,COLUMN()-1)),ROW()-1)),9999)</f>
        <v>13</v>
      </c>
      <c r="Q3" s="19">
        <f ca="1">IFERROR(IF(Q$1&lt;&gt;"",IF(Q$1=Cпиcок!$G5,Cпиcок!$C5,9999),SMALL(INDIRECT(ADDRESS(2,COLUMN()-1)&amp;":"&amp;ADDRESS(200,COLUMN()-1)),ROW()-1)),9999)</f>
        <v>9999</v>
      </c>
      <c r="R3" s="20">
        <f ca="1">IFERROR(IF(R$1&lt;&gt;"",IF(R$1=Cпиcок!$G5,Cпиcок!$C5,9999),SMALL(INDIRECT(ADDRESS(2,COLUMN()-1)&amp;":"&amp;ADDRESS(200,COLUMN()-1)),ROW()-1)),9999)</f>
        <v>40</v>
      </c>
      <c r="S3" s="19">
        <f ca="1">IFERROR(IF(S$1&lt;&gt;"",IF(S$1=Cпиcок!$G5,Cпиcок!$C5,9999),SMALL(INDIRECT(ADDRESS(2,COLUMN()-1)&amp;":"&amp;ADDRESS(200,COLUMN()-1)),ROW()-1)),9999)</f>
        <v>9999</v>
      </c>
      <c r="T3" s="20">
        <f ca="1">IFERROR(IF(T$1&lt;&gt;"",IF(T$1=Cпиcок!$G5,Cпиcок!$C5,9999),SMALL(INDIRECT(ADDRESS(2,COLUMN()-1)&amp;":"&amp;ADDRESS(200,COLUMN()-1)),ROW()-1)),9999)</f>
        <v>9999</v>
      </c>
      <c r="V3" t="s">
        <v>162</v>
      </c>
      <c r="W3">
        <v>5</v>
      </c>
    </row>
    <row r="4" spans="1:23" x14ac:dyDescent="0.15">
      <c r="A4" s="19">
        <f ca="1">IFERROR(IF(A$1&lt;&gt;"",IF(A$1=Cпиcок!$G6,Cпиcок!$C6,9999),SMALL(INDIRECT(ADDRESS(2,COLUMN()-1)&amp;":"&amp;ADDRESS(200,COLUMN()-1)),ROW()-1)),9999)</f>
        <v>9999</v>
      </c>
      <c r="B4" s="20">
        <f ca="1">IFERROR(IF(B$1&lt;&gt;"",IF(B$1=Cпиcок!$G6,Cпиcок!$C6,9999),SMALL(INDIRECT(ADDRESS(2,COLUMN()-1)&amp;":"&amp;ADDRESS(200,COLUMN()-1)),ROW()-1)),9999)</f>
        <v>506</v>
      </c>
      <c r="C4" s="19">
        <f ca="1">IFERROR(IF(C$1=Cпиcок!$G6,Cпиcок!$C6,9999),9999)</f>
        <v>9999</v>
      </c>
      <c r="D4" s="20">
        <f t="shared" ca="1" si="1"/>
        <v>509</v>
      </c>
      <c r="E4" s="19">
        <f ca="1">IFERROR(IF(E$1&lt;&gt;"",IF(E$1=Cпиcок!$G6,Cпиcок!$C6,9999),SMALL(INDIRECT(ADDRESS(2,COLUMN()-1)&amp;":"&amp;ADDRESS(200,COLUMN()-1)),ROW()-1)),9999)</f>
        <v>9999</v>
      </c>
      <c r="F4" s="20">
        <f ca="1">IFERROR(IF(F$1&lt;&gt;"",IF(F$1=Cпиcок!$G6,Cпиcок!$C6,9999),SMALL(INDIRECT(ADDRESS(2,COLUMN()-1)&amp;":"&amp;ADDRESS(200,COLUMN()-1)),ROW()-1)),9999)</f>
        <v>508</v>
      </c>
      <c r="G4" s="19">
        <f ca="1">IFERROR(IF(G$1&lt;&gt;"",IF(G$1=Cпиcок!$G6,Cпиcок!$C6,9999),SMALL(INDIRECT(ADDRESS(2,COLUMN()-1)&amp;":"&amp;ADDRESS(200,COLUMN()-1)),ROW()-1)),9999)</f>
        <v>9999</v>
      </c>
      <c r="H4" s="20">
        <f ca="1">IFERROR(IF(H$1&lt;&gt;"",IF(H$1=Cпиcок!$G6,Cпиcок!$C6,9999),SMALL(INDIRECT(ADDRESS(2,COLUMN()-1)&amp;":"&amp;ADDRESS(200,COLUMN()-1)),ROW()-1)),9999)</f>
        <v>9999</v>
      </c>
      <c r="I4" s="19">
        <f ca="1">IFERROR(IF(I$1&lt;&gt;"",IF(I$1=Cпиcок!$G6,Cпиcок!$C6,9999),SMALL(INDIRECT(ADDRESS(2,COLUMN()-1)&amp;":"&amp;ADDRESS(200,COLUMN()-1)),ROW()-1)),9999)</f>
        <v>9999</v>
      </c>
      <c r="J4" s="20">
        <f ca="1">IFERROR(IF(J$1&lt;&gt;"",IF(J$1=Cпиcок!$G6,Cпиcок!$C6,9999),SMALL(INDIRECT(ADDRESS(2,COLUMN()-1)&amp;":"&amp;ADDRESS(200,COLUMN()-1)),ROW()-1)),9999)</f>
        <v>9999</v>
      </c>
      <c r="K4" s="19">
        <f ca="1">IFERROR(IF(K$1&lt;&gt;"",IF(K$1=Cпиcок!$G6,Cпиcок!$C6,9999),SMALL(INDIRECT(ADDRESS(2,COLUMN()-1)&amp;":"&amp;ADDRESS(200,COLUMN()-1)),ROW()-1)),9999)</f>
        <v>9999</v>
      </c>
      <c r="L4" s="20">
        <f ca="1">IFERROR(IF(L$1&lt;&gt;"",IF(L$1=Cпиcок!$G6,Cпиcок!$C6,9999),SMALL(INDIRECT(ADDRESS(2,COLUMN()-1)&amp;":"&amp;ADDRESS(200,COLUMN()-1)),ROW()-1)),9999)</f>
        <v>32</v>
      </c>
      <c r="M4" s="19">
        <f ca="1">IFERROR(IF(M$1&lt;&gt;"",IF(M$1=Cпиcок!$G6,Cпиcок!$C6,9999),SMALL(INDIRECT(ADDRESS(2,COLUMN()-1)&amp;":"&amp;ADDRESS(200,COLUMN()-1)),ROW()-1)),9999)</f>
        <v>3</v>
      </c>
      <c r="N4" s="20">
        <f ca="1">IFERROR(IF(N$1&lt;&gt;"",IF(N$1=Cпиcок!$G6,Cпиcок!$C6,9999),SMALL(INDIRECT(ADDRESS(2,COLUMN()-1)&amp;":"&amp;ADDRESS(200,COLUMN()-1)),ROW()-1)),9999)</f>
        <v>3</v>
      </c>
      <c r="O4" s="19">
        <f ca="1">IFERROR(IF(O$1&lt;&gt;"",IF(O$1=Cпиcок!$G6,Cпиcок!$C6,9999),SMALL(INDIRECT(ADDRESS(2,COLUMN()-1)&amp;":"&amp;ADDRESS(200,COLUMN()-1)),ROW()-1)),9999)</f>
        <v>9999</v>
      </c>
      <c r="P4" s="20">
        <f ca="1">IFERROR(IF(P$1&lt;&gt;"",IF(P$1=Cпиcок!$G6,Cпиcок!$C6,9999),SMALL(INDIRECT(ADDRESS(2,COLUMN()-1)&amp;":"&amp;ADDRESS(200,COLUMN()-1)),ROW()-1)),9999)</f>
        <v>16</v>
      </c>
      <c r="Q4" s="19">
        <f ca="1">IFERROR(IF(Q$1&lt;&gt;"",IF(Q$1=Cпиcок!$G6,Cпиcок!$C6,9999),SMALL(INDIRECT(ADDRESS(2,COLUMN()-1)&amp;":"&amp;ADDRESS(200,COLUMN()-1)),ROW()-1)),9999)</f>
        <v>9999</v>
      </c>
      <c r="R4" s="20">
        <f ca="1">IFERROR(IF(R$1&lt;&gt;"",IF(R$1=Cпиcок!$G6,Cпиcок!$C6,9999),SMALL(INDIRECT(ADDRESS(2,COLUMN()-1)&amp;":"&amp;ADDRESS(200,COLUMN()-1)),ROW()-1)),9999)</f>
        <v>9999</v>
      </c>
      <c r="S4" s="19">
        <f ca="1">IFERROR(IF(S$1&lt;&gt;"",IF(S$1=Cпиcок!$G6,Cпиcок!$C6,9999),SMALL(INDIRECT(ADDRESS(2,COLUMN()-1)&amp;":"&amp;ADDRESS(200,COLUMN()-1)),ROW()-1)),9999)</f>
        <v>9999</v>
      </c>
      <c r="T4" s="20">
        <f ca="1">IFERROR(IF(T$1&lt;&gt;"",IF(T$1=Cпиcок!$G6,Cпиcок!$C6,9999),SMALL(INDIRECT(ADDRESS(2,COLUMN()-1)&amp;":"&amp;ADDRESS(200,COLUMN()-1)),ROW()-1)),9999)</f>
        <v>9999</v>
      </c>
      <c r="V4" t="s">
        <v>163</v>
      </c>
      <c r="W4">
        <v>6</v>
      </c>
    </row>
    <row r="5" spans="1:23" x14ac:dyDescent="0.15">
      <c r="A5" s="19">
        <f ca="1">IFERROR(IF(A$1&lt;&gt;"",IF(A$1=Cпиcок!$G7,Cпиcок!$C7,9999),SMALL(INDIRECT(ADDRESS(2,COLUMN()-1)&amp;":"&amp;ADDRESS(200,COLUMN()-1)),ROW()-1)),9999)</f>
        <v>9999</v>
      </c>
      <c r="B5" s="20">
        <f ca="1">IFERROR(IF(B$1&lt;&gt;"",IF(B$1=Cпиcок!$G7,Cпиcок!$C7,9999),SMALL(INDIRECT(ADDRESS(2,COLUMN()-1)&amp;":"&amp;ADDRESS(200,COLUMN()-1)),ROW()-1)),9999)</f>
        <v>507</v>
      </c>
      <c r="C5" s="19">
        <f ca="1">IFERROR(IF(C$1=Cпиcок!$G7,Cпиcок!$C7,9999),9999)</f>
        <v>9999</v>
      </c>
      <c r="D5" s="20">
        <f t="shared" ca="1" si="1"/>
        <v>514</v>
      </c>
      <c r="E5" s="19">
        <f ca="1">IFERROR(IF(E$1&lt;&gt;"",IF(E$1=Cпиcок!$G7,Cпиcок!$C7,9999),SMALL(INDIRECT(ADDRESS(2,COLUMN()-1)&amp;":"&amp;ADDRESS(200,COLUMN()-1)),ROW()-1)),9999)</f>
        <v>9999</v>
      </c>
      <c r="F5" s="20">
        <f ca="1">IFERROR(IF(F$1&lt;&gt;"",IF(F$1=Cпиcок!$G7,Cпиcок!$C7,9999),SMALL(INDIRECT(ADDRESS(2,COLUMN()-1)&amp;":"&amp;ADDRESS(200,COLUMN()-1)),ROW()-1)),9999)</f>
        <v>510</v>
      </c>
      <c r="G5" s="19">
        <f ca="1">IFERROR(IF(G$1&lt;&gt;"",IF(G$1=Cпиcок!$G7,Cпиcок!$C7,9999),SMALL(INDIRECT(ADDRESS(2,COLUMN()-1)&amp;":"&amp;ADDRESS(200,COLUMN()-1)),ROW()-1)),9999)</f>
        <v>9999</v>
      </c>
      <c r="H5" s="20">
        <f ca="1">IFERROR(IF(H$1&lt;&gt;"",IF(H$1=Cпиcок!$G7,Cпиcок!$C7,9999),SMALL(INDIRECT(ADDRESS(2,COLUMN()-1)&amp;":"&amp;ADDRESS(200,COLUMN()-1)),ROW()-1)),9999)</f>
        <v>9999</v>
      </c>
      <c r="I5" s="19">
        <f ca="1">IFERROR(IF(I$1&lt;&gt;"",IF(I$1=Cпиcок!$G7,Cпиcок!$C7,9999),SMALL(INDIRECT(ADDRESS(2,COLUMN()-1)&amp;":"&amp;ADDRESS(200,COLUMN()-1)),ROW()-1)),9999)</f>
        <v>9999</v>
      </c>
      <c r="J5" s="20">
        <f ca="1">IFERROR(IF(J$1&lt;&gt;"",IF(J$1=Cпиcок!$G7,Cпиcок!$C7,9999),SMALL(INDIRECT(ADDRESS(2,COLUMN()-1)&amp;":"&amp;ADDRESS(200,COLUMN()-1)),ROW()-1)),9999)</f>
        <v>9999</v>
      </c>
      <c r="K5" s="19">
        <f ca="1">IFERROR(IF(K$1&lt;&gt;"",IF(K$1=Cпиcок!$G7,Cпиcок!$C7,9999),SMALL(INDIRECT(ADDRESS(2,COLUMN()-1)&amp;":"&amp;ADDRESS(200,COLUMN()-1)),ROW()-1)),9999)</f>
        <v>9999</v>
      </c>
      <c r="L5" s="20">
        <f ca="1">IFERROR(IF(L$1&lt;&gt;"",IF(L$1=Cпиcок!$G7,Cпиcок!$C7,9999),SMALL(INDIRECT(ADDRESS(2,COLUMN()-1)&amp;":"&amp;ADDRESS(200,COLUMN()-1)),ROW()-1)),9999)</f>
        <v>34</v>
      </c>
      <c r="M5" s="19">
        <f ca="1">IFERROR(IF(M$1&lt;&gt;"",IF(M$1=Cпиcок!$G7,Cпиcок!$C7,9999),SMALL(INDIRECT(ADDRESS(2,COLUMN()-1)&amp;":"&amp;ADDRESS(200,COLUMN()-1)),ROW()-1)),9999)</f>
        <v>4</v>
      </c>
      <c r="N5" s="20">
        <f ca="1">IFERROR(IF(N$1&lt;&gt;"",IF(N$1=Cпиcок!$G7,Cпиcок!$C7,9999),SMALL(INDIRECT(ADDRESS(2,COLUMN()-1)&amp;":"&amp;ADDRESS(200,COLUMN()-1)),ROW()-1)),9999)</f>
        <v>4</v>
      </c>
      <c r="O5" s="19">
        <f ca="1">IFERROR(IF(O$1&lt;&gt;"",IF(O$1=Cпиcок!$G7,Cпиcок!$C7,9999),SMALL(INDIRECT(ADDRESS(2,COLUMN()-1)&amp;":"&amp;ADDRESS(200,COLUMN()-1)),ROW()-1)),9999)</f>
        <v>9999</v>
      </c>
      <c r="P5" s="20">
        <f ca="1">IFERROR(IF(P$1&lt;&gt;"",IF(P$1=Cпиcок!$G7,Cпиcок!$C7,9999),SMALL(INDIRECT(ADDRESS(2,COLUMN()-1)&amp;":"&amp;ADDRESS(200,COLUMN()-1)),ROW()-1)),9999)</f>
        <v>17</v>
      </c>
      <c r="Q5" s="19">
        <f ca="1">IFERROR(IF(Q$1&lt;&gt;"",IF(Q$1=Cпиcок!$G7,Cпиcок!$C7,9999),SMALL(INDIRECT(ADDRESS(2,COLUMN()-1)&amp;":"&amp;ADDRESS(200,COLUMN()-1)),ROW()-1)),9999)</f>
        <v>9999</v>
      </c>
      <c r="R5" s="20">
        <f ca="1">IFERROR(IF(R$1&lt;&gt;"",IF(R$1=Cпиcок!$G7,Cпиcок!$C7,9999),SMALL(INDIRECT(ADDRESS(2,COLUMN()-1)&amp;":"&amp;ADDRESS(200,COLUMN()-1)),ROW()-1)),9999)</f>
        <v>9999</v>
      </c>
      <c r="S5" s="19">
        <f ca="1">IFERROR(IF(S$1&lt;&gt;"",IF(S$1=Cпиcок!$G7,Cпиcок!$C7,9999),SMALL(INDIRECT(ADDRESS(2,COLUMN()-1)&amp;":"&amp;ADDRESS(200,COLUMN()-1)),ROW()-1)),9999)</f>
        <v>9999</v>
      </c>
      <c r="T5" s="20">
        <f ca="1">IFERROR(IF(T$1&lt;&gt;"",IF(T$1=Cпиcок!$G7,Cпиcок!$C7,9999),SMALL(INDIRECT(ADDRESS(2,COLUMN()-1)&amp;":"&amp;ADDRESS(200,COLUMN()-1)),ROW()-1)),9999)</f>
        <v>9999</v>
      </c>
      <c r="V5" t="s">
        <v>164</v>
      </c>
      <c r="W5">
        <v>7</v>
      </c>
    </row>
    <row r="6" spans="1:23" x14ac:dyDescent="0.15">
      <c r="A6" s="19">
        <f ca="1">IFERROR(IF(A$1&lt;&gt;"",IF(A$1=Cпиcок!$G8,Cпиcок!$C8,9999),SMALL(INDIRECT(ADDRESS(2,COLUMN()-1)&amp;":"&amp;ADDRESS(200,COLUMN()-1)),ROW()-1)),9999)</f>
        <v>9999</v>
      </c>
      <c r="B6" s="20">
        <f ca="1">IFERROR(IF(B$1&lt;&gt;"",IF(B$1=Cпиcок!$G8,Cпиcок!$C8,9999),SMALL(INDIRECT(ADDRESS(2,COLUMN()-1)&amp;":"&amp;ADDRESS(200,COLUMN()-1)),ROW()-1)),9999)</f>
        <v>513</v>
      </c>
      <c r="C6" s="19">
        <f ca="1">IFERROR(IF(C$1=Cпиcок!$G8,Cпиcок!$C8,9999),9999)</f>
        <v>9999</v>
      </c>
      <c r="D6" s="20">
        <f t="shared" ca="1" si="1"/>
        <v>517</v>
      </c>
      <c r="E6" s="19">
        <f ca="1">IFERROR(IF(E$1&lt;&gt;"",IF(E$1=Cпиcок!$G8,Cпиcок!$C8,9999),SMALL(INDIRECT(ADDRESS(2,COLUMN()-1)&amp;":"&amp;ADDRESS(200,COLUMN()-1)),ROW()-1)),9999)</f>
        <v>9999</v>
      </c>
      <c r="F6" s="20">
        <f ca="1">IFERROR(IF(F$1&lt;&gt;"",IF(F$1=Cпиcок!$G8,Cпиcок!$C8,9999),SMALL(INDIRECT(ADDRESS(2,COLUMN()-1)&amp;":"&amp;ADDRESS(200,COLUMN()-1)),ROW()-1)),9999)</f>
        <v>512</v>
      </c>
      <c r="G6" s="19">
        <f ca="1">IFERROR(IF(G$1&lt;&gt;"",IF(G$1=Cпиcок!$G8,Cпиcок!$C8,9999),SMALL(INDIRECT(ADDRESS(2,COLUMN()-1)&amp;":"&amp;ADDRESS(200,COLUMN()-1)),ROW()-1)),9999)</f>
        <v>9999</v>
      </c>
      <c r="H6" s="20">
        <f ca="1">IFERROR(IF(H$1&lt;&gt;"",IF(H$1=Cпиcок!$G8,Cпиcок!$C8,9999),SMALL(INDIRECT(ADDRESS(2,COLUMN()-1)&amp;":"&amp;ADDRESS(200,COLUMN()-1)),ROW()-1)),9999)</f>
        <v>9999</v>
      </c>
      <c r="I6" s="19">
        <f ca="1">IFERROR(IF(I$1&lt;&gt;"",IF(I$1=Cпиcок!$G8,Cпиcок!$C8,9999),SMALL(INDIRECT(ADDRESS(2,COLUMN()-1)&amp;":"&amp;ADDRESS(200,COLUMN()-1)),ROW()-1)),9999)</f>
        <v>9999</v>
      </c>
      <c r="J6" s="20">
        <f ca="1">IFERROR(IF(J$1&lt;&gt;"",IF(J$1=Cпиcок!$G8,Cпиcок!$C8,9999),SMALL(INDIRECT(ADDRESS(2,COLUMN()-1)&amp;":"&amp;ADDRESS(200,COLUMN()-1)),ROW()-1)),9999)</f>
        <v>9999</v>
      </c>
      <c r="K6" s="19">
        <f ca="1">IFERROR(IF(K$1&lt;&gt;"",IF(K$1=Cпиcок!$G8,Cпиcок!$C8,9999),SMALL(INDIRECT(ADDRESS(2,COLUMN()-1)&amp;":"&amp;ADDRESS(200,COLUMN()-1)),ROW()-1)),9999)</f>
        <v>9999</v>
      </c>
      <c r="L6" s="20">
        <f ca="1">IFERROR(IF(L$1&lt;&gt;"",IF(L$1=Cпиcок!$G8,Cпиcок!$C8,9999),SMALL(INDIRECT(ADDRESS(2,COLUMN()-1)&amp;":"&amp;ADDRESS(200,COLUMN()-1)),ROW()-1)),9999)</f>
        <v>44</v>
      </c>
      <c r="M6" s="19">
        <f ca="1">IFERROR(IF(M$1&lt;&gt;"",IF(M$1=Cпиcок!$G8,Cпиcок!$C8,9999),SMALL(INDIRECT(ADDRESS(2,COLUMN()-1)&amp;":"&amp;ADDRESS(200,COLUMN()-1)),ROW()-1)),9999)</f>
        <v>5</v>
      </c>
      <c r="N6" s="20">
        <f ca="1">IFERROR(IF(N$1&lt;&gt;"",IF(N$1=Cпиcок!$G8,Cпиcок!$C8,9999),SMALL(INDIRECT(ADDRESS(2,COLUMN()-1)&amp;":"&amp;ADDRESS(200,COLUMN()-1)),ROW()-1)),9999)</f>
        <v>5</v>
      </c>
      <c r="O6" s="19">
        <f ca="1">IFERROR(IF(O$1&lt;&gt;"",IF(O$1=Cпиcок!$G8,Cпиcок!$C8,9999),SMALL(INDIRECT(ADDRESS(2,COLUMN()-1)&amp;":"&amp;ADDRESS(200,COLUMN()-1)),ROW()-1)),9999)</f>
        <v>9999</v>
      </c>
      <c r="P6" s="20">
        <f ca="1">IFERROR(IF(P$1&lt;&gt;"",IF(P$1=Cпиcок!$G8,Cпиcок!$C8,9999),SMALL(INDIRECT(ADDRESS(2,COLUMN()-1)&amp;":"&amp;ADDRESS(200,COLUMN()-1)),ROW()-1)),9999)</f>
        <v>21</v>
      </c>
      <c r="Q6" s="19">
        <f ca="1">IFERROR(IF(Q$1&lt;&gt;"",IF(Q$1=Cпиcок!$G8,Cпиcок!$C8,9999),SMALL(INDIRECT(ADDRESS(2,COLUMN()-1)&amp;":"&amp;ADDRESS(200,COLUMN()-1)),ROW()-1)),9999)</f>
        <v>9999</v>
      </c>
      <c r="R6" s="20">
        <f ca="1">IFERROR(IF(R$1&lt;&gt;"",IF(R$1=Cпиcок!$G8,Cпиcок!$C8,9999),SMALL(INDIRECT(ADDRESS(2,COLUMN()-1)&amp;":"&amp;ADDRESS(200,COLUMN()-1)),ROW()-1)),9999)</f>
        <v>9999</v>
      </c>
      <c r="S6" s="19">
        <f ca="1">IFERROR(IF(S$1&lt;&gt;"",IF(S$1=Cпиcок!$G8,Cпиcок!$C8,9999),SMALL(INDIRECT(ADDRESS(2,COLUMN()-1)&amp;":"&amp;ADDRESS(200,COLUMN()-1)),ROW()-1)),9999)</f>
        <v>9999</v>
      </c>
      <c r="T6" s="20">
        <f ca="1">IFERROR(IF(T$1&lt;&gt;"",IF(T$1=Cпиcок!$G8,Cпиcок!$C8,9999),SMALL(INDIRECT(ADDRESS(2,COLUMN()-1)&amp;":"&amp;ADDRESS(200,COLUMN()-1)),ROW()-1)),9999)</f>
        <v>9999</v>
      </c>
      <c r="V6" t="s">
        <v>165</v>
      </c>
      <c r="W6">
        <v>8</v>
      </c>
    </row>
    <row r="7" spans="1:23" x14ac:dyDescent="0.15">
      <c r="A7" s="19">
        <f ca="1">IFERROR(IF(A$1&lt;&gt;"",IF(A$1=Cпиcок!$G9,Cпиcок!$C9,9999),SMALL(INDIRECT(ADDRESS(2,COLUMN()-1)&amp;":"&amp;ADDRESS(200,COLUMN()-1)),ROW()-1)),9999)</f>
        <v>9999</v>
      </c>
      <c r="B7" s="20">
        <f ca="1">IFERROR(IF(B$1&lt;&gt;"",IF(B$1=Cпиcок!$G9,Cпиcок!$C9,9999),SMALL(INDIRECT(ADDRESS(2,COLUMN()-1)&amp;":"&amp;ADDRESS(200,COLUMN()-1)),ROW()-1)),9999)</f>
        <v>515</v>
      </c>
      <c r="C7" s="19">
        <f ca="1">IFERROR(IF(C$1=Cпиcок!$G9,Cпиcок!$C9,9999),9999)</f>
        <v>9999</v>
      </c>
      <c r="D7" s="20">
        <f t="shared" ca="1" si="1"/>
        <v>518</v>
      </c>
      <c r="E7" s="19">
        <f ca="1">IFERROR(IF(E$1&lt;&gt;"",IF(E$1=Cпиcок!$G9,Cпиcок!$C9,9999),SMALL(INDIRECT(ADDRESS(2,COLUMN()-1)&amp;":"&amp;ADDRESS(200,COLUMN()-1)),ROW()-1)),9999)</f>
        <v>9999</v>
      </c>
      <c r="F7" s="20">
        <f ca="1">IFERROR(IF(F$1&lt;&gt;"",IF(F$1=Cпиcок!$G9,Cпиcок!$C9,9999),SMALL(INDIRECT(ADDRESS(2,COLUMN()-1)&amp;":"&amp;ADDRESS(200,COLUMN()-1)),ROW()-1)),9999)</f>
        <v>520</v>
      </c>
      <c r="G7" s="19">
        <f ca="1">IFERROR(IF(G$1&lt;&gt;"",IF(G$1=Cпиcок!$G9,Cпиcок!$C9,9999),SMALL(INDIRECT(ADDRESS(2,COLUMN()-1)&amp;":"&amp;ADDRESS(200,COLUMN()-1)),ROW()-1)),9999)</f>
        <v>9999</v>
      </c>
      <c r="H7" s="20">
        <f ca="1">IFERROR(IF(H$1&lt;&gt;"",IF(H$1=Cпиcок!$G9,Cпиcок!$C9,9999),SMALL(INDIRECT(ADDRESS(2,COLUMN()-1)&amp;":"&amp;ADDRESS(200,COLUMN()-1)),ROW()-1)),9999)</f>
        <v>9999</v>
      </c>
      <c r="I7" s="19">
        <f ca="1">IFERROR(IF(I$1&lt;&gt;"",IF(I$1=Cпиcок!$G9,Cпиcок!$C9,9999),SMALL(INDIRECT(ADDRESS(2,COLUMN()-1)&amp;":"&amp;ADDRESS(200,COLUMN()-1)),ROW()-1)),9999)</f>
        <v>9999</v>
      </c>
      <c r="J7" s="20">
        <f ca="1">IFERROR(IF(J$1&lt;&gt;"",IF(J$1=Cпиcок!$G9,Cпиcок!$C9,9999),SMALL(INDIRECT(ADDRESS(2,COLUMN()-1)&amp;":"&amp;ADDRESS(200,COLUMN()-1)),ROW()-1)),9999)</f>
        <v>9999</v>
      </c>
      <c r="K7" s="19">
        <f ca="1">IFERROR(IF(K$1&lt;&gt;"",IF(K$1=Cпиcок!$G9,Cпиcок!$C9,9999),SMALL(INDIRECT(ADDRESS(2,COLUMN()-1)&amp;":"&amp;ADDRESS(200,COLUMN()-1)),ROW()-1)),9999)</f>
        <v>9999</v>
      </c>
      <c r="L7" s="20">
        <f ca="1">IFERROR(IF(L$1&lt;&gt;"",IF(L$1=Cпиcок!$G9,Cпиcок!$C9,9999),SMALL(INDIRECT(ADDRESS(2,COLUMN()-1)&amp;":"&amp;ADDRESS(200,COLUMN()-1)),ROW()-1)),9999)</f>
        <v>66</v>
      </c>
      <c r="M7" s="19">
        <f ca="1">IFERROR(IF(M$1&lt;&gt;"",IF(M$1=Cпиcок!$G9,Cпиcок!$C9,9999),SMALL(INDIRECT(ADDRESS(2,COLUMN()-1)&amp;":"&amp;ADDRESS(200,COLUMN()-1)),ROW()-1)),9999)</f>
        <v>6</v>
      </c>
      <c r="N7" s="20">
        <f ca="1">IFERROR(IF(N$1&lt;&gt;"",IF(N$1=Cпиcок!$G9,Cпиcок!$C9,9999),SMALL(INDIRECT(ADDRESS(2,COLUMN()-1)&amp;":"&amp;ADDRESS(200,COLUMN()-1)),ROW()-1)),9999)</f>
        <v>6</v>
      </c>
      <c r="O7" s="19">
        <f ca="1">IFERROR(IF(O$1&lt;&gt;"",IF(O$1=Cпиcок!$G9,Cпиcок!$C9,9999),SMALL(INDIRECT(ADDRESS(2,COLUMN()-1)&amp;":"&amp;ADDRESS(200,COLUMN()-1)),ROW()-1)),9999)</f>
        <v>9999</v>
      </c>
      <c r="P7" s="20">
        <f ca="1">IFERROR(IF(P$1&lt;&gt;"",IF(P$1=Cпиcок!$G9,Cпиcок!$C9,9999),SMALL(INDIRECT(ADDRESS(2,COLUMN()-1)&amp;":"&amp;ADDRESS(200,COLUMN()-1)),ROW()-1)),9999)</f>
        <v>25</v>
      </c>
      <c r="Q7" s="19">
        <f ca="1">IFERROR(IF(Q$1&lt;&gt;"",IF(Q$1=Cпиcок!$G9,Cпиcок!$C9,9999),SMALL(INDIRECT(ADDRESS(2,COLUMN()-1)&amp;":"&amp;ADDRESS(200,COLUMN()-1)),ROW()-1)),9999)</f>
        <v>9999</v>
      </c>
      <c r="R7" s="20">
        <f ca="1">IFERROR(IF(R$1&lt;&gt;"",IF(R$1=Cпиcок!$G9,Cпиcок!$C9,9999),SMALL(INDIRECT(ADDRESS(2,COLUMN()-1)&amp;":"&amp;ADDRESS(200,COLUMN()-1)),ROW()-1)),9999)</f>
        <v>9999</v>
      </c>
      <c r="S7" s="19">
        <f ca="1">IFERROR(IF(S$1&lt;&gt;"",IF(S$1=Cпиcок!$G9,Cпиcок!$C9,9999),SMALL(INDIRECT(ADDRESS(2,COLUMN()-1)&amp;":"&amp;ADDRESS(200,COLUMN()-1)),ROW()-1)),9999)</f>
        <v>9999</v>
      </c>
      <c r="T7" s="20">
        <f ca="1">IFERROR(IF(T$1&lt;&gt;"",IF(T$1=Cпиcок!$G9,Cпиcок!$C9,9999),SMALL(INDIRECT(ADDRESS(2,COLUMN()-1)&amp;":"&amp;ADDRESS(200,COLUMN()-1)),ROW()-1)),9999)</f>
        <v>9999</v>
      </c>
      <c r="V7" t="s">
        <v>166</v>
      </c>
      <c r="W7">
        <v>9</v>
      </c>
    </row>
    <row r="8" spans="1:23" x14ac:dyDescent="0.15">
      <c r="A8" s="19">
        <f ca="1">IFERROR(IF(A$1&lt;&gt;"",IF(A$1=Cпиcок!$G10,Cпиcок!$C10,9999),SMALL(INDIRECT(ADDRESS(2,COLUMN()-1)&amp;":"&amp;ADDRESS(200,COLUMN()-1)),ROW()-1)),9999)</f>
        <v>9999</v>
      </c>
      <c r="B8" s="20">
        <f ca="1">IFERROR(IF(B$1&lt;&gt;"",IF(B$1=Cпиcок!$G10,Cпиcок!$C10,9999),SMALL(INDIRECT(ADDRESS(2,COLUMN()-1)&amp;":"&amp;ADDRESS(200,COLUMN()-1)),ROW()-1)),9999)</f>
        <v>516</v>
      </c>
      <c r="C8" s="19">
        <f ca="1">IFERROR(IF(C$1=Cпиcок!$G10,Cпиcок!$C10,9999),9999)</f>
        <v>9999</v>
      </c>
      <c r="D8" s="20">
        <f t="shared" ca="1" si="1"/>
        <v>519</v>
      </c>
      <c r="E8" s="19">
        <f ca="1">IFERROR(IF(E$1&lt;&gt;"",IF(E$1=Cпиcок!$G10,Cпиcок!$C10,9999),SMALL(INDIRECT(ADDRESS(2,COLUMN()-1)&amp;":"&amp;ADDRESS(200,COLUMN()-1)),ROW()-1)),9999)</f>
        <v>9999</v>
      </c>
      <c r="F8" s="20">
        <f ca="1">IFERROR(IF(F$1&lt;&gt;"",IF(F$1=Cпиcок!$G10,Cпиcок!$C10,9999),SMALL(INDIRECT(ADDRESS(2,COLUMN()-1)&amp;":"&amp;ADDRESS(200,COLUMN()-1)),ROW()-1)),9999)</f>
        <v>524</v>
      </c>
      <c r="G8" s="19">
        <f ca="1">IFERROR(IF(G$1&lt;&gt;"",IF(G$1=Cпиcок!$G10,Cпиcок!$C10,9999),SMALL(INDIRECT(ADDRESS(2,COLUMN()-1)&amp;":"&amp;ADDRESS(200,COLUMN()-1)),ROW()-1)),9999)</f>
        <v>9999</v>
      </c>
      <c r="H8" s="20">
        <f ca="1">IFERROR(IF(H$1&lt;&gt;"",IF(H$1=Cпиcок!$G10,Cпиcок!$C10,9999),SMALL(INDIRECT(ADDRESS(2,COLUMN()-1)&amp;":"&amp;ADDRESS(200,COLUMN()-1)),ROW()-1)),9999)</f>
        <v>9999</v>
      </c>
      <c r="I8" s="19">
        <f ca="1">IFERROR(IF(I$1&lt;&gt;"",IF(I$1=Cпиcок!$G10,Cпиcок!$C10,9999),SMALL(INDIRECT(ADDRESS(2,COLUMN()-1)&amp;":"&amp;ADDRESS(200,COLUMN()-1)),ROW()-1)),9999)</f>
        <v>9999</v>
      </c>
      <c r="J8" s="20">
        <f ca="1">IFERROR(IF(J$1&lt;&gt;"",IF(J$1=Cпиcок!$G10,Cпиcок!$C10,9999),SMALL(INDIRECT(ADDRESS(2,COLUMN()-1)&amp;":"&amp;ADDRESS(200,COLUMN()-1)),ROW()-1)),9999)</f>
        <v>9999</v>
      </c>
      <c r="K8" s="19">
        <f ca="1">IFERROR(IF(K$1&lt;&gt;"",IF(K$1=Cпиcок!$G10,Cпиcок!$C10,9999),SMALL(INDIRECT(ADDRESS(2,COLUMN()-1)&amp;":"&amp;ADDRESS(200,COLUMN()-1)),ROW()-1)),9999)</f>
        <v>7</v>
      </c>
      <c r="L8" s="20">
        <f ca="1">IFERROR(IF(L$1&lt;&gt;"",IF(L$1=Cпиcок!$G10,Cпиcок!$C10,9999),SMALL(INDIRECT(ADDRESS(2,COLUMN()-1)&amp;":"&amp;ADDRESS(200,COLUMN()-1)),ROW()-1)),9999)</f>
        <v>69</v>
      </c>
      <c r="M8" s="19">
        <f ca="1">IFERROR(IF(M$1&lt;&gt;"",IF(M$1=Cпиcок!$G10,Cпиcок!$C10,9999),SMALL(INDIRECT(ADDRESS(2,COLUMN()-1)&amp;":"&amp;ADDRESS(200,COLUMN()-1)),ROW()-1)),9999)</f>
        <v>9999</v>
      </c>
      <c r="N8" s="20">
        <f ca="1">IFERROR(IF(N$1&lt;&gt;"",IF(N$1=Cпиcок!$G10,Cпиcок!$C10,9999),SMALL(INDIRECT(ADDRESS(2,COLUMN()-1)&amp;":"&amp;ADDRESS(200,COLUMN()-1)),ROW()-1)),9999)</f>
        <v>9</v>
      </c>
      <c r="O8" s="19">
        <f ca="1">IFERROR(IF(O$1&lt;&gt;"",IF(O$1=Cпиcок!$G10,Cпиcок!$C10,9999),SMALL(INDIRECT(ADDRESS(2,COLUMN()-1)&amp;":"&amp;ADDRESS(200,COLUMN()-1)),ROW()-1)),9999)</f>
        <v>9999</v>
      </c>
      <c r="P8" s="20">
        <f ca="1">IFERROR(IF(P$1&lt;&gt;"",IF(P$1=Cпиcок!$G10,Cпиcок!$C10,9999),SMALL(INDIRECT(ADDRESS(2,COLUMN()-1)&amp;":"&amp;ADDRESS(200,COLUMN()-1)),ROW()-1)),9999)</f>
        <v>27</v>
      </c>
      <c r="Q8" s="19">
        <f ca="1">IFERROR(IF(Q$1&lt;&gt;"",IF(Q$1=Cпиcок!$G10,Cпиcок!$C10,9999),SMALL(INDIRECT(ADDRESS(2,COLUMN()-1)&amp;":"&amp;ADDRESS(200,COLUMN()-1)),ROW()-1)),9999)</f>
        <v>9999</v>
      </c>
      <c r="R8" s="20">
        <f ca="1">IFERROR(IF(R$1&lt;&gt;"",IF(R$1=Cпиcок!$G10,Cпиcок!$C10,9999),SMALL(INDIRECT(ADDRESS(2,COLUMN()-1)&amp;":"&amp;ADDRESS(200,COLUMN()-1)),ROW()-1)),9999)</f>
        <v>9999</v>
      </c>
      <c r="S8" s="19">
        <f ca="1">IFERROR(IF(S$1&lt;&gt;"",IF(S$1=Cпиcок!$G10,Cпиcок!$C10,9999),SMALL(INDIRECT(ADDRESS(2,COLUMN()-1)&amp;":"&amp;ADDRESS(200,COLUMN()-1)),ROW()-1)),9999)</f>
        <v>9999</v>
      </c>
      <c r="T8" s="20">
        <f ca="1">IFERROR(IF(T$1&lt;&gt;"",IF(T$1=Cпиcок!$G10,Cпиcок!$C10,9999),SMALL(INDIRECT(ADDRESS(2,COLUMN()-1)&amp;":"&amp;ADDRESS(200,COLUMN()-1)),ROW()-1)),9999)</f>
        <v>9999</v>
      </c>
      <c r="V8" t="s">
        <v>167</v>
      </c>
      <c r="W8">
        <v>10</v>
      </c>
    </row>
    <row r="9" spans="1:23" x14ac:dyDescent="0.15">
      <c r="A9" s="19">
        <f ca="1">IFERROR(IF(A$1&lt;&gt;"",IF(A$1=Cпиcок!$G11,Cпиcок!$C11,9999),SMALL(INDIRECT(ADDRESS(2,COLUMN()-1)&amp;":"&amp;ADDRESS(200,COLUMN()-1)),ROW()-1)),9999)</f>
        <v>9999</v>
      </c>
      <c r="B9" s="20">
        <f ca="1">IFERROR(IF(B$1&lt;&gt;"",IF(B$1=Cпиcок!$G11,Cпиcок!$C11,9999),SMALL(INDIRECT(ADDRESS(2,COLUMN()-1)&amp;":"&amp;ADDRESS(200,COLUMN()-1)),ROW()-1)),9999)</f>
        <v>525</v>
      </c>
      <c r="C9" s="19">
        <f ca="1">IFERROR(IF(C$1=Cпиcок!$G11,Cпиcок!$C11,9999),9999)</f>
        <v>9999</v>
      </c>
      <c r="D9" s="20">
        <f t="shared" ca="1" si="1"/>
        <v>521</v>
      </c>
      <c r="E9" s="19">
        <f ca="1">IFERROR(IF(E$1&lt;&gt;"",IF(E$1=Cпиcок!$G11,Cпиcок!$C11,9999),SMALL(INDIRECT(ADDRESS(2,COLUMN()-1)&amp;":"&amp;ADDRESS(200,COLUMN()-1)),ROW()-1)),9999)</f>
        <v>9999</v>
      </c>
      <c r="F9" s="20">
        <f ca="1">IFERROR(IF(F$1&lt;&gt;"",IF(F$1=Cпиcок!$G11,Cпиcок!$C11,9999),SMALL(INDIRECT(ADDRESS(2,COLUMN()-1)&amp;":"&amp;ADDRESS(200,COLUMN()-1)),ROW()-1)),9999)</f>
        <v>550</v>
      </c>
      <c r="G9" s="19">
        <f ca="1">IFERROR(IF(G$1&lt;&gt;"",IF(G$1=Cпиcок!$G11,Cпиcок!$C11,9999),SMALL(INDIRECT(ADDRESS(2,COLUMN()-1)&amp;":"&amp;ADDRESS(200,COLUMN()-1)),ROW()-1)),9999)</f>
        <v>9999</v>
      </c>
      <c r="H9" s="20">
        <f ca="1">IFERROR(IF(H$1&lt;&gt;"",IF(H$1=Cпиcок!$G11,Cпиcок!$C11,9999),SMALL(INDIRECT(ADDRESS(2,COLUMN()-1)&amp;":"&amp;ADDRESS(200,COLUMN()-1)),ROW()-1)),9999)</f>
        <v>9999</v>
      </c>
      <c r="I9" s="19">
        <f ca="1">IFERROR(IF(I$1&lt;&gt;"",IF(I$1=Cпиcок!$G11,Cпиcок!$C11,9999),SMALL(INDIRECT(ADDRESS(2,COLUMN()-1)&amp;":"&amp;ADDRESS(200,COLUMN()-1)),ROW()-1)),9999)</f>
        <v>9999</v>
      </c>
      <c r="J9" s="20">
        <f ca="1">IFERROR(IF(J$1&lt;&gt;"",IF(J$1=Cпиcок!$G11,Cпиcок!$C11,9999),SMALL(INDIRECT(ADDRESS(2,COLUMN()-1)&amp;":"&amp;ADDRESS(200,COLUMN()-1)),ROW()-1)),9999)</f>
        <v>9999</v>
      </c>
      <c r="K9" s="19">
        <f ca="1">IFERROR(IF(K$1&lt;&gt;"",IF(K$1=Cпиcок!$G11,Cпиcок!$C11,9999),SMALL(INDIRECT(ADDRESS(2,COLUMN()-1)&amp;":"&amp;ADDRESS(200,COLUMN()-1)),ROW()-1)),9999)</f>
        <v>9999</v>
      </c>
      <c r="L9" s="20">
        <f ca="1">IFERROR(IF(L$1&lt;&gt;"",IF(L$1=Cпиcок!$G11,Cпиcок!$C11,9999),SMALL(INDIRECT(ADDRESS(2,COLUMN()-1)&amp;":"&amp;ADDRESS(200,COLUMN()-1)),ROW()-1)),9999)</f>
        <v>9999</v>
      </c>
      <c r="M9" s="19">
        <f ca="1">IFERROR(IF(M$1&lt;&gt;"",IF(M$1=Cпиcок!$G11,Cпиcок!$C11,9999),SMALL(INDIRECT(ADDRESS(2,COLUMN()-1)&amp;":"&amp;ADDRESS(200,COLUMN()-1)),ROW()-1)),9999)</f>
        <v>9999</v>
      </c>
      <c r="N9" s="20">
        <f ca="1">IFERROR(IF(N$1&lt;&gt;"",IF(N$1=Cпиcок!$G11,Cпиcок!$C11,9999),SMALL(INDIRECT(ADDRESS(2,COLUMN()-1)&amp;":"&amp;ADDRESS(200,COLUMN()-1)),ROW()-1)),9999)</f>
        <v>10</v>
      </c>
      <c r="O9" s="19">
        <f ca="1">IFERROR(IF(O$1&lt;&gt;"",IF(O$1=Cпиcок!$G11,Cпиcок!$C11,9999),SMALL(INDIRECT(ADDRESS(2,COLUMN()-1)&amp;":"&amp;ADDRESS(200,COLUMN()-1)),ROW()-1)),9999)</f>
        <v>8</v>
      </c>
      <c r="P9" s="20">
        <f ca="1">IFERROR(IF(P$1&lt;&gt;"",IF(P$1=Cпиcок!$G11,Cпиcок!$C11,9999),SMALL(INDIRECT(ADDRESS(2,COLUMN()-1)&amp;":"&amp;ADDRESS(200,COLUMN()-1)),ROW()-1)),9999)</f>
        <v>28</v>
      </c>
      <c r="Q9" s="19">
        <f ca="1">IFERROR(IF(Q$1&lt;&gt;"",IF(Q$1=Cпиcок!$G11,Cпиcок!$C11,9999),SMALL(INDIRECT(ADDRESS(2,COLUMN()-1)&amp;":"&amp;ADDRESS(200,COLUMN()-1)),ROW()-1)),9999)</f>
        <v>9999</v>
      </c>
      <c r="R9" s="20">
        <f ca="1">IFERROR(IF(R$1&lt;&gt;"",IF(R$1=Cпиcок!$G11,Cпиcок!$C11,9999),SMALL(INDIRECT(ADDRESS(2,COLUMN()-1)&amp;":"&amp;ADDRESS(200,COLUMN()-1)),ROW()-1)),9999)</f>
        <v>9999</v>
      </c>
      <c r="S9" s="19">
        <f ca="1">IFERROR(IF(S$1&lt;&gt;"",IF(S$1=Cпиcок!$G11,Cпиcок!$C11,9999),SMALL(INDIRECT(ADDRESS(2,COLUMN()-1)&amp;":"&amp;ADDRESS(200,COLUMN()-1)),ROW()-1)),9999)</f>
        <v>9999</v>
      </c>
      <c r="T9" s="20">
        <f ca="1">IFERROR(IF(T$1&lt;&gt;"",IF(T$1=Cпиcок!$G11,Cпиcок!$C11,9999),SMALL(INDIRECT(ADDRESS(2,COLUMN()-1)&amp;":"&amp;ADDRESS(200,COLUMN()-1)),ROW()-1)),9999)</f>
        <v>9999</v>
      </c>
      <c r="V9" t="s">
        <v>168</v>
      </c>
      <c r="W9">
        <v>11</v>
      </c>
    </row>
    <row r="10" spans="1:23" x14ac:dyDescent="0.15">
      <c r="A10" s="19">
        <f ca="1">IFERROR(IF(A$1&lt;&gt;"",IF(A$1=Cпиcок!$G12,Cпиcок!$C12,9999),SMALL(INDIRECT(ADDRESS(2,COLUMN()-1)&amp;":"&amp;ADDRESS(200,COLUMN()-1)),ROW()-1)),9999)</f>
        <v>9999</v>
      </c>
      <c r="B10" s="20">
        <f ca="1">IFERROR(IF(B$1&lt;&gt;"",IF(B$1=Cпиcок!$G12,Cпиcок!$C12,9999),SMALL(INDIRECT(ADDRESS(2,COLUMN()-1)&amp;":"&amp;ADDRESS(200,COLUMN()-1)),ROW()-1)),9999)</f>
        <v>531</v>
      </c>
      <c r="C10" s="19">
        <f ca="1">IFERROR(IF(C$1=Cпиcок!$G12,Cпиcок!$C12,9999),9999)</f>
        <v>9999</v>
      </c>
      <c r="D10" s="20">
        <f t="shared" ca="1" si="1"/>
        <v>522</v>
      </c>
      <c r="E10" s="19">
        <f ca="1">IFERROR(IF(E$1&lt;&gt;"",IF(E$1=Cпиcок!$G12,Cпиcок!$C12,9999),SMALL(INDIRECT(ADDRESS(2,COLUMN()-1)&amp;":"&amp;ADDRESS(200,COLUMN()-1)),ROW()-1)),9999)</f>
        <v>9999</v>
      </c>
      <c r="F10" s="20">
        <f ca="1">IFERROR(IF(F$1&lt;&gt;"",IF(F$1=Cпиcок!$G12,Cпиcок!$C12,9999),SMALL(INDIRECT(ADDRESS(2,COLUMN()-1)&amp;":"&amp;ADDRESS(200,COLUMN()-1)),ROW()-1)),9999)</f>
        <v>551</v>
      </c>
      <c r="G10" s="19">
        <f ca="1">IFERROR(IF(G$1&lt;&gt;"",IF(G$1=Cпиcок!$G12,Cпиcок!$C12,9999),SMALL(INDIRECT(ADDRESS(2,COLUMN()-1)&amp;":"&amp;ADDRESS(200,COLUMN()-1)),ROW()-1)),9999)</f>
        <v>9999</v>
      </c>
      <c r="H10" s="20">
        <f ca="1">IFERROR(IF(H$1&lt;&gt;"",IF(H$1=Cпиcок!$G12,Cпиcок!$C12,9999),SMALL(INDIRECT(ADDRESS(2,COLUMN()-1)&amp;":"&amp;ADDRESS(200,COLUMN()-1)),ROW()-1)),9999)</f>
        <v>9999</v>
      </c>
      <c r="I10" s="19">
        <f ca="1">IFERROR(IF(I$1&lt;&gt;"",IF(I$1=Cпиcок!$G12,Cпиcок!$C12,9999),SMALL(INDIRECT(ADDRESS(2,COLUMN()-1)&amp;":"&amp;ADDRESS(200,COLUMN()-1)),ROW()-1)),9999)</f>
        <v>9999</v>
      </c>
      <c r="J10" s="20">
        <f ca="1">IFERROR(IF(J$1&lt;&gt;"",IF(J$1=Cпиcок!$G12,Cпиcок!$C12,9999),SMALL(INDIRECT(ADDRESS(2,COLUMN()-1)&amp;":"&amp;ADDRESS(200,COLUMN()-1)),ROW()-1)),9999)</f>
        <v>9999</v>
      </c>
      <c r="K10" s="19">
        <f ca="1">IFERROR(IF(K$1&lt;&gt;"",IF(K$1=Cпиcок!$G12,Cпиcок!$C12,9999),SMALL(INDIRECT(ADDRESS(2,COLUMN()-1)&amp;":"&amp;ADDRESS(200,COLUMN()-1)),ROW()-1)),9999)</f>
        <v>9999</v>
      </c>
      <c r="L10" s="20">
        <f ca="1">IFERROR(IF(L$1&lt;&gt;"",IF(L$1=Cпиcок!$G12,Cпиcок!$C12,9999),SMALL(INDIRECT(ADDRESS(2,COLUMN()-1)&amp;":"&amp;ADDRESS(200,COLUMN()-1)),ROW()-1)),9999)</f>
        <v>9999</v>
      </c>
      <c r="M10" s="19">
        <f ca="1">IFERROR(IF(M$1&lt;&gt;"",IF(M$1=Cпиcок!$G12,Cпиcок!$C12,9999),SMALL(INDIRECT(ADDRESS(2,COLUMN()-1)&amp;":"&amp;ADDRESS(200,COLUMN()-1)),ROW()-1)),9999)</f>
        <v>9</v>
      </c>
      <c r="N10" s="20">
        <f ca="1">IFERROR(IF(N$1&lt;&gt;"",IF(N$1=Cпиcок!$G12,Cпиcок!$C12,9999),SMALL(INDIRECT(ADDRESS(2,COLUMN()-1)&amp;":"&amp;ADDRESS(200,COLUMN()-1)),ROW()-1)),9999)</f>
        <v>11</v>
      </c>
      <c r="O10" s="19">
        <f ca="1">IFERROR(IF(O$1&lt;&gt;"",IF(O$1=Cпиcок!$G12,Cпиcок!$C12,9999),SMALL(INDIRECT(ADDRESS(2,COLUMN()-1)&amp;":"&amp;ADDRESS(200,COLUMN()-1)),ROW()-1)),9999)</f>
        <v>9999</v>
      </c>
      <c r="P10" s="20">
        <f ca="1">IFERROR(IF(P$1&lt;&gt;"",IF(P$1=Cпиcок!$G12,Cпиcок!$C12,9999),SMALL(INDIRECT(ADDRESS(2,COLUMN()-1)&amp;":"&amp;ADDRESS(200,COLUMN()-1)),ROW()-1)),9999)</f>
        <v>41</v>
      </c>
      <c r="Q10" s="19">
        <f ca="1">IFERROR(IF(Q$1&lt;&gt;"",IF(Q$1=Cпиcок!$G12,Cпиcок!$C12,9999),SMALL(INDIRECT(ADDRESS(2,COLUMN()-1)&amp;":"&amp;ADDRESS(200,COLUMN()-1)),ROW()-1)),9999)</f>
        <v>9999</v>
      </c>
      <c r="R10" s="20">
        <f ca="1">IFERROR(IF(R$1&lt;&gt;"",IF(R$1=Cпиcок!$G12,Cпиcок!$C12,9999),SMALL(INDIRECT(ADDRESS(2,COLUMN()-1)&amp;":"&amp;ADDRESS(200,COLUMN()-1)),ROW()-1)),9999)</f>
        <v>9999</v>
      </c>
      <c r="S10" s="19">
        <f ca="1">IFERROR(IF(S$1&lt;&gt;"",IF(S$1=Cпиcок!$G12,Cпиcок!$C12,9999),SMALL(INDIRECT(ADDRESS(2,COLUMN()-1)&amp;":"&amp;ADDRESS(200,COLUMN()-1)),ROW()-1)),9999)</f>
        <v>9999</v>
      </c>
      <c r="T10" s="20">
        <f ca="1">IFERROR(IF(T$1&lt;&gt;"",IF(T$1=Cпиcок!$G12,Cпиcок!$C12,9999),SMALL(INDIRECT(ADDRESS(2,COLUMN()-1)&amp;":"&amp;ADDRESS(200,COLUMN()-1)),ROW()-1)),9999)</f>
        <v>9999</v>
      </c>
      <c r="V10" t="s">
        <v>169</v>
      </c>
      <c r="W10">
        <v>12</v>
      </c>
    </row>
    <row r="11" spans="1:23" x14ac:dyDescent="0.15">
      <c r="A11" s="19">
        <f ca="1">IFERROR(IF(A$1&lt;&gt;"",IF(A$1=Cпиcок!$G13,Cпиcок!$C13,9999),SMALL(INDIRECT(ADDRESS(2,COLUMN()-1)&amp;":"&amp;ADDRESS(200,COLUMN()-1)),ROW()-1)),9999)</f>
        <v>9999</v>
      </c>
      <c r="B11" s="20">
        <f ca="1">IFERROR(IF(B$1&lt;&gt;"",IF(B$1=Cпиcок!$G13,Cпиcок!$C13,9999),SMALL(INDIRECT(ADDRESS(2,COLUMN()-1)&amp;":"&amp;ADDRESS(200,COLUMN()-1)),ROW()-1)),9999)</f>
        <v>533</v>
      </c>
      <c r="C11" s="19">
        <f ca="1">IFERROR(IF(C$1=Cпиcок!$G13,Cпиcок!$C13,9999),9999)</f>
        <v>9999</v>
      </c>
      <c r="D11" s="20">
        <f t="shared" ca="1" si="1"/>
        <v>523</v>
      </c>
      <c r="E11" s="19">
        <f ca="1">IFERROR(IF(E$1&lt;&gt;"",IF(E$1=Cпиcок!$G13,Cпиcок!$C13,9999),SMALL(INDIRECT(ADDRESS(2,COLUMN()-1)&amp;":"&amp;ADDRESS(200,COLUMN()-1)),ROW()-1)),9999)</f>
        <v>9999</v>
      </c>
      <c r="F11" s="20">
        <f ca="1">IFERROR(IF(F$1&lt;&gt;"",IF(F$1=Cпиcок!$G13,Cпиcок!$C13,9999),SMALL(INDIRECT(ADDRESS(2,COLUMN()-1)&amp;":"&amp;ADDRESS(200,COLUMN()-1)),ROW()-1)),9999)</f>
        <v>9999</v>
      </c>
      <c r="G11" s="19">
        <f ca="1">IFERROR(IF(G$1&lt;&gt;"",IF(G$1=Cпиcок!$G13,Cпиcок!$C13,9999),SMALL(INDIRECT(ADDRESS(2,COLUMN()-1)&amp;":"&amp;ADDRESS(200,COLUMN()-1)),ROW()-1)),9999)</f>
        <v>9999</v>
      </c>
      <c r="H11" s="20">
        <f ca="1">IFERROR(IF(H$1&lt;&gt;"",IF(H$1=Cпиcок!$G13,Cпиcок!$C13,9999),SMALL(INDIRECT(ADDRESS(2,COLUMN()-1)&amp;":"&amp;ADDRESS(200,COLUMN()-1)),ROW()-1)),9999)</f>
        <v>9999</v>
      </c>
      <c r="I11" s="19">
        <f ca="1">IFERROR(IF(I$1&lt;&gt;"",IF(I$1=Cпиcок!$G13,Cпиcок!$C13,9999),SMALL(INDIRECT(ADDRESS(2,COLUMN()-1)&amp;":"&amp;ADDRESS(200,COLUMN()-1)),ROW()-1)),9999)</f>
        <v>9999</v>
      </c>
      <c r="J11" s="20">
        <f ca="1">IFERROR(IF(J$1&lt;&gt;"",IF(J$1=Cпиcок!$G13,Cпиcок!$C13,9999),SMALL(INDIRECT(ADDRESS(2,COLUMN()-1)&amp;":"&amp;ADDRESS(200,COLUMN()-1)),ROW()-1)),9999)</f>
        <v>9999</v>
      </c>
      <c r="K11" s="19">
        <f ca="1">IFERROR(IF(K$1&lt;&gt;"",IF(K$1=Cпиcок!$G13,Cпиcок!$C13,9999),SMALL(INDIRECT(ADDRESS(2,COLUMN()-1)&amp;":"&amp;ADDRESS(200,COLUMN()-1)),ROW()-1)),9999)</f>
        <v>9999</v>
      </c>
      <c r="L11" s="20">
        <f ca="1">IFERROR(IF(L$1&lt;&gt;"",IF(L$1=Cпиcок!$G13,Cпиcок!$C13,9999),SMALL(INDIRECT(ADDRESS(2,COLUMN()-1)&amp;":"&amp;ADDRESS(200,COLUMN()-1)),ROW()-1)),9999)</f>
        <v>9999</v>
      </c>
      <c r="M11" s="19">
        <f ca="1">IFERROR(IF(M$1&lt;&gt;"",IF(M$1=Cпиcок!$G13,Cпиcок!$C13,9999),SMALL(INDIRECT(ADDRESS(2,COLUMN()-1)&amp;":"&amp;ADDRESS(200,COLUMN()-1)),ROW()-1)),9999)</f>
        <v>10</v>
      </c>
      <c r="N11" s="20">
        <f ca="1">IFERROR(IF(N$1&lt;&gt;"",IF(N$1=Cпиcок!$G13,Cпиcок!$C13,9999),SMALL(INDIRECT(ADDRESS(2,COLUMN()-1)&amp;":"&amp;ADDRESS(200,COLUMN()-1)),ROW()-1)),9999)</f>
        <v>12</v>
      </c>
      <c r="O11" s="19">
        <f ca="1">IFERROR(IF(O$1&lt;&gt;"",IF(O$1=Cпиcок!$G13,Cпиcок!$C13,9999),SMALL(INDIRECT(ADDRESS(2,COLUMN()-1)&amp;":"&amp;ADDRESS(200,COLUMN()-1)),ROW()-1)),9999)</f>
        <v>9999</v>
      </c>
      <c r="P11" s="20">
        <f ca="1">IFERROR(IF(P$1&lt;&gt;"",IF(P$1=Cпиcок!$G13,Cпиcок!$C13,9999),SMALL(INDIRECT(ADDRESS(2,COLUMN()-1)&amp;":"&amp;ADDRESS(200,COLUMN()-1)),ROW()-1)),9999)</f>
        <v>45</v>
      </c>
      <c r="Q11" s="19">
        <f ca="1">IFERROR(IF(Q$1&lt;&gt;"",IF(Q$1=Cпиcок!$G13,Cпиcок!$C13,9999),SMALL(INDIRECT(ADDRESS(2,COLUMN()-1)&amp;":"&amp;ADDRESS(200,COLUMN()-1)),ROW()-1)),9999)</f>
        <v>9999</v>
      </c>
      <c r="R11" s="20">
        <f ca="1">IFERROR(IF(R$1&lt;&gt;"",IF(R$1=Cпиcок!$G13,Cпиcок!$C13,9999),SMALL(INDIRECT(ADDRESS(2,COLUMN()-1)&amp;":"&amp;ADDRESS(200,COLUMN()-1)),ROW()-1)),9999)</f>
        <v>9999</v>
      </c>
      <c r="S11" s="19">
        <f ca="1">IFERROR(IF(S$1&lt;&gt;"",IF(S$1=Cпиcок!$G13,Cпиcок!$C13,9999),SMALL(INDIRECT(ADDRESS(2,COLUMN()-1)&amp;":"&amp;ADDRESS(200,COLUMN()-1)),ROW()-1)),9999)</f>
        <v>9999</v>
      </c>
      <c r="T11" s="20">
        <f ca="1">IFERROR(IF(T$1&lt;&gt;"",IF(T$1=Cпиcок!$G13,Cпиcок!$C13,9999),SMALL(INDIRECT(ADDRESS(2,COLUMN()-1)&amp;":"&amp;ADDRESS(200,COLUMN()-1)),ROW()-1)),9999)</f>
        <v>9999</v>
      </c>
      <c r="V11" t="s">
        <v>170</v>
      </c>
      <c r="W11">
        <v>13</v>
      </c>
    </row>
    <row r="12" spans="1:23" x14ac:dyDescent="0.15">
      <c r="A12" s="19">
        <f ca="1">IFERROR(IF(A$1&lt;&gt;"",IF(A$1=Cпиcок!$G14,Cпиcок!$C14,9999),SMALL(INDIRECT(ADDRESS(2,COLUMN()-1)&amp;":"&amp;ADDRESS(200,COLUMN()-1)),ROW()-1)),9999)</f>
        <v>9999</v>
      </c>
      <c r="B12" s="20">
        <f ca="1">IFERROR(IF(B$1&lt;&gt;"",IF(B$1=Cпиcок!$G14,Cпиcок!$C14,9999),SMALL(INDIRECT(ADDRESS(2,COLUMN()-1)&amp;":"&amp;ADDRESS(200,COLUMN()-1)),ROW()-1)),9999)</f>
        <v>553</v>
      </c>
      <c r="C12" s="19">
        <f ca="1">IFERROR(IF(C$1=Cпиcок!$G14,Cпиcок!$C14,9999),9999)</f>
        <v>9999</v>
      </c>
      <c r="D12" s="20">
        <f t="shared" ca="1" si="1"/>
        <v>530</v>
      </c>
      <c r="E12" s="19">
        <f ca="1">IFERROR(IF(E$1&lt;&gt;"",IF(E$1=Cпиcок!$G14,Cпиcок!$C14,9999),SMALL(INDIRECT(ADDRESS(2,COLUMN()-1)&amp;":"&amp;ADDRESS(200,COLUMN()-1)),ROW()-1)),9999)</f>
        <v>9999</v>
      </c>
      <c r="F12" s="20">
        <f ca="1">IFERROR(IF(F$1&lt;&gt;"",IF(F$1=Cпиcок!$G14,Cпиcок!$C14,9999),SMALL(INDIRECT(ADDRESS(2,COLUMN()-1)&amp;":"&amp;ADDRESS(200,COLUMN()-1)),ROW()-1)),9999)</f>
        <v>9999</v>
      </c>
      <c r="G12" s="19">
        <f ca="1">IFERROR(IF(G$1&lt;&gt;"",IF(G$1=Cпиcок!$G14,Cпиcок!$C14,9999),SMALL(INDIRECT(ADDRESS(2,COLUMN()-1)&amp;":"&amp;ADDRESS(200,COLUMN()-1)),ROW()-1)),9999)</f>
        <v>9999</v>
      </c>
      <c r="H12" s="20">
        <f ca="1">IFERROR(IF(H$1&lt;&gt;"",IF(H$1=Cпиcок!$G14,Cпиcок!$C14,9999),SMALL(INDIRECT(ADDRESS(2,COLUMN()-1)&amp;":"&amp;ADDRESS(200,COLUMN()-1)),ROW()-1)),9999)</f>
        <v>9999</v>
      </c>
      <c r="I12" s="19">
        <f ca="1">IFERROR(IF(I$1&lt;&gt;"",IF(I$1=Cпиcок!$G14,Cпиcок!$C14,9999),SMALL(INDIRECT(ADDRESS(2,COLUMN()-1)&amp;":"&amp;ADDRESS(200,COLUMN()-1)),ROW()-1)),9999)</f>
        <v>9999</v>
      </c>
      <c r="J12" s="20">
        <f ca="1">IFERROR(IF(J$1&lt;&gt;"",IF(J$1=Cпиcок!$G14,Cпиcок!$C14,9999),SMALL(INDIRECT(ADDRESS(2,COLUMN()-1)&amp;":"&amp;ADDRESS(200,COLUMN()-1)),ROW()-1)),9999)</f>
        <v>9999</v>
      </c>
      <c r="K12" s="19">
        <f ca="1">IFERROR(IF(K$1&lt;&gt;"",IF(K$1=Cпиcок!$G14,Cпиcок!$C14,9999),SMALL(INDIRECT(ADDRESS(2,COLUMN()-1)&amp;":"&amp;ADDRESS(200,COLUMN()-1)),ROW()-1)),9999)</f>
        <v>9999</v>
      </c>
      <c r="L12" s="20">
        <f ca="1">IFERROR(IF(L$1&lt;&gt;"",IF(L$1=Cпиcок!$G14,Cпиcок!$C14,9999),SMALL(INDIRECT(ADDRESS(2,COLUMN()-1)&amp;":"&amp;ADDRESS(200,COLUMN()-1)),ROW()-1)),9999)</f>
        <v>9999</v>
      </c>
      <c r="M12" s="19">
        <f ca="1">IFERROR(IF(M$1&lt;&gt;"",IF(M$1=Cпиcок!$G14,Cпиcок!$C14,9999),SMALL(INDIRECT(ADDRESS(2,COLUMN()-1)&amp;":"&amp;ADDRESS(200,COLUMN()-1)),ROW()-1)),9999)</f>
        <v>11</v>
      </c>
      <c r="N12" s="20">
        <f ca="1">IFERROR(IF(N$1&lt;&gt;"",IF(N$1=Cпиcок!$G14,Cпиcок!$C14,9999),SMALL(INDIRECT(ADDRESS(2,COLUMN()-1)&amp;":"&amp;ADDRESS(200,COLUMN()-1)),ROW()-1)),9999)</f>
        <v>14</v>
      </c>
      <c r="O12" s="19">
        <f ca="1">IFERROR(IF(O$1&lt;&gt;"",IF(O$1=Cпиcок!$G14,Cпиcок!$C14,9999),SMALL(INDIRECT(ADDRESS(2,COLUMN()-1)&amp;":"&amp;ADDRESS(200,COLUMN()-1)),ROW()-1)),9999)</f>
        <v>9999</v>
      </c>
      <c r="P12" s="20">
        <f ca="1">IFERROR(IF(P$1&lt;&gt;"",IF(P$1=Cпиcок!$G14,Cпиcок!$C14,9999),SMALL(INDIRECT(ADDRESS(2,COLUMN()-1)&amp;":"&amp;ADDRESS(200,COLUMN()-1)),ROW()-1)),9999)</f>
        <v>46</v>
      </c>
      <c r="Q12" s="19">
        <f ca="1">IFERROR(IF(Q$1&lt;&gt;"",IF(Q$1=Cпиcок!$G14,Cпиcок!$C14,9999),SMALL(INDIRECT(ADDRESS(2,COLUMN()-1)&amp;":"&amp;ADDRESS(200,COLUMN()-1)),ROW()-1)),9999)</f>
        <v>9999</v>
      </c>
      <c r="R12" s="20">
        <f ca="1">IFERROR(IF(R$1&lt;&gt;"",IF(R$1=Cпиcок!$G14,Cпиcок!$C14,9999),SMALL(INDIRECT(ADDRESS(2,COLUMN()-1)&amp;":"&amp;ADDRESS(200,COLUMN()-1)),ROW()-1)),9999)</f>
        <v>9999</v>
      </c>
      <c r="S12" s="19">
        <f ca="1">IFERROR(IF(S$1&lt;&gt;"",IF(S$1=Cпиcок!$G14,Cпиcок!$C14,9999),SMALL(INDIRECT(ADDRESS(2,COLUMN()-1)&amp;":"&amp;ADDRESS(200,COLUMN()-1)),ROW()-1)),9999)</f>
        <v>9999</v>
      </c>
      <c r="T12" s="20">
        <f ca="1">IFERROR(IF(T$1&lt;&gt;"",IF(T$1=Cпиcок!$G14,Cпиcок!$C14,9999),SMALL(INDIRECT(ADDRESS(2,COLUMN()-1)&amp;":"&amp;ADDRESS(200,COLUMN()-1)),ROW()-1)),9999)</f>
        <v>9999</v>
      </c>
    </row>
    <row r="13" spans="1:23" x14ac:dyDescent="0.15">
      <c r="A13" s="19">
        <f ca="1">IFERROR(IF(A$1&lt;&gt;"",IF(A$1=Cпиcок!$G15,Cпиcок!$C15,9999),SMALL(INDIRECT(ADDRESS(2,COLUMN()-1)&amp;":"&amp;ADDRESS(200,COLUMN()-1)),ROW()-1)),9999)</f>
        <v>9999</v>
      </c>
      <c r="B13" s="20">
        <f ca="1">IFERROR(IF(B$1&lt;&gt;"",IF(B$1=Cпиcок!$G15,Cпиcок!$C15,9999),SMALL(INDIRECT(ADDRESS(2,COLUMN()-1)&amp;":"&amp;ADDRESS(200,COLUMN()-1)),ROW()-1)),9999)</f>
        <v>9999</v>
      </c>
      <c r="C13" s="19">
        <f ca="1">IFERROR(IF(C$1=Cпиcок!$G15,Cпиcок!$C15,9999),9999)</f>
        <v>9999</v>
      </c>
      <c r="D13" s="20">
        <f t="shared" ca="1" si="1"/>
        <v>532</v>
      </c>
      <c r="E13" s="19">
        <f ca="1">IFERROR(IF(E$1&lt;&gt;"",IF(E$1=Cпиcок!$G15,Cпиcок!$C15,9999),SMALL(INDIRECT(ADDRESS(2,COLUMN()-1)&amp;":"&amp;ADDRESS(200,COLUMN()-1)),ROW()-1)),9999)</f>
        <v>9999</v>
      </c>
      <c r="F13" s="20">
        <f ca="1">IFERROR(IF(F$1&lt;&gt;"",IF(F$1=Cпиcок!$G15,Cпиcок!$C15,9999),SMALL(INDIRECT(ADDRESS(2,COLUMN()-1)&amp;":"&amp;ADDRESS(200,COLUMN()-1)),ROW()-1)),9999)</f>
        <v>9999</v>
      </c>
      <c r="G13" s="19">
        <f ca="1">IFERROR(IF(G$1&lt;&gt;"",IF(G$1=Cпиcок!$G15,Cпиcок!$C15,9999),SMALL(INDIRECT(ADDRESS(2,COLUMN()-1)&amp;":"&amp;ADDRESS(200,COLUMN()-1)),ROW()-1)),9999)</f>
        <v>9999</v>
      </c>
      <c r="H13" s="20">
        <f ca="1">IFERROR(IF(H$1&lt;&gt;"",IF(H$1=Cпиcок!$G15,Cпиcок!$C15,9999),SMALL(INDIRECT(ADDRESS(2,COLUMN()-1)&amp;":"&amp;ADDRESS(200,COLUMN()-1)),ROW()-1)),9999)</f>
        <v>9999</v>
      </c>
      <c r="I13" s="19">
        <f ca="1">IFERROR(IF(I$1&lt;&gt;"",IF(I$1=Cпиcок!$G15,Cпиcок!$C15,9999),SMALL(INDIRECT(ADDRESS(2,COLUMN()-1)&amp;":"&amp;ADDRESS(200,COLUMN()-1)),ROW()-1)),9999)</f>
        <v>9999</v>
      </c>
      <c r="J13" s="20">
        <f ca="1">IFERROR(IF(J$1&lt;&gt;"",IF(J$1=Cпиcок!$G15,Cпиcок!$C15,9999),SMALL(INDIRECT(ADDRESS(2,COLUMN()-1)&amp;":"&amp;ADDRESS(200,COLUMN()-1)),ROW()-1)),9999)</f>
        <v>9999</v>
      </c>
      <c r="K13" s="19">
        <f ca="1">IFERROR(IF(K$1&lt;&gt;"",IF(K$1=Cпиcок!$G15,Cпиcок!$C15,9999),SMALL(INDIRECT(ADDRESS(2,COLUMN()-1)&amp;":"&amp;ADDRESS(200,COLUMN()-1)),ROW()-1)),9999)</f>
        <v>9999</v>
      </c>
      <c r="L13" s="20">
        <f ca="1">IFERROR(IF(L$1&lt;&gt;"",IF(L$1=Cпиcок!$G15,Cпиcок!$C15,9999),SMALL(INDIRECT(ADDRESS(2,COLUMN()-1)&amp;":"&amp;ADDRESS(200,COLUMN()-1)),ROW()-1)),9999)</f>
        <v>9999</v>
      </c>
      <c r="M13" s="19">
        <f ca="1">IFERROR(IF(M$1&lt;&gt;"",IF(M$1=Cпиcок!$G15,Cпиcок!$C15,9999),SMALL(INDIRECT(ADDRESS(2,COLUMN()-1)&amp;":"&amp;ADDRESS(200,COLUMN()-1)),ROW()-1)),9999)</f>
        <v>12</v>
      </c>
      <c r="N13" s="20">
        <f ca="1">IFERROR(IF(N$1&lt;&gt;"",IF(N$1=Cпиcок!$G15,Cпиcок!$C15,9999),SMALL(INDIRECT(ADDRESS(2,COLUMN()-1)&amp;":"&amp;ADDRESS(200,COLUMN()-1)),ROW()-1)),9999)</f>
        <v>15</v>
      </c>
      <c r="O13" s="19">
        <f ca="1">IFERROR(IF(O$1&lt;&gt;"",IF(O$1=Cпиcок!$G15,Cпиcок!$C15,9999),SMALL(INDIRECT(ADDRESS(2,COLUMN()-1)&amp;":"&amp;ADDRESS(200,COLUMN()-1)),ROW()-1)),9999)</f>
        <v>9999</v>
      </c>
      <c r="P13" s="20">
        <f ca="1">IFERROR(IF(P$1&lt;&gt;"",IF(P$1=Cпиcок!$G15,Cпиcок!$C15,9999),SMALL(INDIRECT(ADDRESS(2,COLUMN()-1)&amp;":"&amp;ADDRESS(200,COLUMN()-1)),ROW()-1)),9999)</f>
        <v>9999</v>
      </c>
      <c r="Q13" s="19">
        <f ca="1">IFERROR(IF(Q$1&lt;&gt;"",IF(Q$1=Cпиcок!$G15,Cпиcок!$C15,9999),SMALL(INDIRECT(ADDRESS(2,COLUMN()-1)&amp;":"&amp;ADDRESS(200,COLUMN()-1)),ROW()-1)),9999)</f>
        <v>9999</v>
      </c>
      <c r="R13" s="20">
        <f ca="1">IFERROR(IF(R$1&lt;&gt;"",IF(R$1=Cпиcок!$G15,Cпиcок!$C15,9999),SMALL(INDIRECT(ADDRESS(2,COLUMN()-1)&amp;":"&amp;ADDRESS(200,COLUMN()-1)),ROW()-1)),9999)</f>
        <v>9999</v>
      </c>
      <c r="S13" s="19">
        <f ca="1">IFERROR(IF(S$1&lt;&gt;"",IF(S$1=Cпиcок!$G15,Cпиcок!$C15,9999),SMALL(INDIRECT(ADDRESS(2,COLUMN()-1)&amp;":"&amp;ADDRESS(200,COLUMN()-1)),ROW()-1)),9999)</f>
        <v>9999</v>
      </c>
      <c r="T13" s="20">
        <f ca="1">IFERROR(IF(T$1&lt;&gt;"",IF(T$1=Cпиcок!$G15,Cпиcок!$C15,9999),SMALL(INDIRECT(ADDRESS(2,COLUMN()-1)&amp;":"&amp;ADDRESS(200,COLUMN()-1)),ROW()-1)),9999)</f>
        <v>9999</v>
      </c>
    </row>
    <row r="14" spans="1:23" x14ac:dyDescent="0.15">
      <c r="A14" s="19">
        <f ca="1">IFERROR(IF(A$1&lt;&gt;"",IF(A$1=Cпиcок!$G16,Cпиcок!$C16,9999),SMALL(INDIRECT(ADDRESS(2,COLUMN()-1)&amp;":"&amp;ADDRESS(200,COLUMN()-1)),ROW()-1)),9999)</f>
        <v>9999</v>
      </c>
      <c r="B14" s="20">
        <f ca="1">IFERROR(IF(B$1&lt;&gt;"",IF(B$1=Cпиcок!$G16,Cпиcок!$C16,9999),SMALL(INDIRECT(ADDRESS(2,COLUMN()-1)&amp;":"&amp;ADDRESS(200,COLUMN()-1)),ROW()-1)),9999)</f>
        <v>9999</v>
      </c>
      <c r="C14" s="19">
        <f ca="1">IFERROR(IF(C$1=Cпиcок!$G16,Cпиcок!$C16,9999),9999)</f>
        <v>9999</v>
      </c>
      <c r="D14" s="20">
        <f t="shared" ca="1" si="1"/>
        <v>9999</v>
      </c>
      <c r="E14" s="19">
        <f ca="1">IFERROR(IF(E$1&lt;&gt;"",IF(E$1=Cпиcок!$G16,Cпиcок!$C16,9999),SMALL(INDIRECT(ADDRESS(2,COLUMN()-1)&amp;":"&amp;ADDRESS(200,COLUMN()-1)),ROW()-1)),9999)</f>
        <v>9999</v>
      </c>
      <c r="F14" s="20">
        <f ca="1">IFERROR(IF(F$1&lt;&gt;"",IF(F$1=Cпиcок!$G16,Cпиcок!$C16,9999),SMALL(INDIRECT(ADDRESS(2,COLUMN()-1)&amp;":"&amp;ADDRESS(200,COLUMN()-1)),ROW()-1)),9999)</f>
        <v>9999</v>
      </c>
      <c r="G14" s="19">
        <f ca="1">IFERROR(IF(G$1&lt;&gt;"",IF(G$1=Cпиcок!$G16,Cпиcок!$C16,9999),SMALL(INDIRECT(ADDRESS(2,COLUMN()-1)&amp;":"&amp;ADDRESS(200,COLUMN()-1)),ROW()-1)),9999)</f>
        <v>9999</v>
      </c>
      <c r="H14" s="20">
        <f ca="1">IFERROR(IF(H$1&lt;&gt;"",IF(H$1=Cпиcок!$G16,Cпиcок!$C16,9999),SMALL(INDIRECT(ADDRESS(2,COLUMN()-1)&amp;":"&amp;ADDRESS(200,COLUMN()-1)),ROW()-1)),9999)</f>
        <v>9999</v>
      </c>
      <c r="I14" s="19">
        <f ca="1">IFERROR(IF(I$1&lt;&gt;"",IF(I$1=Cпиcок!$G16,Cпиcок!$C16,9999),SMALL(INDIRECT(ADDRESS(2,COLUMN()-1)&amp;":"&amp;ADDRESS(200,COLUMN()-1)),ROW()-1)),9999)</f>
        <v>9999</v>
      </c>
      <c r="J14" s="20">
        <f ca="1">IFERROR(IF(J$1&lt;&gt;"",IF(J$1=Cпиcок!$G16,Cпиcок!$C16,9999),SMALL(INDIRECT(ADDRESS(2,COLUMN()-1)&amp;":"&amp;ADDRESS(200,COLUMN()-1)),ROW()-1)),9999)</f>
        <v>9999</v>
      </c>
      <c r="K14" s="19">
        <f ca="1">IFERROR(IF(K$1&lt;&gt;"",IF(K$1=Cпиcок!$G16,Cпиcок!$C16,9999),SMALL(INDIRECT(ADDRESS(2,COLUMN()-1)&amp;":"&amp;ADDRESS(200,COLUMN()-1)),ROW()-1)),9999)</f>
        <v>9999</v>
      </c>
      <c r="L14" s="20">
        <f ca="1">IFERROR(IF(L$1&lt;&gt;"",IF(L$1=Cпиcок!$G16,Cпиcок!$C16,9999),SMALL(INDIRECT(ADDRESS(2,COLUMN()-1)&amp;":"&amp;ADDRESS(200,COLUMN()-1)),ROW()-1)),9999)</f>
        <v>9999</v>
      </c>
      <c r="M14" s="19">
        <f ca="1">IFERROR(IF(M$1&lt;&gt;"",IF(M$1=Cпиcок!$G16,Cпиcок!$C16,9999),SMALL(INDIRECT(ADDRESS(2,COLUMN()-1)&amp;":"&amp;ADDRESS(200,COLUMN()-1)),ROW()-1)),9999)</f>
        <v>9999</v>
      </c>
      <c r="N14" s="20">
        <f ca="1">IFERROR(IF(N$1&lt;&gt;"",IF(N$1=Cпиcок!$G16,Cпиcок!$C16,9999),SMALL(INDIRECT(ADDRESS(2,COLUMN()-1)&amp;":"&amp;ADDRESS(200,COLUMN()-1)),ROW()-1)),9999)</f>
        <v>18</v>
      </c>
      <c r="O14" s="19">
        <f ca="1">IFERROR(IF(O$1&lt;&gt;"",IF(O$1=Cпиcок!$G16,Cпиcок!$C16,9999),SMALL(INDIRECT(ADDRESS(2,COLUMN()-1)&amp;":"&amp;ADDRESS(200,COLUMN()-1)),ROW()-1)),9999)</f>
        <v>13</v>
      </c>
      <c r="P14" s="20">
        <f ca="1">IFERROR(IF(P$1&lt;&gt;"",IF(P$1=Cпиcок!$G16,Cпиcок!$C16,9999),SMALL(INDIRECT(ADDRESS(2,COLUMN()-1)&amp;":"&amp;ADDRESS(200,COLUMN()-1)),ROW()-1)),9999)</f>
        <v>9999</v>
      </c>
      <c r="Q14" s="19">
        <f ca="1">IFERROR(IF(Q$1&lt;&gt;"",IF(Q$1=Cпиcок!$G16,Cпиcок!$C16,9999),SMALL(INDIRECT(ADDRESS(2,COLUMN()-1)&amp;":"&amp;ADDRESS(200,COLUMN()-1)),ROW()-1)),9999)</f>
        <v>9999</v>
      </c>
      <c r="R14" s="20">
        <f ca="1">IFERROR(IF(R$1&lt;&gt;"",IF(R$1=Cпиcок!$G16,Cпиcок!$C16,9999),SMALL(INDIRECT(ADDRESS(2,COLUMN()-1)&amp;":"&amp;ADDRESS(200,COLUMN()-1)),ROW()-1)),9999)</f>
        <v>9999</v>
      </c>
      <c r="S14" s="19">
        <f ca="1">IFERROR(IF(S$1&lt;&gt;"",IF(S$1=Cпиcок!$G16,Cпиcок!$C16,9999),SMALL(INDIRECT(ADDRESS(2,COLUMN()-1)&amp;":"&amp;ADDRESS(200,COLUMN()-1)),ROW()-1)),9999)</f>
        <v>9999</v>
      </c>
      <c r="T14" s="20">
        <f ca="1">IFERROR(IF(T$1&lt;&gt;"",IF(T$1=Cпиcок!$G16,Cпиcок!$C16,9999),SMALL(INDIRECT(ADDRESS(2,COLUMN()-1)&amp;":"&amp;ADDRESS(200,COLUMN()-1)),ROW()-1)),9999)</f>
        <v>9999</v>
      </c>
    </row>
    <row r="15" spans="1:23" x14ac:dyDescent="0.15">
      <c r="A15" s="19">
        <f ca="1">IFERROR(IF(A$1&lt;&gt;"",IF(A$1=Cпиcок!$G17,Cпиcок!$C17,9999),SMALL(INDIRECT(ADDRESS(2,COLUMN()-1)&amp;":"&amp;ADDRESS(200,COLUMN()-1)),ROW()-1)),9999)</f>
        <v>9999</v>
      </c>
      <c r="B15" s="20">
        <f ca="1">IFERROR(IF(B$1&lt;&gt;"",IF(B$1=Cпиcок!$G17,Cпиcок!$C17,9999),SMALL(INDIRECT(ADDRESS(2,COLUMN()-1)&amp;":"&amp;ADDRESS(200,COLUMN()-1)),ROW()-1)),9999)</f>
        <v>9999</v>
      </c>
      <c r="C15" s="19">
        <f ca="1">IFERROR(IF(C$1=Cпиcок!$G17,Cпиcок!$C17,9999),9999)</f>
        <v>9999</v>
      </c>
      <c r="D15" s="20">
        <f t="shared" ca="1" si="1"/>
        <v>9999</v>
      </c>
      <c r="E15" s="19">
        <f ca="1">IFERROR(IF(E$1&lt;&gt;"",IF(E$1=Cпиcок!$G17,Cпиcок!$C17,9999),SMALL(INDIRECT(ADDRESS(2,COLUMN()-1)&amp;":"&amp;ADDRESS(200,COLUMN()-1)),ROW()-1)),9999)</f>
        <v>9999</v>
      </c>
      <c r="F15" s="20">
        <f ca="1">IFERROR(IF(F$1&lt;&gt;"",IF(F$1=Cпиcок!$G17,Cпиcок!$C17,9999),SMALL(INDIRECT(ADDRESS(2,COLUMN()-1)&amp;":"&amp;ADDRESS(200,COLUMN()-1)),ROW()-1)),9999)</f>
        <v>9999</v>
      </c>
      <c r="G15" s="19">
        <f ca="1">IFERROR(IF(G$1&lt;&gt;"",IF(G$1=Cпиcок!$G17,Cпиcок!$C17,9999),SMALL(INDIRECT(ADDRESS(2,COLUMN()-1)&amp;":"&amp;ADDRESS(200,COLUMN()-1)),ROW()-1)),9999)</f>
        <v>9999</v>
      </c>
      <c r="H15" s="20">
        <f ca="1">IFERROR(IF(H$1&lt;&gt;"",IF(H$1=Cпиcок!$G17,Cпиcок!$C17,9999),SMALL(INDIRECT(ADDRESS(2,COLUMN()-1)&amp;":"&amp;ADDRESS(200,COLUMN()-1)),ROW()-1)),9999)</f>
        <v>9999</v>
      </c>
      <c r="I15" s="19">
        <f ca="1">IFERROR(IF(I$1&lt;&gt;"",IF(I$1=Cпиcок!$G17,Cпиcок!$C17,9999),SMALL(INDIRECT(ADDRESS(2,COLUMN()-1)&amp;":"&amp;ADDRESS(200,COLUMN()-1)),ROW()-1)),9999)</f>
        <v>9999</v>
      </c>
      <c r="J15" s="20">
        <f ca="1">IFERROR(IF(J$1&lt;&gt;"",IF(J$1=Cпиcок!$G17,Cпиcок!$C17,9999),SMALL(INDIRECT(ADDRESS(2,COLUMN()-1)&amp;":"&amp;ADDRESS(200,COLUMN()-1)),ROW()-1)),9999)</f>
        <v>9999</v>
      </c>
      <c r="K15" s="19">
        <f ca="1">IFERROR(IF(K$1&lt;&gt;"",IF(K$1=Cпиcок!$G17,Cпиcок!$C17,9999),SMALL(INDIRECT(ADDRESS(2,COLUMN()-1)&amp;":"&amp;ADDRESS(200,COLUMN()-1)),ROW()-1)),9999)</f>
        <v>9999</v>
      </c>
      <c r="L15" s="20">
        <f ca="1">IFERROR(IF(L$1&lt;&gt;"",IF(L$1=Cпиcок!$G17,Cпиcок!$C17,9999),SMALL(INDIRECT(ADDRESS(2,COLUMN()-1)&amp;":"&amp;ADDRESS(200,COLUMN()-1)),ROW()-1)),9999)</f>
        <v>9999</v>
      </c>
      <c r="M15" s="19">
        <f ca="1">IFERROR(IF(M$1&lt;&gt;"",IF(M$1=Cпиcок!$G17,Cпиcок!$C17,9999),SMALL(INDIRECT(ADDRESS(2,COLUMN()-1)&amp;":"&amp;ADDRESS(200,COLUMN()-1)),ROW()-1)),9999)</f>
        <v>14</v>
      </c>
      <c r="N15" s="20">
        <f ca="1">IFERROR(IF(N$1&lt;&gt;"",IF(N$1=Cпиcок!$G17,Cпиcок!$C17,9999),SMALL(INDIRECT(ADDRESS(2,COLUMN()-1)&amp;":"&amp;ADDRESS(200,COLUMN()-1)),ROW()-1)),9999)</f>
        <v>19</v>
      </c>
      <c r="O15" s="19">
        <f ca="1">IFERROR(IF(O$1&lt;&gt;"",IF(O$1=Cпиcок!$G17,Cпиcок!$C17,9999),SMALL(INDIRECT(ADDRESS(2,COLUMN()-1)&amp;":"&amp;ADDRESS(200,COLUMN()-1)),ROW()-1)),9999)</f>
        <v>9999</v>
      </c>
      <c r="P15" s="20">
        <f ca="1">IFERROR(IF(P$1&lt;&gt;"",IF(P$1=Cпиcок!$G17,Cпиcок!$C17,9999),SMALL(INDIRECT(ADDRESS(2,COLUMN()-1)&amp;":"&amp;ADDRESS(200,COLUMN()-1)),ROW()-1)),9999)</f>
        <v>9999</v>
      </c>
      <c r="Q15" s="19">
        <f ca="1">IFERROR(IF(Q$1&lt;&gt;"",IF(Q$1=Cпиcок!$G17,Cпиcок!$C17,9999),SMALL(INDIRECT(ADDRESS(2,COLUMN()-1)&amp;":"&amp;ADDRESS(200,COLUMN()-1)),ROW()-1)),9999)</f>
        <v>9999</v>
      </c>
      <c r="R15" s="20">
        <f ca="1">IFERROR(IF(R$1&lt;&gt;"",IF(R$1=Cпиcок!$G17,Cпиcок!$C17,9999),SMALL(INDIRECT(ADDRESS(2,COLUMN()-1)&amp;":"&amp;ADDRESS(200,COLUMN()-1)),ROW()-1)),9999)</f>
        <v>9999</v>
      </c>
      <c r="S15" s="19">
        <f ca="1">IFERROR(IF(S$1&lt;&gt;"",IF(S$1=Cпиcок!$G17,Cпиcок!$C17,9999),SMALL(INDIRECT(ADDRESS(2,COLUMN()-1)&amp;":"&amp;ADDRESS(200,COLUMN()-1)),ROW()-1)),9999)</f>
        <v>9999</v>
      </c>
      <c r="T15" s="20">
        <f ca="1">IFERROR(IF(T$1&lt;&gt;"",IF(T$1=Cпиcок!$G17,Cпиcок!$C17,9999),SMALL(INDIRECT(ADDRESS(2,COLUMN()-1)&amp;":"&amp;ADDRESS(200,COLUMN()-1)),ROW()-1)),9999)</f>
        <v>9999</v>
      </c>
    </row>
    <row r="16" spans="1:23" x14ac:dyDescent="0.15">
      <c r="A16" s="19">
        <f ca="1">IFERROR(IF(A$1&lt;&gt;"",IF(A$1=Cпиcок!$G18,Cпиcок!$C18,9999),SMALL(INDIRECT(ADDRESS(2,COLUMN()-1)&amp;":"&amp;ADDRESS(200,COLUMN()-1)),ROW()-1)),9999)</f>
        <v>9999</v>
      </c>
      <c r="B16" s="20">
        <f ca="1">IFERROR(IF(B$1&lt;&gt;"",IF(B$1=Cпиcок!$G18,Cпиcок!$C18,9999),SMALL(INDIRECT(ADDRESS(2,COLUMN()-1)&amp;":"&amp;ADDRESS(200,COLUMN()-1)),ROW()-1)),9999)</f>
        <v>9999</v>
      </c>
      <c r="C16" s="19">
        <f ca="1">IFERROR(IF(C$1=Cпиcок!$G18,Cпиcок!$C18,9999),9999)</f>
        <v>9999</v>
      </c>
      <c r="D16" s="20">
        <f t="shared" ca="1" si="1"/>
        <v>9999</v>
      </c>
      <c r="E16" s="19">
        <f ca="1">IFERROR(IF(E$1&lt;&gt;"",IF(E$1=Cпиcок!$G18,Cпиcок!$C18,9999),SMALL(INDIRECT(ADDRESS(2,COLUMN()-1)&amp;":"&amp;ADDRESS(200,COLUMN()-1)),ROW()-1)),9999)</f>
        <v>9999</v>
      </c>
      <c r="F16" s="20">
        <f ca="1">IFERROR(IF(F$1&lt;&gt;"",IF(F$1=Cпиcок!$G18,Cпиcок!$C18,9999),SMALL(INDIRECT(ADDRESS(2,COLUMN()-1)&amp;":"&amp;ADDRESS(200,COLUMN()-1)),ROW()-1)),9999)</f>
        <v>9999</v>
      </c>
      <c r="G16" s="19">
        <f ca="1">IFERROR(IF(G$1&lt;&gt;"",IF(G$1=Cпиcок!$G18,Cпиcок!$C18,9999),SMALL(INDIRECT(ADDRESS(2,COLUMN()-1)&amp;":"&amp;ADDRESS(200,COLUMN()-1)),ROW()-1)),9999)</f>
        <v>9999</v>
      </c>
      <c r="H16" s="20">
        <f ca="1">IFERROR(IF(H$1&lt;&gt;"",IF(H$1=Cпиcок!$G18,Cпиcок!$C18,9999),SMALL(INDIRECT(ADDRESS(2,COLUMN()-1)&amp;":"&amp;ADDRESS(200,COLUMN()-1)),ROW()-1)),9999)</f>
        <v>9999</v>
      </c>
      <c r="I16" s="19">
        <f ca="1">IFERROR(IF(I$1&lt;&gt;"",IF(I$1=Cпиcок!$G18,Cпиcок!$C18,9999),SMALL(INDIRECT(ADDRESS(2,COLUMN()-1)&amp;":"&amp;ADDRESS(200,COLUMN()-1)),ROW()-1)),9999)</f>
        <v>9999</v>
      </c>
      <c r="J16" s="20">
        <f ca="1">IFERROR(IF(J$1&lt;&gt;"",IF(J$1=Cпиcок!$G18,Cпиcок!$C18,9999),SMALL(INDIRECT(ADDRESS(2,COLUMN()-1)&amp;":"&amp;ADDRESS(200,COLUMN()-1)),ROW()-1)),9999)</f>
        <v>9999</v>
      </c>
      <c r="K16" s="19">
        <f ca="1">IFERROR(IF(K$1&lt;&gt;"",IF(K$1=Cпиcок!$G18,Cпиcок!$C18,9999),SMALL(INDIRECT(ADDRESS(2,COLUMN()-1)&amp;":"&amp;ADDRESS(200,COLUMN()-1)),ROW()-1)),9999)</f>
        <v>9999</v>
      </c>
      <c r="L16" s="20">
        <f ca="1">IFERROR(IF(L$1&lt;&gt;"",IF(L$1=Cпиcок!$G18,Cпиcок!$C18,9999),SMALL(INDIRECT(ADDRESS(2,COLUMN()-1)&amp;":"&amp;ADDRESS(200,COLUMN()-1)),ROW()-1)),9999)</f>
        <v>9999</v>
      </c>
      <c r="M16" s="19">
        <f ca="1">IFERROR(IF(M$1&lt;&gt;"",IF(M$1=Cпиcок!$G18,Cпиcок!$C18,9999),SMALL(INDIRECT(ADDRESS(2,COLUMN()-1)&amp;":"&amp;ADDRESS(200,COLUMN()-1)),ROW()-1)),9999)</f>
        <v>15</v>
      </c>
      <c r="N16" s="20">
        <f ca="1">IFERROR(IF(N$1&lt;&gt;"",IF(N$1=Cпиcок!$G18,Cпиcок!$C18,9999),SMALL(INDIRECT(ADDRESS(2,COLUMN()-1)&amp;":"&amp;ADDRESS(200,COLUMN()-1)),ROW()-1)),9999)</f>
        <v>20</v>
      </c>
      <c r="O16" s="19">
        <f ca="1">IFERROR(IF(O$1&lt;&gt;"",IF(O$1=Cпиcок!$G18,Cпиcок!$C18,9999),SMALL(INDIRECT(ADDRESS(2,COLUMN()-1)&amp;":"&amp;ADDRESS(200,COLUMN()-1)),ROW()-1)),9999)</f>
        <v>9999</v>
      </c>
      <c r="P16" s="20">
        <f ca="1">IFERROR(IF(P$1&lt;&gt;"",IF(P$1=Cпиcок!$G18,Cпиcок!$C18,9999),SMALL(INDIRECT(ADDRESS(2,COLUMN()-1)&amp;":"&amp;ADDRESS(200,COLUMN()-1)),ROW()-1)),9999)</f>
        <v>9999</v>
      </c>
      <c r="Q16" s="19">
        <f ca="1">IFERROR(IF(Q$1&lt;&gt;"",IF(Q$1=Cпиcок!$G18,Cпиcок!$C18,9999),SMALL(INDIRECT(ADDRESS(2,COLUMN()-1)&amp;":"&amp;ADDRESS(200,COLUMN()-1)),ROW()-1)),9999)</f>
        <v>9999</v>
      </c>
      <c r="R16" s="20">
        <f ca="1">IFERROR(IF(R$1&lt;&gt;"",IF(R$1=Cпиcок!$G18,Cпиcок!$C18,9999),SMALL(INDIRECT(ADDRESS(2,COLUMN()-1)&amp;":"&amp;ADDRESS(200,COLUMN()-1)),ROW()-1)),9999)</f>
        <v>9999</v>
      </c>
      <c r="S16" s="19">
        <f ca="1">IFERROR(IF(S$1&lt;&gt;"",IF(S$1=Cпиcок!$G18,Cпиcок!$C18,9999),SMALL(INDIRECT(ADDRESS(2,COLUMN()-1)&amp;":"&amp;ADDRESS(200,COLUMN()-1)),ROW()-1)),9999)</f>
        <v>9999</v>
      </c>
      <c r="T16" s="20">
        <f ca="1">IFERROR(IF(T$1&lt;&gt;"",IF(T$1=Cпиcок!$G18,Cпиcок!$C18,9999),SMALL(INDIRECT(ADDRESS(2,COLUMN()-1)&amp;":"&amp;ADDRESS(200,COLUMN()-1)),ROW()-1)),9999)</f>
        <v>9999</v>
      </c>
    </row>
    <row r="17" spans="1:20" x14ac:dyDescent="0.15">
      <c r="A17" s="19">
        <f ca="1">IFERROR(IF(A$1&lt;&gt;"",IF(A$1=Cпиcок!$G19,Cпиcок!$C19,9999),SMALL(INDIRECT(ADDRESS(2,COLUMN()-1)&amp;":"&amp;ADDRESS(200,COLUMN()-1)),ROW()-1)),9999)</f>
        <v>9999</v>
      </c>
      <c r="B17" s="20">
        <f ca="1">IFERROR(IF(B$1&lt;&gt;"",IF(B$1=Cпиcок!$G19,Cпиcок!$C19,9999),SMALL(INDIRECT(ADDRESS(2,COLUMN()-1)&amp;":"&amp;ADDRESS(200,COLUMN()-1)),ROW()-1)),9999)</f>
        <v>9999</v>
      </c>
      <c r="C17" s="19">
        <f ca="1">IFERROR(IF(C$1=Cпиcок!$G19,Cпиcок!$C19,9999),9999)</f>
        <v>9999</v>
      </c>
      <c r="D17" s="20">
        <f t="shared" ca="1" si="1"/>
        <v>9999</v>
      </c>
      <c r="E17" s="19">
        <f ca="1">IFERROR(IF(E$1&lt;&gt;"",IF(E$1=Cпиcок!$G19,Cпиcок!$C19,9999),SMALL(INDIRECT(ADDRESS(2,COLUMN()-1)&amp;":"&amp;ADDRESS(200,COLUMN()-1)),ROW()-1)),9999)</f>
        <v>9999</v>
      </c>
      <c r="F17" s="20">
        <f ca="1">IFERROR(IF(F$1&lt;&gt;"",IF(F$1=Cпиcок!$G19,Cпиcок!$C19,9999),SMALL(INDIRECT(ADDRESS(2,COLUMN()-1)&amp;":"&amp;ADDRESS(200,COLUMN()-1)),ROW()-1)),9999)</f>
        <v>9999</v>
      </c>
      <c r="G17" s="19">
        <f ca="1">IFERROR(IF(G$1&lt;&gt;"",IF(G$1=Cпиcок!$G19,Cпиcок!$C19,9999),SMALL(INDIRECT(ADDRESS(2,COLUMN()-1)&amp;":"&amp;ADDRESS(200,COLUMN()-1)),ROW()-1)),9999)</f>
        <v>9999</v>
      </c>
      <c r="H17" s="20">
        <f ca="1">IFERROR(IF(H$1&lt;&gt;"",IF(H$1=Cпиcок!$G19,Cпиcок!$C19,9999),SMALL(INDIRECT(ADDRESS(2,COLUMN()-1)&amp;":"&amp;ADDRESS(200,COLUMN()-1)),ROW()-1)),9999)</f>
        <v>9999</v>
      </c>
      <c r="I17" s="19">
        <f ca="1">IFERROR(IF(I$1&lt;&gt;"",IF(I$1=Cпиcок!$G19,Cпиcок!$C19,9999),SMALL(INDIRECT(ADDRESS(2,COLUMN()-1)&amp;":"&amp;ADDRESS(200,COLUMN()-1)),ROW()-1)),9999)</f>
        <v>9999</v>
      </c>
      <c r="J17" s="20">
        <f ca="1">IFERROR(IF(J$1&lt;&gt;"",IF(J$1=Cпиcок!$G19,Cпиcок!$C19,9999),SMALL(INDIRECT(ADDRESS(2,COLUMN()-1)&amp;":"&amp;ADDRESS(200,COLUMN()-1)),ROW()-1)),9999)</f>
        <v>9999</v>
      </c>
      <c r="K17" s="19">
        <f ca="1">IFERROR(IF(K$1&lt;&gt;"",IF(K$1=Cпиcок!$G19,Cпиcок!$C19,9999),SMALL(INDIRECT(ADDRESS(2,COLUMN()-1)&amp;":"&amp;ADDRESS(200,COLUMN()-1)),ROW()-1)),9999)</f>
        <v>9999</v>
      </c>
      <c r="L17" s="20">
        <f ca="1">IFERROR(IF(L$1&lt;&gt;"",IF(L$1=Cпиcок!$G19,Cпиcок!$C19,9999),SMALL(INDIRECT(ADDRESS(2,COLUMN()-1)&amp;":"&amp;ADDRESS(200,COLUMN()-1)),ROW()-1)),9999)</f>
        <v>9999</v>
      </c>
      <c r="M17" s="19">
        <f ca="1">IFERROR(IF(M$1&lt;&gt;"",IF(M$1=Cпиcок!$G19,Cпиcок!$C19,9999),SMALL(INDIRECT(ADDRESS(2,COLUMN()-1)&amp;":"&amp;ADDRESS(200,COLUMN()-1)),ROW()-1)),9999)</f>
        <v>9999</v>
      </c>
      <c r="N17" s="20">
        <f ca="1">IFERROR(IF(N$1&lt;&gt;"",IF(N$1=Cпиcок!$G19,Cпиcок!$C19,9999),SMALL(INDIRECT(ADDRESS(2,COLUMN()-1)&amp;":"&amp;ADDRESS(200,COLUMN()-1)),ROW()-1)),9999)</f>
        <v>22</v>
      </c>
      <c r="O17" s="19">
        <f ca="1">IFERROR(IF(O$1&lt;&gt;"",IF(O$1=Cпиcок!$G19,Cпиcок!$C19,9999),SMALL(INDIRECT(ADDRESS(2,COLUMN()-1)&amp;":"&amp;ADDRESS(200,COLUMN()-1)),ROW()-1)),9999)</f>
        <v>16</v>
      </c>
      <c r="P17" s="20">
        <f ca="1">IFERROR(IF(P$1&lt;&gt;"",IF(P$1=Cпиcок!$G19,Cпиcок!$C19,9999),SMALL(INDIRECT(ADDRESS(2,COLUMN()-1)&amp;":"&amp;ADDRESS(200,COLUMN()-1)),ROW()-1)),9999)</f>
        <v>9999</v>
      </c>
      <c r="Q17" s="19">
        <f ca="1">IFERROR(IF(Q$1&lt;&gt;"",IF(Q$1=Cпиcок!$G19,Cпиcок!$C19,9999),SMALL(INDIRECT(ADDRESS(2,COLUMN()-1)&amp;":"&amp;ADDRESS(200,COLUMN()-1)),ROW()-1)),9999)</f>
        <v>9999</v>
      </c>
      <c r="R17" s="20">
        <f ca="1">IFERROR(IF(R$1&lt;&gt;"",IF(R$1=Cпиcок!$G19,Cпиcок!$C19,9999),SMALL(INDIRECT(ADDRESS(2,COLUMN()-1)&amp;":"&amp;ADDRESS(200,COLUMN()-1)),ROW()-1)),9999)</f>
        <v>9999</v>
      </c>
      <c r="S17" s="19">
        <f ca="1">IFERROR(IF(S$1&lt;&gt;"",IF(S$1=Cпиcок!$G19,Cпиcок!$C19,9999),SMALL(INDIRECT(ADDRESS(2,COLUMN()-1)&amp;":"&amp;ADDRESS(200,COLUMN()-1)),ROW()-1)),9999)</f>
        <v>9999</v>
      </c>
      <c r="T17" s="20">
        <f ca="1">IFERROR(IF(T$1&lt;&gt;"",IF(T$1=Cпиcок!$G19,Cпиcок!$C19,9999),SMALL(INDIRECT(ADDRESS(2,COLUMN()-1)&amp;":"&amp;ADDRESS(200,COLUMN()-1)),ROW()-1)),9999)</f>
        <v>9999</v>
      </c>
    </row>
    <row r="18" spans="1:20" x14ac:dyDescent="0.15">
      <c r="A18" s="19">
        <f ca="1">IFERROR(IF(A$1&lt;&gt;"",IF(A$1=Cпиcок!$G20,Cпиcок!$C20,9999),SMALL(INDIRECT(ADDRESS(2,COLUMN()-1)&amp;":"&amp;ADDRESS(200,COLUMN()-1)),ROW()-1)),9999)</f>
        <v>9999</v>
      </c>
      <c r="B18" s="20">
        <f ca="1">IFERROR(IF(B$1&lt;&gt;"",IF(B$1=Cпиcок!$G20,Cпиcок!$C20,9999),SMALL(INDIRECT(ADDRESS(2,COLUMN()-1)&amp;":"&amp;ADDRESS(200,COLUMN()-1)),ROW()-1)),9999)</f>
        <v>9999</v>
      </c>
      <c r="C18" s="19">
        <f ca="1">IFERROR(IF(C$1=Cпиcок!$G20,Cпиcок!$C20,9999),9999)</f>
        <v>9999</v>
      </c>
      <c r="D18" s="20">
        <f t="shared" ca="1" si="1"/>
        <v>9999</v>
      </c>
      <c r="E18" s="19">
        <f ca="1">IFERROR(IF(E$1&lt;&gt;"",IF(E$1=Cпиcок!$G20,Cпиcок!$C20,9999),SMALL(INDIRECT(ADDRESS(2,COLUMN()-1)&amp;":"&amp;ADDRESS(200,COLUMN()-1)),ROW()-1)),9999)</f>
        <v>9999</v>
      </c>
      <c r="F18" s="20">
        <f ca="1">IFERROR(IF(F$1&lt;&gt;"",IF(F$1=Cпиcок!$G20,Cпиcок!$C20,9999),SMALL(INDIRECT(ADDRESS(2,COLUMN()-1)&amp;":"&amp;ADDRESS(200,COLUMN()-1)),ROW()-1)),9999)</f>
        <v>9999</v>
      </c>
      <c r="G18" s="19">
        <f ca="1">IFERROR(IF(G$1&lt;&gt;"",IF(G$1=Cпиcок!$G20,Cпиcок!$C20,9999),SMALL(INDIRECT(ADDRESS(2,COLUMN()-1)&amp;":"&amp;ADDRESS(200,COLUMN()-1)),ROW()-1)),9999)</f>
        <v>9999</v>
      </c>
      <c r="H18" s="20">
        <f ca="1">IFERROR(IF(H$1&lt;&gt;"",IF(H$1=Cпиcок!$G20,Cпиcок!$C20,9999),SMALL(INDIRECT(ADDRESS(2,COLUMN()-1)&amp;":"&amp;ADDRESS(200,COLUMN()-1)),ROW()-1)),9999)</f>
        <v>9999</v>
      </c>
      <c r="I18" s="19">
        <f ca="1">IFERROR(IF(I$1&lt;&gt;"",IF(I$1=Cпиcок!$G20,Cпиcок!$C20,9999),SMALL(INDIRECT(ADDRESS(2,COLUMN()-1)&amp;":"&amp;ADDRESS(200,COLUMN()-1)),ROW()-1)),9999)</f>
        <v>9999</v>
      </c>
      <c r="J18" s="20">
        <f ca="1">IFERROR(IF(J$1&lt;&gt;"",IF(J$1=Cпиcок!$G20,Cпиcок!$C20,9999),SMALL(INDIRECT(ADDRESS(2,COLUMN()-1)&amp;":"&amp;ADDRESS(200,COLUMN()-1)),ROW()-1)),9999)</f>
        <v>9999</v>
      </c>
      <c r="K18" s="19">
        <f ca="1">IFERROR(IF(K$1&lt;&gt;"",IF(K$1=Cпиcок!$G20,Cпиcок!$C20,9999),SMALL(INDIRECT(ADDRESS(2,COLUMN()-1)&amp;":"&amp;ADDRESS(200,COLUMN()-1)),ROW()-1)),9999)</f>
        <v>9999</v>
      </c>
      <c r="L18" s="20">
        <f ca="1">IFERROR(IF(L$1&lt;&gt;"",IF(L$1=Cпиcок!$G20,Cпиcок!$C20,9999),SMALL(INDIRECT(ADDRESS(2,COLUMN()-1)&amp;":"&amp;ADDRESS(200,COLUMN()-1)),ROW()-1)),9999)</f>
        <v>9999</v>
      </c>
      <c r="M18" s="19">
        <f ca="1">IFERROR(IF(M$1&lt;&gt;"",IF(M$1=Cпиcок!$G20,Cпиcок!$C20,9999),SMALL(INDIRECT(ADDRESS(2,COLUMN()-1)&amp;":"&amp;ADDRESS(200,COLUMN()-1)),ROW()-1)),9999)</f>
        <v>9999</v>
      </c>
      <c r="N18" s="20">
        <f ca="1">IFERROR(IF(N$1&lt;&gt;"",IF(N$1=Cпиcок!$G20,Cпиcок!$C20,9999),SMALL(INDIRECT(ADDRESS(2,COLUMN()-1)&amp;":"&amp;ADDRESS(200,COLUMN()-1)),ROW()-1)),9999)</f>
        <v>24</v>
      </c>
      <c r="O18" s="19">
        <f ca="1">IFERROR(IF(O$1&lt;&gt;"",IF(O$1=Cпиcок!$G20,Cпиcок!$C20,9999),SMALL(INDIRECT(ADDRESS(2,COLUMN()-1)&amp;":"&amp;ADDRESS(200,COLUMN()-1)),ROW()-1)),9999)</f>
        <v>17</v>
      </c>
      <c r="P18" s="20">
        <f ca="1">IFERROR(IF(P$1&lt;&gt;"",IF(P$1=Cпиcок!$G20,Cпиcок!$C20,9999),SMALL(INDIRECT(ADDRESS(2,COLUMN()-1)&amp;":"&amp;ADDRESS(200,COLUMN()-1)),ROW()-1)),9999)</f>
        <v>9999</v>
      </c>
      <c r="Q18" s="19">
        <f ca="1">IFERROR(IF(Q$1&lt;&gt;"",IF(Q$1=Cпиcок!$G20,Cпиcок!$C20,9999),SMALL(INDIRECT(ADDRESS(2,COLUMN()-1)&amp;":"&amp;ADDRESS(200,COLUMN()-1)),ROW()-1)),9999)</f>
        <v>9999</v>
      </c>
      <c r="R18" s="20">
        <f ca="1">IFERROR(IF(R$1&lt;&gt;"",IF(R$1=Cпиcок!$G20,Cпиcок!$C20,9999),SMALL(INDIRECT(ADDRESS(2,COLUMN()-1)&amp;":"&amp;ADDRESS(200,COLUMN()-1)),ROW()-1)),9999)</f>
        <v>9999</v>
      </c>
      <c r="S18" s="19">
        <f ca="1">IFERROR(IF(S$1&lt;&gt;"",IF(S$1=Cпиcок!$G20,Cпиcок!$C20,9999),SMALL(INDIRECT(ADDRESS(2,COLUMN()-1)&amp;":"&amp;ADDRESS(200,COLUMN()-1)),ROW()-1)),9999)</f>
        <v>9999</v>
      </c>
      <c r="T18" s="20">
        <f ca="1">IFERROR(IF(T$1&lt;&gt;"",IF(T$1=Cпиcок!$G20,Cпиcок!$C20,9999),SMALL(INDIRECT(ADDRESS(2,COLUMN()-1)&amp;":"&amp;ADDRESS(200,COLUMN()-1)),ROW()-1)),9999)</f>
        <v>9999</v>
      </c>
    </row>
    <row r="19" spans="1:20" x14ac:dyDescent="0.15">
      <c r="A19" s="19">
        <f ca="1">IFERROR(IF(A$1&lt;&gt;"",IF(A$1=Cпиcок!$G21,Cпиcок!$C21,9999),SMALL(INDIRECT(ADDRESS(2,COLUMN()-1)&amp;":"&amp;ADDRESS(200,COLUMN()-1)),ROW()-1)),9999)</f>
        <v>9999</v>
      </c>
      <c r="B19" s="20">
        <f ca="1">IFERROR(IF(B$1&lt;&gt;"",IF(B$1=Cпиcок!$G21,Cпиcок!$C21,9999),SMALL(INDIRECT(ADDRESS(2,COLUMN()-1)&amp;":"&amp;ADDRESS(200,COLUMN()-1)),ROW()-1)),9999)</f>
        <v>9999</v>
      </c>
      <c r="C19" s="19">
        <f ca="1">IFERROR(IF(C$1=Cпиcок!$G21,Cпиcок!$C21,9999),9999)</f>
        <v>9999</v>
      </c>
      <c r="D19" s="20">
        <f t="shared" ca="1" si="1"/>
        <v>9999</v>
      </c>
      <c r="E19" s="19">
        <f ca="1">IFERROR(IF(E$1&lt;&gt;"",IF(E$1=Cпиcок!$G21,Cпиcок!$C21,9999),SMALL(INDIRECT(ADDRESS(2,COLUMN()-1)&amp;":"&amp;ADDRESS(200,COLUMN()-1)),ROW()-1)),9999)</f>
        <v>9999</v>
      </c>
      <c r="F19" s="20">
        <f ca="1">IFERROR(IF(F$1&lt;&gt;"",IF(F$1=Cпиcок!$G21,Cпиcок!$C21,9999),SMALL(INDIRECT(ADDRESS(2,COLUMN()-1)&amp;":"&amp;ADDRESS(200,COLUMN()-1)),ROW()-1)),9999)</f>
        <v>9999</v>
      </c>
      <c r="G19" s="19">
        <f ca="1">IFERROR(IF(G$1&lt;&gt;"",IF(G$1=Cпиcок!$G21,Cпиcок!$C21,9999),SMALL(INDIRECT(ADDRESS(2,COLUMN()-1)&amp;":"&amp;ADDRESS(200,COLUMN()-1)),ROW()-1)),9999)</f>
        <v>9999</v>
      </c>
      <c r="H19" s="20">
        <f ca="1">IFERROR(IF(H$1&lt;&gt;"",IF(H$1=Cпиcок!$G21,Cпиcок!$C21,9999),SMALL(INDIRECT(ADDRESS(2,COLUMN()-1)&amp;":"&amp;ADDRESS(200,COLUMN()-1)),ROW()-1)),9999)</f>
        <v>9999</v>
      </c>
      <c r="I19" s="19">
        <f ca="1">IFERROR(IF(I$1&lt;&gt;"",IF(I$1=Cпиcок!$G21,Cпиcок!$C21,9999),SMALL(INDIRECT(ADDRESS(2,COLUMN()-1)&amp;":"&amp;ADDRESS(200,COLUMN()-1)),ROW()-1)),9999)</f>
        <v>9999</v>
      </c>
      <c r="J19" s="20">
        <f ca="1">IFERROR(IF(J$1&lt;&gt;"",IF(J$1=Cпиcок!$G21,Cпиcок!$C21,9999),SMALL(INDIRECT(ADDRESS(2,COLUMN()-1)&amp;":"&amp;ADDRESS(200,COLUMN()-1)),ROW()-1)),9999)</f>
        <v>9999</v>
      </c>
      <c r="K19" s="19">
        <f ca="1">IFERROR(IF(K$1&lt;&gt;"",IF(K$1=Cпиcок!$G21,Cпиcок!$C21,9999),SMALL(INDIRECT(ADDRESS(2,COLUMN()-1)&amp;":"&amp;ADDRESS(200,COLUMN()-1)),ROW()-1)),9999)</f>
        <v>9999</v>
      </c>
      <c r="L19" s="20">
        <f ca="1">IFERROR(IF(L$1&lt;&gt;"",IF(L$1=Cпиcок!$G21,Cпиcок!$C21,9999),SMALL(INDIRECT(ADDRESS(2,COLUMN()-1)&amp;":"&amp;ADDRESS(200,COLUMN()-1)),ROW()-1)),9999)</f>
        <v>9999</v>
      </c>
      <c r="M19" s="19">
        <f ca="1">IFERROR(IF(M$1&lt;&gt;"",IF(M$1=Cпиcок!$G21,Cпиcок!$C21,9999),SMALL(INDIRECT(ADDRESS(2,COLUMN()-1)&amp;":"&amp;ADDRESS(200,COLUMN()-1)),ROW()-1)),9999)</f>
        <v>18</v>
      </c>
      <c r="N19" s="20">
        <f ca="1">IFERROR(IF(N$1&lt;&gt;"",IF(N$1=Cпиcок!$G21,Cпиcок!$C21,9999),SMALL(INDIRECT(ADDRESS(2,COLUMN()-1)&amp;":"&amp;ADDRESS(200,COLUMN()-1)),ROW()-1)),9999)</f>
        <v>26</v>
      </c>
      <c r="O19" s="19">
        <f ca="1">IFERROR(IF(O$1&lt;&gt;"",IF(O$1=Cпиcок!$G21,Cпиcок!$C21,9999),SMALL(INDIRECT(ADDRESS(2,COLUMN()-1)&amp;":"&amp;ADDRESS(200,COLUMN()-1)),ROW()-1)),9999)</f>
        <v>9999</v>
      </c>
      <c r="P19" s="20">
        <f ca="1">IFERROR(IF(P$1&lt;&gt;"",IF(P$1=Cпиcок!$G21,Cпиcок!$C21,9999),SMALL(INDIRECT(ADDRESS(2,COLUMN()-1)&amp;":"&amp;ADDRESS(200,COLUMN()-1)),ROW()-1)),9999)</f>
        <v>9999</v>
      </c>
      <c r="Q19" s="19">
        <f ca="1">IFERROR(IF(Q$1&lt;&gt;"",IF(Q$1=Cпиcок!$G21,Cпиcок!$C21,9999),SMALL(INDIRECT(ADDRESS(2,COLUMN()-1)&amp;":"&amp;ADDRESS(200,COLUMN()-1)),ROW()-1)),9999)</f>
        <v>9999</v>
      </c>
      <c r="R19" s="20">
        <f ca="1">IFERROR(IF(R$1&lt;&gt;"",IF(R$1=Cпиcок!$G21,Cпиcок!$C21,9999),SMALL(INDIRECT(ADDRESS(2,COLUMN()-1)&amp;":"&amp;ADDRESS(200,COLUMN()-1)),ROW()-1)),9999)</f>
        <v>9999</v>
      </c>
      <c r="S19" s="19">
        <f ca="1">IFERROR(IF(S$1&lt;&gt;"",IF(S$1=Cпиcок!$G21,Cпиcок!$C21,9999),SMALL(INDIRECT(ADDRESS(2,COLUMN()-1)&amp;":"&amp;ADDRESS(200,COLUMN()-1)),ROW()-1)),9999)</f>
        <v>9999</v>
      </c>
      <c r="T19" s="20">
        <f ca="1">IFERROR(IF(T$1&lt;&gt;"",IF(T$1=Cпиcок!$G21,Cпиcок!$C21,9999),SMALL(INDIRECT(ADDRESS(2,COLUMN()-1)&amp;":"&amp;ADDRESS(200,COLUMN()-1)),ROW()-1)),9999)</f>
        <v>9999</v>
      </c>
    </row>
    <row r="20" spans="1:20" x14ac:dyDescent="0.15">
      <c r="A20" s="19">
        <f ca="1">IFERROR(IF(A$1&lt;&gt;"",IF(A$1=Cпиcок!$G22,Cпиcок!$C22,9999),SMALL(INDIRECT(ADDRESS(2,COLUMN()-1)&amp;":"&amp;ADDRESS(200,COLUMN()-1)),ROW()-1)),9999)</f>
        <v>9999</v>
      </c>
      <c r="B20" s="20">
        <f ca="1">IFERROR(IF(B$1&lt;&gt;"",IF(B$1=Cпиcок!$G22,Cпиcок!$C22,9999),SMALL(INDIRECT(ADDRESS(2,COLUMN()-1)&amp;":"&amp;ADDRESS(200,COLUMN()-1)),ROW()-1)),9999)</f>
        <v>9999</v>
      </c>
      <c r="C20" s="19">
        <f ca="1">IFERROR(IF(C$1=Cпиcок!$G22,Cпиcок!$C22,9999),9999)</f>
        <v>9999</v>
      </c>
      <c r="D20" s="20">
        <f t="shared" ca="1" si="1"/>
        <v>9999</v>
      </c>
      <c r="E20" s="19">
        <f ca="1">IFERROR(IF(E$1&lt;&gt;"",IF(E$1=Cпиcок!$G22,Cпиcок!$C22,9999),SMALL(INDIRECT(ADDRESS(2,COLUMN()-1)&amp;":"&amp;ADDRESS(200,COLUMN()-1)),ROW()-1)),9999)</f>
        <v>9999</v>
      </c>
      <c r="F20" s="20">
        <f ca="1">IFERROR(IF(F$1&lt;&gt;"",IF(F$1=Cпиcок!$G22,Cпиcок!$C22,9999),SMALL(INDIRECT(ADDRESS(2,COLUMN()-1)&amp;":"&amp;ADDRESS(200,COLUMN()-1)),ROW()-1)),9999)</f>
        <v>9999</v>
      </c>
      <c r="G20" s="19">
        <f ca="1">IFERROR(IF(G$1&lt;&gt;"",IF(G$1=Cпиcок!$G22,Cпиcок!$C22,9999),SMALL(INDIRECT(ADDRESS(2,COLUMN()-1)&amp;":"&amp;ADDRESS(200,COLUMN()-1)),ROW()-1)),9999)</f>
        <v>9999</v>
      </c>
      <c r="H20" s="20">
        <f ca="1">IFERROR(IF(H$1&lt;&gt;"",IF(H$1=Cпиcок!$G22,Cпиcок!$C22,9999),SMALL(INDIRECT(ADDRESS(2,COLUMN()-1)&amp;":"&amp;ADDRESS(200,COLUMN()-1)),ROW()-1)),9999)</f>
        <v>9999</v>
      </c>
      <c r="I20" s="19">
        <f ca="1">IFERROR(IF(I$1&lt;&gt;"",IF(I$1=Cпиcок!$G22,Cпиcок!$C22,9999),SMALL(INDIRECT(ADDRESS(2,COLUMN()-1)&amp;":"&amp;ADDRESS(200,COLUMN()-1)),ROW()-1)),9999)</f>
        <v>9999</v>
      </c>
      <c r="J20" s="20">
        <f ca="1">IFERROR(IF(J$1&lt;&gt;"",IF(J$1=Cпиcок!$G22,Cпиcок!$C22,9999),SMALL(INDIRECT(ADDRESS(2,COLUMN()-1)&amp;":"&amp;ADDRESS(200,COLUMN()-1)),ROW()-1)),9999)</f>
        <v>9999</v>
      </c>
      <c r="K20" s="19">
        <f ca="1">IFERROR(IF(K$1&lt;&gt;"",IF(K$1=Cпиcок!$G22,Cпиcок!$C22,9999),SMALL(INDIRECT(ADDRESS(2,COLUMN()-1)&amp;":"&amp;ADDRESS(200,COLUMN()-1)),ROW()-1)),9999)</f>
        <v>9999</v>
      </c>
      <c r="L20" s="20">
        <f ca="1">IFERROR(IF(L$1&lt;&gt;"",IF(L$1=Cпиcок!$G22,Cпиcок!$C22,9999),SMALL(INDIRECT(ADDRESS(2,COLUMN()-1)&amp;":"&amp;ADDRESS(200,COLUMN()-1)),ROW()-1)),9999)</f>
        <v>9999</v>
      </c>
      <c r="M20" s="19">
        <f ca="1">IFERROR(IF(M$1&lt;&gt;"",IF(M$1=Cпиcок!$G22,Cпиcок!$C22,9999),SMALL(INDIRECT(ADDRESS(2,COLUMN()-1)&amp;":"&amp;ADDRESS(200,COLUMN()-1)),ROW()-1)),9999)</f>
        <v>19</v>
      </c>
      <c r="N20" s="20">
        <f ca="1">IFERROR(IF(N$1&lt;&gt;"",IF(N$1=Cпиcок!$G22,Cпиcок!$C22,9999),SMALL(INDIRECT(ADDRESS(2,COLUMN()-1)&amp;":"&amp;ADDRESS(200,COLUMN()-1)),ROW()-1)),9999)</f>
        <v>29</v>
      </c>
      <c r="O20" s="19">
        <f ca="1">IFERROR(IF(O$1&lt;&gt;"",IF(O$1=Cпиcок!$G22,Cпиcок!$C22,9999),SMALL(INDIRECT(ADDRESS(2,COLUMN()-1)&amp;":"&amp;ADDRESS(200,COLUMN()-1)),ROW()-1)),9999)</f>
        <v>9999</v>
      </c>
      <c r="P20" s="20">
        <f ca="1">IFERROR(IF(P$1&lt;&gt;"",IF(P$1=Cпиcок!$G22,Cпиcок!$C22,9999),SMALL(INDIRECT(ADDRESS(2,COLUMN()-1)&amp;":"&amp;ADDRESS(200,COLUMN()-1)),ROW()-1)),9999)</f>
        <v>9999</v>
      </c>
      <c r="Q20" s="19">
        <f ca="1">IFERROR(IF(Q$1&lt;&gt;"",IF(Q$1=Cпиcок!$G22,Cпиcок!$C22,9999),SMALL(INDIRECT(ADDRESS(2,COLUMN()-1)&amp;":"&amp;ADDRESS(200,COLUMN()-1)),ROW()-1)),9999)</f>
        <v>9999</v>
      </c>
      <c r="R20" s="20">
        <f ca="1">IFERROR(IF(R$1&lt;&gt;"",IF(R$1=Cпиcок!$G22,Cпиcок!$C22,9999),SMALL(INDIRECT(ADDRESS(2,COLUMN()-1)&amp;":"&amp;ADDRESS(200,COLUMN()-1)),ROW()-1)),9999)</f>
        <v>9999</v>
      </c>
      <c r="S20" s="19">
        <f ca="1">IFERROR(IF(S$1&lt;&gt;"",IF(S$1=Cпиcок!$G22,Cпиcок!$C22,9999),SMALL(INDIRECT(ADDRESS(2,COLUMN()-1)&amp;":"&amp;ADDRESS(200,COLUMN()-1)),ROW()-1)),9999)</f>
        <v>9999</v>
      </c>
      <c r="T20" s="20">
        <f ca="1">IFERROR(IF(T$1&lt;&gt;"",IF(T$1=Cпиcок!$G22,Cпиcок!$C22,9999),SMALL(INDIRECT(ADDRESS(2,COLUMN()-1)&amp;":"&amp;ADDRESS(200,COLUMN()-1)),ROW()-1)),9999)</f>
        <v>9999</v>
      </c>
    </row>
    <row r="21" spans="1:20" x14ac:dyDescent="0.15">
      <c r="A21" s="19">
        <f ca="1">IFERROR(IF(A$1&lt;&gt;"",IF(A$1=Cпиcок!$G23,Cпиcок!$C23,9999),SMALL(INDIRECT(ADDRESS(2,COLUMN()-1)&amp;":"&amp;ADDRESS(200,COLUMN()-1)),ROW()-1)),9999)</f>
        <v>9999</v>
      </c>
      <c r="B21" s="20">
        <f ca="1">IFERROR(IF(B$1&lt;&gt;"",IF(B$1=Cпиcок!$G23,Cпиcок!$C23,9999),SMALL(INDIRECT(ADDRESS(2,COLUMN()-1)&amp;":"&amp;ADDRESS(200,COLUMN()-1)),ROW()-1)),9999)</f>
        <v>9999</v>
      </c>
      <c r="C21" s="19">
        <f ca="1">IFERROR(IF(C$1=Cпиcок!$G23,Cпиcок!$C23,9999),9999)</f>
        <v>9999</v>
      </c>
      <c r="D21" s="20">
        <f t="shared" ca="1" si="1"/>
        <v>9999</v>
      </c>
      <c r="E21" s="19">
        <f ca="1">IFERROR(IF(E$1&lt;&gt;"",IF(E$1=Cпиcок!$G23,Cпиcок!$C23,9999),SMALL(INDIRECT(ADDRESS(2,COLUMN()-1)&amp;":"&amp;ADDRESS(200,COLUMN()-1)),ROW()-1)),9999)</f>
        <v>9999</v>
      </c>
      <c r="F21" s="20">
        <f ca="1">IFERROR(IF(F$1&lt;&gt;"",IF(F$1=Cпиcок!$G23,Cпиcок!$C23,9999),SMALL(INDIRECT(ADDRESS(2,COLUMN()-1)&amp;":"&amp;ADDRESS(200,COLUMN()-1)),ROW()-1)),9999)</f>
        <v>9999</v>
      </c>
      <c r="G21" s="19">
        <f ca="1">IFERROR(IF(G$1&lt;&gt;"",IF(G$1=Cпиcок!$G23,Cпиcок!$C23,9999),SMALL(INDIRECT(ADDRESS(2,COLUMN()-1)&amp;":"&amp;ADDRESS(200,COLUMN()-1)),ROW()-1)),9999)</f>
        <v>9999</v>
      </c>
      <c r="H21" s="20">
        <f ca="1">IFERROR(IF(H$1&lt;&gt;"",IF(H$1=Cпиcок!$G23,Cпиcок!$C23,9999),SMALL(INDIRECT(ADDRESS(2,COLUMN()-1)&amp;":"&amp;ADDRESS(200,COLUMN()-1)),ROW()-1)),9999)</f>
        <v>9999</v>
      </c>
      <c r="I21" s="19">
        <f ca="1">IFERROR(IF(I$1&lt;&gt;"",IF(I$1=Cпиcок!$G23,Cпиcок!$C23,9999),SMALL(INDIRECT(ADDRESS(2,COLUMN()-1)&amp;":"&amp;ADDRESS(200,COLUMN()-1)),ROW()-1)),9999)</f>
        <v>9999</v>
      </c>
      <c r="J21" s="20">
        <f ca="1">IFERROR(IF(J$1&lt;&gt;"",IF(J$1=Cпиcок!$G23,Cпиcок!$C23,9999),SMALL(INDIRECT(ADDRESS(2,COLUMN()-1)&amp;":"&amp;ADDRESS(200,COLUMN()-1)),ROW()-1)),9999)</f>
        <v>9999</v>
      </c>
      <c r="K21" s="19">
        <f ca="1">IFERROR(IF(K$1&lt;&gt;"",IF(K$1=Cпиcок!$G23,Cпиcок!$C23,9999),SMALL(INDIRECT(ADDRESS(2,COLUMN()-1)&amp;":"&amp;ADDRESS(200,COLUMN()-1)),ROW()-1)),9999)</f>
        <v>9999</v>
      </c>
      <c r="L21" s="20">
        <f ca="1">IFERROR(IF(L$1&lt;&gt;"",IF(L$1=Cпиcок!$G23,Cпиcок!$C23,9999),SMALL(INDIRECT(ADDRESS(2,COLUMN()-1)&amp;":"&amp;ADDRESS(200,COLUMN()-1)),ROW()-1)),9999)</f>
        <v>9999</v>
      </c>
      <c r="M21" s="19">
        <f ca="1">IFERROR(IF(M$1&lt;&gt;"",IF(M$1=Cпиcок!$G23,Cпиcок!$C23,9999),SMALL(INDIRECT(ADDRESS(2,COLUMN()-1)&amp;":"&amp;ADDRESS(200,COLUMN()-1)),ROW()-1)),9999)</f>
        <v>20</v>
      </c>
      <c r="N21" s="20">
        <f ca="1">IFERROR(IF(N$1&lt;&gt;"",IF(N$1=Cпиcок!$G23,Cпиcок!$C23,9999),SMALL(INDIRECT(ADDRESS(2,COLUMN()-1)&amp;":"&amp;ADDRESS(200,COLUMN()-1)),ROW()-1)),9999)</f>
        <v>30</v>
      </c>
      <c r="O21" s="19">
        <f ca="1">IFERROR(IF(O$1&lt;&gt;"",IF(O$1=Cпиcок!$G23,Cпиcок!$C23,9999),SMALL(INDIRECT(ADDRESS(2,COLUMN()-1)&amp;":"&amp;ADDRESS(200,COLUMN()-1)),ROW()-1)),9999)</f>
        <v>9999</v>
      </c>
      <c r="P21" s="20">
        <f ca="1">IFERROR(IF(P$1&lt;&gt;"",IF(P$1=Cпиcок!$G23,Cпиcок!$C23,9999),SMALL(INDIRECT(ADDRESS(2,COLUMN()-1)&amp;":"&amp;ADDRESS(200,COLUMN()-1)),ROW()-1)),9999)</f>
        <v>9999</v>
      </c>
      <c r="Q21" s="19">
        <f ca="1">IFERROR(IF(Q$1&lt;&gt;"",IF(Q$1=Cпиcок!$G23,Cпиcок!$C23,9999),SMALL(INDIRECT(ADDRESS(2,COLUMN()-1)&amp;":"&amp;ADDRESS(200,COLUMN()-1)),ROW()-1)),9999)</f>
        <v>9999</v>
      </c>
      <c r="R21" s="20">
        <f ca="1">IFERROR(IF(R$1&lt;&gt;"",IF(R$1=Cпиcок!$G23,Cпиcок!$C23,9999),SMALL(INDIRECT(ADDRESS(2,COLUMN()-1)&amp;":"&amp;ADDRESS(200,COLUMN()-1)),ROW()-1)),9999)</f>
        <v>9999</v>
      </c>
      <c r="S21" s="19">
        <f ca="1">IFERROR(IF(S$1&lt;&gt;"",IF(S$1=Cпиcок!$G23,Cпиcок!$C23,9999),SMALL(INDIRECT(ADDRESS(2,COLUMN()-1)&amp;":"&amp;ADDRESS(200,COLUMN()-1)),ROW()-1)),9999)</f>
        <v>9999</v>
      </c>
      <c r="T21" s="20">
        <f ca="1">IFERROR(IF(T$1&lt;&gt;"",IF(T$1=Cпиcок!$G23,Cпиcок!$C23,9999),SMALL(INDIRECT(ADDRESS(2,COLUMN()-1)&amp;":"&amp;ADDRESS(200,COLUMN()-1)),ROW()-1)),9999)</f>
        <v>9999</v>
      </c>
    </row>
    <row r="22" spans="1:20" x14ac:dyDescent="0.15">
      <c r="A22" s="19">
        <f ca="1">IFERROR(IF(A$1&lt;&gt;"",IF(A$1=Cпиcок!$G24,Cпиcок!$C24,9999),SMALL(INDIRECT(ADDRESS(2,COLUMN()-1)&amp;":"&amp;ADDRESS(200,COLUMN()-1)),ROW()-1)),9999)</f>
        <v>9999</v>
      </c>
      <c r="B22" s="20">
        <f ca="1">IFERROR(IF(B$1&lt;&gt;"",IF(B$1=Cпиcок!$G24,Cпиcок!$C24,9999),SMALL(INDIRECT(ADDRESS(2,COLUMN()-1)&amp;":"&amp;ADDRESS(200,COLUMN()-1)),ROW()-1)),9999)</f>
        <v>9999</v>
      </c>
      <c r="C22" s="19">
        <f ca="1">IFERROR(IF(C$1=Cпиcок!$G24,Cпиcок!$C24,9999),9999)</f>
        <v>9999</v>
      </c>
      <c r="D22" s="20">
        <f t="shared" ca="1" si="1"/>
        <v>9999</v>
      </c>
      <c r="E22" s="19">
        <f ca="1">IFERROR(IF(E$1&lt;&gt;"",IF(E$1=Cпиcок!$G24,Cпиcок!$C24,9999),SMALL(INDIRECT(ADDRESS(2,COLUMN()-1)&amp;":"&amp;ADDRESS(200,COLUMN()-1)),ROW()-1)),9999)</f>
        <v>9999</v>
      </c>
      <c r="F22" s="20">
        <f ca="1">IFERROR(IF(F$1&lt;&gt;"",IF(F$1=Cпиcок!$G24,Cпиcок!$C24,9999),SMALL(INDIRECT(ADDRESS(2,COLUMN()-1)&amp;":"&amp;ADDRESS(200,COLUMN()-1)),ROW()-1)),9999)</f>
        <v>9999</v>
      </c>
      <c r="G22" s="19">
        <f ca="1">IFERROR(IF(G$1&lt;&gt;"",IF(G$1=Cпиcок!$G24,Cпиcок!$C24,9999),SMALL(INDIRECT(ADDRESS(2,COLUMN()-1)&amp;":"&amp;ADDRESS(200,COLUMN()-1)),ROW()-1)),9999)</f>
        <v>9999</v>
      </c>
      <c r="H22" s="20">
        <f ca="1">IFERROR(IF(H$1&lt;&gt;"",IF(H$1=Cпиcок!$G24,Cпиcок!$C24,9999),SMALL(INDIRECT(ADDRESS(2,COLUMN()-1)&amp;":"&amp;ADDRESS(200,COLUMN()-1)),ROW()-1)),9999)</f>
        <v>9999</v>
      </c>
      <c r="I22" s="19">
        <f ca="1">IFERROR(IF(I$1&lt;&gt;"",IF(I$1=Cпиcок!$G24,Cпиcок!$C24,9999),SMALL(INDIRECT(ADDRESS(2,COLUMN()-1)&amp;":"&amp;ADDRESS(200,COLUMN()-1)),ROW()-1)),9999)</f>
        <v>9999</v>
      </c>
      <c r="J22" s="20">
        <f ca="1">IFERROR(IF(J$1&lt;&gt;"",IF(J$1=Cпиcок!$G24,Cпиcок!$C24,9999),SMALL(INDIRECT(ADDRESS(2,COLUMN()-1)&amp;":"&amp;ADDRESS(200,COLUMN()-1)),ROW()-1)),9999)</f>
        <v>9999</v>
      </c>
      <c r="K22" s="19">
        <f ca="1">IFERROR(IF(K$1&lt;&gt;"",IF(K$1=Cпиcок!$G24,Cпиcок!$C24,9999),SMALL(INDIRECT(ADDRESS(2,COLUMN()-1)&amp;":"&amp;ADDRESS(200,COLUMN()-1)),ROW()-1)),9999)</f>
        <v>9999</v>
      </c>
      <c r="L22" s="20">
        <f ca="1">IFERROR(IF(L$1&lt;&gt;"",IF(L$1=Cпиcок!$G24,Cпиcок!$C24,9999),SMALL(INDIRECT(ADDRESS(2,COLUMN()-1)&amp;":"&amp;ADDRESS(200,COLUMN()-1)),ROW()-1)),9999)</f>
        <v>9999</v>
      </c>
      <c r="M22" s="19">
        <f ca="1">IFERROR(IF(M$1&lt;&gt;"",IF(M$1=Cпиcок!$G24,Cпиcок!$C24,9999),SMALL(INDIRECT(ADDRESS(2,COLUMN()-1)&amp;":"&amp;ADDRESS(200,COLUMN()-1)),ROW()-1)),9999)</f>
        <v>9999</v>
      </c>
      <c r="N22" s="20">
        <f ca="1">IFERROR(IF(N$1&lt;&gt;"",IF(N$1=Cпиcок!$G24,Cпиcок!$C24,9999),SMALL(INDIRECT(ADDRESS(2,COLUMN()-1)&amp;":"&amp;ADDRESS(200,COLUMN()-1)),ROW()-1)),9999)</f>
        <v>31</v>
      </c>
      <c r="O22" s="19">
        <f ca="1">IFERROR(IF(O$1&lt;&gt;"",IF(O$1=Cпиcок!$G24,Cпиcок!$C24,9999),SMALL(INDIRECT(ADDRESS(2,COLUMN()-1)&amp;":"&amp;ADDRESS(200,COLUMN()-1)),ROW()-1)),9999)</f>
        <v>21</v>
      </c>
      <c r="P22" s="20">
        <f ca="1">IFERROR(IF(P$1&lt;&gt;"",IF(P$1=Cпиcок!$G24,Cпиcок!$C24,9999),SMALL(INDIRECT(ADDRESS(2,COLUMN()-1)&amp;":"&amp;ADDRESS(200,COLUMN()-1)),ROW()-1)),9999)</f>
        <v>9999</v>
      </c>
      <c r="Q22" s="19">
        <f ca="1">IFERROR(IF(Q$1&lt;&gt;"",IF(Q$1=Cпиcок!$G24,Cпиcок!$C24,9999),SMALL(INDIRECT(ADDRESS(2,COLUMN()-1)&amp;":"&amp;ADDRESS(200,COLUMN()-1)),ROW()-1)),9999)</f>
        <v>9999</v>
      </c>
      <c r="R22" s="20">
        <f ca="1">IFERROR(IF(R$1&lt;&gt;"",IF(R$1=Cпиcок!$G24,Cпиcок!$C24,9999),SMALL(INDIRECT(ADDRESS(2,COLUMN()-1)&amp;":"&amp;ADDRESS(200,COLUMN()-1)),ROW()-1)),9999)</f>
        <v>9999</v>
      </c>
      <c r="S22" s="19">
        <f ca="1">IFERROR(IF(S$1&lt;&gt;"",IF(S$1=Cпиcок!$G24,Cпиcок!$C24,9999),SMALL(INDIRECT(ADDRESS(2,COLUMN()-1)&amp;":"&amp;ADDRESS(200,COLUMN()-1)),ROW()-1)),9999)</f>
        <v>9999</v>
      </c>
      <c r="T22" s="20">
        <f ca="1">IFERROR(IF(T$1&lt;&gt;"",IF(T$1=Cпиcок!$G24,Cпиcок!$C24,9999),SMALL(INDIRECT(ADDRESS(2,COLUMN()-1)&amp;":"&amp;ADDRESS(200,COLUMN()-1)),ROW()-1)),9999)</f>
        <v>9999</v>
      </c>
    </row>
    <row r="23" spans="1:20" x14ac:dyDescent="0.15">
      <c r="A23" s="19">
        <f ca="1">IFERROR(IF(A$1&lt;&gt;"",IF(A$1=Cпиcок!$G25,Cпиcок!$C25,9999),SMALL(INDIRECT(ADDRESS(2,COLUMN()-1)&amp;":"&amp;ADDRESS(200,COLUMN()-1)),ROW()-1)),9999)</f>
        <v>9999</v>
      </c>
      <c r="B23" s="20">
        <f ca="1">IFERROR(IF(B$1&lt;&gt;"",IF(B$1=Cпиcок!$G25,Cпиcок!$C25,9999),SMALL(INDIRECT(ADDRESS(2,COLUMN()-1)&amp;":"&amp;ADDRESS(200,COLUMN()-1)),ROW()-1)),9999)</f>
        <v>9999</v>
      </c>
      <c r="C23" s="19">
        <f ca="1">IFERROR(IF(C$1=Cпиcок!$G25,Cпиcок!$C25,9999),9999)</f>
        <v>9999</v>
      </c>
      <c r="D23" s="20">
        <f t="shared" ca="1" si="1"/>
        <v>9999</v>
      </c>
      <c r="E23" s="19">
        <f ca="1">IFERROR(IF(E$1&lt;&gt;"",IF(E$1=Cпиcок!$G25,Cпиcок!$C25,9999),SMALL(INDIRECT(ADDRESS(2,COLUMN()-1)&amp;":"&amp;ADDRESS(200,COLUMN()-1)),ROW()-1)),9999)</f>
        <v>9999</v>
      </c>
      <c r="F23" s="20">
        <f ca="1">IFERROR(IF(F$1&lt;&gt;"",IF(F$1=Cпиcок!$G25,Cпиcок!$C25,9999),SMALL(INDIRECT(ADDRESS(2,COLUMN()-1)&amp;":"&amp;ADDRESS(200,COLUMN()-1)),ROW()-1)),9999)</f>
        <v>9999</v>
      </c>
      <c r="G23" s="19">
        <f ca="1">IFERROR(IF(G$1&lt;&gt;"",IF(G$1=Cпиcок!$G25,Cпиcок!$C25,9999),SMALL(INDIRECT(ADDRESS(2,COLUMN()-1)&amp;":"&amp;ADDRESS(200,COLUMN()-1)),ROW()-1)),9999)</f>
        <v>9999</v>
      </c>
      <c r="H23" s="20">
        <f ca="1">IFERROR(IF(H$1&lt;&gt;"",IF(H$1=Cпиcок!$G25,Cпиcок!$C25,9999),SMALL(INDIRECT(ADDRESS(2,COLUMN()-1)&amp;":"&amp;ADDRESS(200,COLUMN()-1)),ROW()-1)),9999)</f>
        <v>9999</v>
      </c>
      <c r="I23" s="19">
        <f ca="1">IFERROR(IF(I$1&lt;&gt;"",IF(I$1=Cпиcок!$G25,Cпиcок!$C25,9999),SMALL(INDIRECT(ADDRESS(2,COLUMN()-1)&amp;":"&amp;ADDRESS(200,COLUMN()-1)),ROW()-1)),9999)</f>
        <v>9999</v>
      </c>
      <c r="J23" s="20">
        <f ca="1">IFERROR(IF(J$1&lt;&gt;"",IF(J$1=Cпиcок!$G25,Cпиcок!$C25,9999),SMALL(INDIRECT(ADDRESS(2,COLUMN()-1)&amp;":"&amp;ADDRESS(200,COLUMN()-1)),ROW()-1)),9999)</f>
        <v>9999</v>
      </c>
      <c r="K23" s="19">
        <f ca="1">IFERROR(IF(K$1&lt;&gt;"",IF(K$1=Cпиcок!$G25,Cпиcок!$C25,9999),SMALL(INDIRECT(ADDRESS(2,COLUMN()-1)&amp;":"&amp;ADDRESS(200,COLUMN()-1)),ROW()-1)),9999)</f>
        <v>9999</v>
      </c>
      <c r="L23" s="20">
        <f ca="1">IFERROR(IF(L$1&lt;&gt;"",IF(L$1=Cпиcок!$G25,Cпиcок!$C25,9999),SMALL(INDIRECT(ADDRESS(2,COLUMN()-1)&amp;":"&amp;ADDRESS(200,COLUMN()-1)),ROW()-1)),9999)</f>
        <v>9999</v>
      </c>
      <c r="M23" s="19">
        <f ca="1">IFERROR(IF(M$1&lt;&gt;"",IF(M$1=Cпиcок!$G25,Cпиcок!$C25,9999),SMALL(INDIRECT(ADDRESS(2,COLUMN()-1)&amp;":"&amp;ADDRESS(200,COLUMN()-1)),ROW()-1)),9999)</f>
        <v>22</v>
      </c>
      <c r="N23" s="20">
        <f ca="1">IFERROR(IF(N$1&lt;&gt;"",IF(N$1=Cпиcок!$G25,Cпиcок!$C25,9999),SMALL(INDIRECT(ADDRESS(2,COLUMN()-1)&amp;":"&amp;ADDRESS(200,COLUMN()-1)),ROW()-1)),9999)</f>
        <v>33</v>
      </c>
      <c r="O23" s="19">
        <f ca="1">IFERROR(IF(O$1&lt;&gt;"",IF(O$1=Cпиcок!$G25,Cпиcок!$C25,9999),SMALL(INDIRECT(ADDRESS(2,COLUMN()-1)&amp;":"&amp;ADDRESS(200,COLUMN()-1)),ROW()-1)),9999)</f>
        <v>9999</v>
      </c>
      <c r="P23" s="20">
        <f ca="1">IFERROR(IF(P$1&lt;&gt;"",IF(P$1=Cпиcок!$G25,Cпиcок!$C25,9999),SMALL(INDIRECT(ADDRESS(2,COLUMN()-1)&amp;":"&amp;ADDRESS(200,COLUMN()-1)),ROW()-1)),9999)</f>
        <v>9999</v>
      </c>
      <c r="Q23" s="19">
        <f ca="1">IFERROR(IF(Q$1&lt;&gt;"",IF(Q$1=Cпиcок!$G25,Cпиcок!$C25,9999),SMALL(INDIRECT(ADDRESS(2,COLUMN()-1)&amp;":"&amp;ADDRESS(200,COLUMN()-1)),ROW()-1)),9999)</f>
        <v>9999</v>
      </c>
      <c r="R23" s="20">
        <f ca="1">IFERROR(IF(R$1&lt;&gt;"",IF(R$1=Cпиcок!$G25,Cпиcок!$C25,9999),SMALL(INDIRECT(ADDRESS(2,COLUMN()-1)&amp;":"&amp;ADDRESS(200,COLUMN()-1)),ROW()-1)),9999)</f>
        <v>9999</v>
      </c>
      <c r="S23" s="19">
        <f ca="1">IFERROR(IF(S$1&lt;&gt;"",IF(S$1=Cпиcок!$G25,Cпиcок!$C25,9999),SMALL(INDIRECT(ADDRESS(2,COLUMN()-1)&amp;":"&amp;ADDRESS(200,COLUMN()-1)),ROW()-1)),9999)</f>
        <v>9999</v>
      </c>
      <c r="T23" s="20">
        <f ca="1">IFERROR(IF(T$1&lt;&gt;"",IF(T$1=Cпиcок!$G25,Cпиcок!$C25,9999),SMALL(INDIRECT(ADDRESS(2,COLUMN()-1)&amp;":"&amp;ADDRESS(200,COLUMN()-1)),ROW()-1)),9999)</f>
        <v>9999</v>
      </c>
    </row>
    <row r="24" spans="1:20" x14ac:dyDescent="0.15">
      <c r="A24" s="19">
        <f ca="1">IFERROR(IF(A$1&lt;&gt;"",IF(A$1=Cпиcок!$G26,Cпиcок!$C26,9999),SMALL(INDIRECT(ADDRESS(2,COLUMN()-1)&amp;":"&amp;ADDRESS(200,COLUMN()-1)),ROW()-1)),9999)</f>
        <v>9999</v>
      </c>
      <c r="B24" s="20">
        <f ca="1">IFERROR(IF(B$1&lt;&gt;"",IF(B$1=Cпиcок!$G26,Cпиcок!$C26,9999),SMALL(INDIRECT(ADDRESS(2,COLUMN()-1)&amp;":"&amp;ADDRESS(200,COLUMN()-1)),ROW()-1)),9999)</f>
        <v>9999</v>
      </c>
      <c r="C24" s="19">
        <f ca="1">IFERROR(IF(C$1=Cпиcок!$G26,Cпиcок!$C26,9999),9999)</f>
        <v>9999</v>
      </c>
      <c r="D24" s="20">
        <f t="shared" ca="1" si="1"/>
        <v>9999</v>
      </c>
      <c r="E24" s="19">
        <f ca="1">IFERROR(IF(E$1&lt;&gt;"",IF(E$1=Cпиcок!$G26,Cпиcок!$C26,9999),SMALL(INDIRECT(ADDRESS(2,COLUMN()-1)&amp;":"&amp;ADDRESS(200,COLUMN()-1)),ROW()-1)),9999)</f>
        <v>9999</v>
      </c>
      <c r="F24" s="20">
        <f ca="1">IFERROR(IF(F$1&lt;&gt;"",IF(F$1=Cпиcок!$G26,Cпиcок!$C26,9999),SMALL(INDIRECT(ADDRESS(2,COLUMN()-1)&amp;":"&amp;ADDRESS(200,COLUMN()-1)),ROW()-1)),9999)</f>
        <v>9999</v>
      </c>
      <c r="G24" s="19">
        <f ca="1">IFERROR(IF(G$1&lt;&gt;"",IF(G$1=Cпиcок!$G26,Cпиcок!$C26,9999),SMALL(INDIRECT(ADDRESS(2,COLUMN()-1)&amp;":"&amp;ADDRESS(200,COLUMN()-1)),ROW()-1)),9999)</f>
        <v>9999</v>
      </c>
      <c r="H24" s="20">
        <f ca="1">IFERROR(IF(H$1&lt;&gt;"",IF(H$1=Cпиcок!$G26,Cпиcок!$C26,9999),SMALL(INDIRECT(ADDRESS(2,COLUMN()-1)&amp;":"&amp;ADDRESS(200,COLUMN()-1)),ROW()-1)),9999)</f>
        <v>9999</v>
      </c>
      <c r="I24" s="19">
        <f ca="1">IFERROR(IF(I$1&lt;&gt;"",IF(I$1=Cпиcок!$G26,Cпиcок!$C26,9999),SMALL(INDIRECT(ADDRESS(2,COLUMN()-1)&amp;":"&amp;ADDRESS(200,COLUMN()-1)),ROW()-1)),9999)</f>
        <v>9999</v>
      </c>
      <c r="J24" s="20">
        <f ca="1">IFERROR(IF(J$1&lt;&gt;"",IF(J$1=Cпиcок!$G26,Cпиcок!$C26,9999),SMALL(INDIRECT(ADDRESS(2,COLUMN()-1)&amp;":"&amp;ADDRESS(200,COLUMN()-1)),ROW()-1)),9999)</f>
        <v>9999</v>
      </c>
      <c r="K24" s="19">
        <f ca="1">IFERROR(IF(K$1&lt;&gt;"",IF(K$1=Cпиcок!$G26,Cпиcок!$C26,9999),SMALL(INDIRECT(ADDRESS(2,COLUMN()-1)&amp;":"&amp;ADDRESS(200,COLUMN()-1)),ROW()-1)),9999)</f>
        <v>23</v>
      </c>
      <c r="L24" s="20">
        <f ca="1">IFERROR(IF(L$1&lt;&gt;"",IF(L$1=Cпиcок!$G26,Cпиcок!$C26,9999),SMALL(INDIRECT(ADDRESS(2,COLUMN()-1)&amp;":"&amp;ADDRESS(200,COLUMN()-1)),ROW()-1)),9999)</f>
        <v>9999</v>
      </c>
      <c r="M24" s="19">
        <f ca="1">IFERROR(IF(M$1&lt;&gt;"",IF(M$1=Cпиcок!$G26,Cпиcок!$C26,9999),SMALL(INDIRECT(ADDRESS(2,COLUMN()-1)&amp;":"&amp;ADDRESS(200,COLUMN()-1)),ROW()-1)),9999)</f>
        <v>9999</v>
      </c>
      <c r="N24" s="20">
        <f ca="1">IFERROR(IF(N$1&lt;&gt;"",IF(N$1=Cпиcок!$G26,Cпиcок!$C26,9999),SMALL(INDIRECT(ADDRESS(2,COLUMN()-1)&amp;":"&amp;ADDRESS(200,COLUMN()-1)),ROW()-1)),9999)</f>
        <v>37</v>
      </c>
      <c r="O24" s="19">
        <f ca="1">IFERROR(IF(O$1&lt;&gt;"",IF(O$1=Cпиcок!$G26,Cпиcок!$C26,9999),SMALL(INDIRECT(ADDRESS(2,COLUMN()-1)&amp;":"&amp;ADDRESS(200,COLUMN()-1)),ROW()-1)),9999)</f>
        <v>9999</v>
      </c>
      <c r="P24" s="20">
        <f ca="1">IFERROR(IF(P$1&lt;&gt;"",IF(P$1=Cпиcок!$G26,Cпиcок!$C26,9999),SMALL(INDIRECT(ADDRESS(2,COLUMN()-1)&amp;":"&amp;ADDRESS(200,COLUMN()-1)),ROW()-1)),9999)</f>
        <v>9999</v>
      </c>
      <c r="Q24" s="19">
        <f ca="1">IFERROR(IF(Q$1&lt;&gt;"",IF(Q$1=Cпиcок!$G26,Cпиcок!$C26,9999),SMALL(INDIRECT(ADDRESS(2,COLUMN()-1)&amp;":"&amp;ADDRESS(200,COLUMN()-1)),ROW()-1)),9999)</f>
        <v>9999</v>
      </c>
      <c r="R24" s="20">
        <f ca="1">IFERROR(IF(R$1&lt;&gt;"",IF(R$1=Cпиcок!$G26,Cпиcок!$C26,9999),SMALL(INDIRECT(ADDRESS(2,COLUMN()-1)&amp;":"&amp;ADDRESS(200,COLUMN()-1)),ROW()-1)),9999)</f>
        <v>9999</v>
      </c>
      <c r="S24" s="19">
        <f ca="1">IFERROR(IF(S$1&lt;&gt;"",IF(S$1=Cпиcок!$G26,Cпиcок!$C26,9999),SMALL(INDIRECT(ADDRESS(2,COLUMN()-1)&amp;":"&amp;ADDRESS(200,COLUMN()-1)),ROW()-1)),9999)</f>
        <v>9999</v>
      </c>
      <c r="T24" s="20">
        <f ca="1">IFERROR(IF(T$1&lt;&gt;"",IF(T$1=Cпиcок!$G26,Cпиcок!$C26,9999),SMALL(INDIRECT(ADDRESS(2,COLUMN()-1)&amp;":"&amp;ADDRESS(200,COLUMN()-1)),ROW()-1)),9999)</f>
        <v>9999</v>
      </c>
    </row>
    <row r="25" spans="1:20" x14ac:dyDescent="0.15">
      <c r="A25" s="19">
        <f ca="1">IFERROR(IF(A$1&lt;&gt;"",IF(A$1=Cпиcок!$G27,Cпиcок!$C27,9999),SMALL(INDIRECT(ADDRESS(2,COLUMN()-1)&amp;":"&amp;ADDRESS(200,COLUMN()-1)),ROW()-1)),9999)</f>
        <v>9999</v>
      </c>
      <c r="B25" s="20">
        <f ca="1">IFERROR(IF(B$1&lt;&gt;"",IF(B$1=Cпиcок!$G27,Cпиcок!$C27,9999),SMALL(INDIRECT(ADDRESS(2,COLUMN()-1)&amp;":"&amp;ADDRESS(200,COLUMN()-1)),ROW()-1)),9999)</f>
        <v>9999</v>
      </c>
      <c r="C25" s="19">
        <f ca="1">IFERROR(IF(C$1=Cпиcок!$G27,Cпиcок!$C27,9999),9999)</f>
        <v>9999</v>
      </c>
      <c r="D25" s="20">
        <f t="shared" ca="1" si="1"/>
        <v>9999</v>
      </c>
      <c r="E25" s="19">
        <f ca="1">IFERROR(IF(E$1&lt;&gt;"",IF(E$1=Cпиcок!$G27,Cпиcок!$C27,9999),SMALL(INDIRECT(ADDRESS(2,COLUMN()-1)&amp;":"&amp;ADDRESS(200,COLUMN()-1)),ROW()-1)),9999)</f>
        <v>9999</v>
      </c>
      <c r="F25" s="20">
        <f ca="1">IFERROR(IF(F$1&lt;&gt;"",IF(F$1=Cпиcок!$G27,Cпиcок!$C27,9999),SMALL(INDIRECT(ADDRESS(2,COLUMN()-1)&amp;":"&amp;ADDRESS(200,COLUMN()-1)),ROW()-1)),9999)</f>
        <v>9999</v>
      </c>
      <c r="G25" s="19">
        <f ca="1">IFERROR(IF(G$1&lt;&gt;"",IF(G$1=Cпиcок!$G27,Cпиcок!$C27,9999),SMALL(INDIRECT(ADDRESS(2,COLUMN()-1)&amp;":"&amp;ADDRESS(200,COLUMN()-1)),ROW()-1)),9999)</f>
        <v>9999</v>
      </c>
      <c r="H25" s="20">
        <f ca="1">IFERROR(IF(H$1&lt;&gt;"",IF(H$1=Cпиcок!$G27,Cпиcок!$C27,9999),SMALL(INDIRECT(ADDRESS(2,COLUMN()-1)&amp;":"&amp;ADDRESS(200,COLUMN()-1)),ROW()-1)),9999)</f>
        <v>9999</v>
      </c>
      <c r="I25" s="19">
        <f ca="1">IFERROR(IF(I$1&lt;&gt;"",IF(I$1=Cпиcок!$G27,Cпиcок!$C27,9999),SMALL(INDIRECT(ADDRESS(2,COLUMN()-1)&amp;":"&amp;ADDRESS(200,COLUMN()-1)),ROW()-1)),9999)</f>
        <v>9999</v>
      </c>
      <c r="J25" s="20">
        <f ca="1">IFERROR(IF(J$1&lt;&gt;"",IF(J$1=Cпиcок!$G27,Cпиcок!$C27,9999),SMALL(INDIRECT(ADDRESS(2,COLUMN()-1)&amp;":"&amp;ADDRESS(200,COLUMN()-1)),ROW()-1)),9999)</f>
        <v>9999</v>
      </c>
      <c r="K25" s="19">
        <f ca="1">IFERROR(IF(K$1&lt;&gt;"",IF(K$1=Cпиcок!$G27,Cпиcок!$C27,9999),SMALL(INDIRECT(ADDRESS(2,COLUMN()-1)&amp;":"&amp;ADDRESS(200,COLUMN()-1)),ROW()-1)),9999)</f>
        <v>9999</v>
      </c>
      <c r="L25" s="20">
        <f ca="1">IFERROR(IF(L$1&lt;&gt;"",IF(L$1=Cпиcок!$G27,Cпиcок!$C27,9999),SMALL(INDIRECT(ADDRESS(2,COLUMN()-1)&amp;":"&amp;ADDRESS(200,COLUMN()-1)),ROW()-1)),9999)</f>
        <v>9999</v>
      </c>
      <c r="M25" s="19">
        <f ca="1">IFERROR(IF(M$1&lt;&gt;"",IF(M$1=Cпиcок!$G27,Cпиcок!$C27,9999),SMALL(INDIRECT(ADDRESS(2,COLUMN()-1)&amp;":"&amp;ADDRESS(200,COLUMN()-1)),ROW()-1)),9999)</f>
        <v>24</v>
      </c>
      <c r="N25" s="20">
        <f ca="1">IFERROR(IF(N$1&lt;&gt;"",IF(N$1=Cпиcок!$G27,Cпиcок!$C27,9999),SMALL(INDIRECT(ADDRESS(2,COLUMN()-1)&amp;":"&amp;ADDRESS(200,COLUMN()-1)),ROW()-1)),9999)</f>
        <v>38</v>
      </c>
      <c r="O25" s="19">
        <f ca="1">IFERROR(IF(O$1&lt;&gt;"",IF(O$1=Cпиcок!$G27,Cпиcок!$C27,9999),SMALL(INDIRECT(ADDRESS(2,COLUMN()-1)&amp;":"&amp;ADDRESS(200,COLUMN()-1)),ROW()-1)),9999)</f>
        <v>9999</v>
      </c>
      <c r="P25" s="20">
        <f ca="1">IFERROR(IF(P$1&lt;&gt;"",IF(P$1=Cпиcок!$G27,Cпиcок!$C27,9999),SMALL(INDIRECT(ADDRESS(2,COLUMN()-1)&amp;":"&amp;ADDRESS(200,COLUMN()-1)),ROW()-1)),9999)</f>
        <v>9999</v>
      </c>
      <c r="Q25" s="19">
        <f ca="1">IFERROR(IF(Q$1&lt;&gt;"",IF(Q$1=Cпиcок!$G27,Cпиcок!$C27,9999),SMALL(INDIRECT(ADDRESS(2,COLUMN()-1)&amp;":"&amp;ADDRESS(200,COLUMN()-1)),ROW()-1)),9999)</f>
        <v>9999</v>
      </c>
      <c r="R25" s="20">
        <f ca="1">IFERROR(IF(R$1&lt;&gt;"",IF(R$1=Cпиcок!$G27,Cпиcок!$C27,9999),SMALL(INDIRECT(ADDRESS(2,COLUMN()-1)&amp;":"&amp;ADDRESS(200,COLUMN()-1)),ROW()-1)),9999)</f>
        <v>9999</v>
      </c>
      <c r="S25" s="19">
        <f ca="1">IFERROR(IF(S$1&lt;&gt;"",IF(S$1=Cпиcок!$G27,Cпиcок!$C27,9999),SMALL(INDIRECT(ADDRESS(2,COLUMN()-1)&amp;":"&amp;ADDRESS(200,COLUMN()-1)),ROW()-1)),9999)</f>
        <v>9999</v>
      </c>
      <c r="T25" s="20">
        <f ca="1">IFERROR(IF(T$1&lt;&gt;"",IF(T$1=Cпиcок!$G27,Cпиcок!$C27,9999),SMALL(INDIRECT(ADDRESS(2,COLUMN()-1)&amp;":"&amp;ADDRESS(200,COLUMN()-1)),ROW()-1)),9999)</f>
        <v>9999</v>
      </c>
    </row>
    <row r="26" spans="1:20" x14ac:dyDescent="0.15">
      <c r="A26" s="19">
        <f ca="1">IFERROR(IF(A$1&lt;&gt;"",IF(A$1=Cпиcок!$G28,Cпиcок!$C28,9999),SMALL(INDIRECT(ADDRESS(2,COLUMN()-1)&amp;":"&amp;ADDRESS(200,COLUMN()-1)),ROW()-1)),9999)</f>
        <v>9999</v>
      </c>
      <c r="B26" s="20">
        <f ca="1">IFERROR(IF(B$1&lt;&gt;"",IF(B$1=Cпиcок!$G28,Cпиcок!$C28,9999),SMALL(INDIRECT(ADDRESS(2,COLUMN()-1)&amp;":"&amp;ADDRESS(200,COLUMN()-1)),ROW()-1)),9999)</f>
        <v>9999</v>
      </c>
      <c r="C26" s="19">
        <f ca="1">IFERROR(IF(C$1=Cпиcок!$G28,Cпиcок!$C28,9999),9999)</f>
        <v>9999</v>
      </c>
      <c r="D26" s="20">
        <f t="shared" ca="1" si="1"/>
        <v>9999</v>
      </c>
      <c r="E26" s="19">
        <f ca="1">IFERROR(IF(E$1&lt;&gt;"",IF(E$1=Cпиcок!$G28,Cпиcок!$C28,9999),SMALL(INDIRECT(ADDRESS(2,COLUMN()-1)&amp;":"&amp;ADDRESS(200,COLUMN()-1)),ROW()-1)),9999)</f>
        <v>9999</v>
      </c>
      <c r="F26" s="20">
        <f ca="1">IFERROR(IF(F$1&lt;&gt;"",IF(F$1=Cпиcок!$G28,Cпиcок!$C28,9999),SMALL(INDIRECT(ADDRESS(2,COLUMN()-1)&amp;":"&amp;ADDRESS(200,COLUMN()-1)),ROW()-1)),9999)</f>
        <v>9999</v>
      </c>
      <c r="G26" s="19">
        <f ca="1">IFERROR(IF(G$1&lt;&gt;"",IF(G$1=Cпиcок!$G28,Cпиcок!$C28,9999),SMALL(INDIRECT(ADDRESS(2,COLUMN()-1)&amp;":"&amp;ADDRESS(200,COLUMN()-1)),ROW()-1)),9999)</f>
        <v>9999</v>
      </c>
      <c r="H26" s="20">
        <f ca="1">IFERROR(IF(H$1&lt;&gt;"",IF(H$1=Cпиcок!$G28,Cпиcок!$C28,9999),SMALL(INDIRECT(ADDRESS(2,COLUMN()-1)&amp;":"&amp;ADDRESS(200,COLUMN()-1)),ROW()-1)),9999)</f>
        <v>9999</v>
      </c>
      <c r="I26" s="19">
        <f ca="1">IFERROR(IF(I$1&lt;&gt;"",IF(I$1=Cпиcок!$G28,Cпиcок!$C28,9999),SMALL(INDIRECT(ADDRESS(2,COLUMN()-1)&amp;":"&amp;ADDRESS(200,COLUMN()-1)),ROW()-1)),9999)</f>
        <v>9999</v>
      </c>
      <c r="J26" s="20">
        <f ca="1">IFERROR(IF(J$1&lt;&gt;"",IF(J$1=Cпиcок!$G28,Cпиcок!$C28,9999),SMALL(INDIRECT(ADDRESS(2,COLUMN()-1)&amp;":"&amp;ADDRESS(200,COLUMN()-1)),ROW()-1)),9999)</f>
        <v>9999</v>
      </c>
      <c r="K26" s="19">
        <f ca="1">IFERROR(IF(K$1&lt;&gt;"",IF(K$1=Cпиcок!$G28,Cпиcок!$C28,9999),SMALL(INDIRECT(ADDRESS(2,COLUMN()-1)&amp;":"&amp;ADDRESS(200,COLUMN()-1)),ROW()-1)),9999)</f>
        <v>9999</v>
      </c>
      <c r="L26" s="20">
        <f ca="1">IFERROR(IF(L$1&lt;&gt;"",IF(L$1=Cпиcок!$G28,Cпиcок!$C28,9999),SMALL(INDIRECT(ADDRESS(2,COLUMN()-1)&amp;":"&amp;ADDRESS(200,COLUMN()-1)),ROW()-1)),9999)</f>
        <v>9999</v>
      </c>
      <c r="M26" s="19">
        <f ca="1">IFERROR(IF(M$1&lt;&gt;"",IF(M$1=Cпиcок!$G28,Cпиcок!$C28,9999),SMALL(INDIRECT(ADDRESS(2,COLUMN()-1)&amp;":"&amp;ADDRESS(200,COLUMN()-1)),ROW()-1)),9999)</f>
        <v>9999</v>
      </c>
      <c r="N26" s="20">
        <f ca="1">IFERROR(IF(N$1&lt;&gt;"",IF(N$1=Cпиcок!$G28,Cпиcок!$C28,9999),SMALL(INDIRECT(ADDRESS(2,COLUMN()-1)&amp;":"&amp;ADDRESS(200,COLUMN()-1)),ROW()-1)),9999)</f>
        <v>39</v>
      </c>
      <c r="O26" s="19">
        <f ca="1">IFERROR(IF(O$1&lt;&gt;"",IF(O$1=Cпиcок!$G28,Cпиcок!$C28,9999),SMALL(INDIRECT(ADDRESS(2,COLUMN()-1)&amp;":"&amp;ADDRESS(200,COLUMN()-1)),ROW()-1)),9999)</f>
        <v>25</v>
      </c>
      <c r="P26" s="20">
        <f ca="1">IFERROR(IF(P$1&lt;&gt;"",IF(P$1=Cпиcок!$G28,Cпиcок!$C28,9999),SMALL(INDIRECT(ADDRESS(2,COLUMN()-1)&amp;":"&amp;ADDRESS(200,COLUMN()-1)),ROW()-1)),9999)</f>
        <v>9999</v>
      </c>
      <c r="Q26" s="19">
        <f ca="1">IFERROR(IF(Q$1&lt;&gt;"",IF(Q$1=Cпиcок!$G28,Cпиcок!$C28,9999),SMALL(INDIRECT(ADDRESS(2,COLUMN()-1)&amp;":"&amp;ADDRESS(200,COLUMN()-1)),ROW()-1)),9999)</f>
        <v>9999</v>
      </c>
      <c r="R26" s="20">
        <f ca="1">IFERROR(IF(R$1&lt;&gt;"",IF(R$1=Cпиcок!$G28,Cпиcок!$C28,9999),SMALL(INDIRECT(ADDRESS(2,COLUMN()-1)&amp;":"&amp;ADDRESS(200,COLUMN()-1)),ROW()-1)),9999)</f>
        <v>9999</v>
      </c>
      <c r="S26" s="19">
        <f ca="1">IFERROR(IF(S$1&lt;&gt;"",IF(S$1=Cпиcок!$G28,Cпиcок!$C28,9999),SMALL(INDIRECT(ADDRESS(2,COLUMN()-1)&amp;":"&amp;ADDRESS(200,COLUMN()-1)),ROW()-1)),9999)</f>
        <v>9999</v>
      </c>
      <c r="T26" s="20">
        <f ca="1">IFERROR(IF(T$1&lt;&gt;"",IF(T$1=Cпиcок!$G28,Cпиcок!$C28,9999),SMALL(INDIRECT(ADDRESS(2,COLUMN()-1)&amp;":"&amp;ADDRESS(200,COLUMN()-1)),ROW()-1)),9999)</f>
        <v>9999</v>
      </c>
    </row>
    <row r="27" spans="1:20" x14ac:dyDescent="0.15">
      <c r="A27" s="19">
        <f ca="1">IFERROR(IF(A$1&lt;&gt;"",IF(A$1=Cпиcок!$G29,Cпиcок!$C29,9999),SMALL(INDIRECT(ADDRESS(2,COLUMN()-1)&amp;":"&amp;ADDRESS(200,COLUMN()-1)),ROW()-1)),9999)</f>
        <v>9999</v>
      </c>
      <c r="B27" s="20">
        <f ca="1">IFERROR(IF(B$1&lt;&gt;"",IF(B$1=Cпиcок!$G29,Cпиcок!$C29,9999),SMALL(INDIRECT(ADDRESS(2,COLUMN()-1)&amp;":"&amp;ADDRESS(200,COLUMN()-1)),ROW()-1)),9999)</f>
        <v>9999</v>
      </c>
      <c r="C27" s="19">
        <f ca="1">IFERROR(IF(C$1=Cпиcок!$G29,Cпиcок!$C29,9999),9999)</f>
        <v>9999</v>
      </c>
      <c r="D27" s="20">
        <f t="shared" ca="1" si="1"/>
        <v>9999</v>
      </c>
      <c r="E27" s="19">
        <f ca="1">IFERROR(IF(E$1&lt;&gt;"",IF(E$1=Cпиcок!$G29,Cпиcок!$C29,9999),SMALL(INDIRECT(ADDRESS(2,COLUMN()-1)&amp;":"&amp;ADDRESS(200,COLUMN()-1)),ROW()-1)),9999)</f>
        <v>9999</v>
      </c>
      <c r="F27" s="20">
        <f ca="1">IFERROR(IF(F$1&lt;&gt;"",IF(F$1=Cпиcок!$G29,Cпиcок!$C29,9999),SMALL(INDIRECT(ADDRESS(2,COLUMN()-1)&amp;":"&amp;ADDRESS(200,COLUMN()-1)),ROW()-1)),9999)</f>
        <v>9999</v>
      </c>
      <c r="G27" s="19">
        <f ca="1">IFERROR(IF(G$1&lt;&gt;"",IF(G$1=Cпиcок!$G29,Cпиcок!$C29,9999),SMALL(INDIRECT(ADDRESS(2,COLUMN()-1)&amp;":"&amp;ADDRESS(200,COLUMN()-1)),ROW()-1)),9999)</f>
        <v>9999</v>
      </c>
      <c r="H27" s="20">
        <f ca="1">IFERROR(IF(H$1&lt;&gt;"",IF(H$1=Cпиcок!$G29,Cпиcок!$C29,9999),SMALL(INDIRECT(ADDRESS(2,COLUMN()-1)&amp;":"&amp;ADDRESS(200,COLUMN()-1)),ROW()-1)),9999)</f>
        <v>9999</v>
      </c>
      <c r="I27" s="19">
        <f ca="1">IFERROR(IF(I$1&lt;&gt;"",IF(I$1=Cпиcок!$G29,Cпиcок!$C29,9999),SMALL(INDIRECT(ADDRESS(2,COLUMN()-1)&amp;":"&amp;ADDRESS(200,COLUMN()-1)),ROW()-1)),9999)</f>
        <v>9999</v>
      </c>
      <c r="J27" s="20">
        <f ca="1">IFERROR(IF(J$1&lt;&gt;"",IF(J$1=Cпиcок!$G29,Cпиcок!$C29,9999),SMALL(INDIRECT(ADDRESS(2,COLUMN()-1)&amp;":"&amp;ADDRESS(200,COLUMN()-1)),ROW()-1)),9999)</f>
        <v>9999</v>
      </c>
      <c r="K27" s="19">
        <f ca="1">IFERROR(IF(K$1&lt;&gt;"",IF(K$1=Cпиcок!$G29,Cпиcок!$C29,9999),SMALL(INDIRECT(ADDRESS(2,COLUMN()-1)&amp;":"&amp;ADDRESS(200,COLUMN()-1)),ROW()-1)),9999)</f>
        <v>9999</v>
      </c>
      <c r="L27" s="20">
        <f ca="1">IFERROR(IF(L$1&lt;&gt;"",IF(L$1=Cпиcок!$G29,Cпиcок!$C29,9999),SMALL(INDIRECT(ADDRESS(2,COLUMN()-1)&amp;":"&amp;ADDRESS(200,COLUMN()-1)),ROW()-1)),9999)</f>
        <v>9999</v>
      </c>
      <c r="M27" s="19">
        <f ca="1">IFERROR(IF(M$1&lt;&gt;"",IF(M$1=Cпиcок!$G29,Cпиcок!$C29,9999),SMALL(INDIRECT(ADDRESS(2,COLUMN()-1)&amp;":"&amp;ADDRESS(200,COLUMN()-1)),ROW()-1)),9999)</f>
        <v>26</v>
      </c>
      <c r="N27" s="20">
        <f ca="1">IFERROR(IF(N$1&lt;&gt;"",IF(N$1=Cпиcок!$G29,Cпиcок!$C29,9999),SMALL(INDIRECT(ADDRESS(2,COLUMN()-1)&amp;":"&amp;ADDRESS(200,COLUMN()-1)),ROW()-1)),9999)</f>
        <v>42</v>
      </c>
      <c r="O27" s="19">
        <f ca="1">IFERROR(IF(O$1&lt;&gt;"",IF(O$1=Cпиcок!$G29,Cпиcок!$C29,9999),SMALL(INDIRECT(ADDRESS(2,COLUMN()-1)&amp;":"&amp;ADDRESS(200,COLUMN()-1)),ROW()-1)),9999)</f>
        <v>9999</v>
      </c>
      <c r="P27" s="20">
        <f ca="1">IFERROR(IF(P$1&lt;&gt;"",IF(P$1=Cпиcок!$G29,Cпиcок!$C29,9999),SMALL(INDIRECT(ADDRESS(2,COLUMN()-1)&amp;":"&amp;ADDRESS(200,COLUMN()-1)),ROW()-1)),9999)</f>
        <v>9999</v>
      </c>
      <c r="Q27" s="19">
        <f ca="1">IFERROR(IF(Q$1&lt;&gt;"",IF(Q$1=Cпиcок!$G29,Cпиcок!$C29,9999),SMALL(INDIRECT(ADDRESS(2,COLUMN()-1)&amp;":"&amp;ADDRESS(200,COLUMN()-1)),ROW()-1)),9999)</f>
        <v>9999</v>
      </c>
      <c r="R27" s="20">
        <f ca="1">IFERROR(IF(R$1&lt;&gt;"",IF(R$1=Cпиcок!$G29,Cпиcок!$C29,9999),SMALL(INDIRECT(ADDRESS(2,COLUMN()-1)&amp;":"&amp;ADDRESS(200,COLUMN()-1)),ROW()-1)),9999)</f>
        <v>9999</v>
      </c>
      <c r="S27" s="19">
        <f ca="1">IFERROR(IF(S$1&lt;&gt;"",IF(S$1=Cпиcок!$G29,Cпиcок!$C29,9999),SMALL(INDIRECT(ADDRESS(2,COLUMN()-1)&amp;":"&amp;ADDRESS(200,COLUMN()-1)),ROW()-1)),9999)</f>
        <v>9999</v>
      </c>
      <c r="T27" s="20">
        <f ca="1">IFERROR(IF(T$1&lt;&gt;"",IF(T$1=Cпиcок!$G29,Cпиcок!$C29,9999),SMALL(INDIRECT(ADDRESS(2,COLUMN()-1)&amp;":"&amp;ADDRESS(200,COLUMN()-1)),ROW()-1)),9999)</f>
        <v>9999</v>
      </c>
    </row>
    <row r="28" spans="1:20" x14ac:dyDescent="0.15">
      <c r="A28" s="19">
        <f ca="1">IFERROR(IF(A$1&lt;&gt;"",IF(A$1=Cпиcок!$G30,Cпиcок!$C30,9999),SMALL(INDIRECT(ADDRESS(2,COLUMN()-1)&amp;":"&amp;ADDRESS(200,COLUMN()-1)),ROW()-1)),9999)</f>
        <v>9999</v>
      </c>
      <c r="B28" s="20">
        <f ca="1">IFERROR(IF(B$1&lt;&gt;"",IF(B$1=Cпиcок!$G30,Cпиcок!$C30,9999),SMALL(INDIRECT(ADDRESS(2,COLUMN()-1)&amp;":"&amp;ADDRESS(200,COLUMN()-1)),ROW()-1)),9999)</f>
        <v>9999</v>
      </c>
      <c r="C28" s="19">
        <f ca="1">IFERROR(IF(C$1=Cпиcок!$G30,Cпиcок!$C30,9999),9999)</f>
        <v>9999</v>
      </c>
      <c r="D28" s="20">
        <f t="shared" ca="1" si="1"/>
        <v>9999</v>
      </c>
      <c r="E28" s="19">
        <f ca="1">IFERROR(IF(E$1&lt;&gt;"",IF(E$1=Cпиcок!$G30,Cпиcок!$C30,9999),SMALL(INDIRECT(ADDRESS(2,COLUMN()-1)&amp;":"&amp;ADDRESS(200,COLUMN()-1)),ROW()-1)),9999)</f>
        <v>9999</v>
      </c>
      <c r="F28" s="20">
        <f ca="1">IFERROR(IF(F$1&lt;&gt;"",IF(F$1=Cпиcок!$G30,Cпиcок!$C30,9999),SMALL(INDIRECT(ADDRESS(2,COLUMN()-1)&amp;":"&amp;ADDRESS(200,COLUMN()-1)),ROW()-1)),9999)</f>
        <v>9999</v>
      </c>
      <c r="G28" s="19">
        <f ca="1">IFERROR(IF(G$1&lt;&gt;"",IF(G$1=Cпиcок!$G30,Cпиcок!$C30,9999),SMALL(INDIRECT(ADDRESS(2,COLUMN()-1)&amp;":"&amp;ADDRESS(200,COLUMN()-1)),ROW()-1)),9999)</f>
        <v>9999</v>
      </c>
      <c r="H28" s="20">
        <f ca="1">IFERROR(IF(H$1&lt;&gt;"",IF(H$1=Cпиcок!$G30,Cпиcок!$C30,9999),SMALL(INDIRECT(ADDRESS(2,COLUMN()-1)&amp;":"&amp;ADDRESS(200,COLUMN()-1)),ROW()-1)),9999)</f>
        <v>9999</v>
      </c>
      <c r="I28" s="19">
        <f ca="1">IFERROR(IF(I$1&lt;&gt;"",IF(I$1=Cпиcок!$G30,Cпиcок!$C30,9999),SMALL(INDIRECT(ADDRESS(2,COLUMN()-1)&amp;":"&amp;ADDRESS(200,COLUMN()-1)),ROW()-1)),9999)</f>
        <v>9999</v>
      </c>
      <c r="J28" s="20">
        <f ca="1">IFERROR(IF(J$1&lt;&gt;"",IF(J$1=Cпиcок!$G30,Cпиcок!$C30,9999),SMALL(INDIRECT(ADDRESS(2,COLUMN()-1)&amp;":"&amp;ADDRESS(200,COLUMN()-1)),ROW()-1)),9999)</f>
        <v>9999</v>
      </c>
      <c r="K28" s="19">
        <f ca="1">IFERROR(IF(K$1&lt;&gt;"",IF(K$1=Cпиcок!$G30,Cпиcок!$C30,9999),SMALL(INDIRECT(ADDRESS(2,COLUMN()-1)&amp;":"&amp;ADDRESS(200,COLUMN()-1)),ROW()-1)),9999)</f>
        <v>9999</v>
      </c>
      <c r="L28" s="20">
        <f ca="1">IFERROR(IF(L$1&lt;&gt;"",IF(L$1=Cпиcок!$G30,Cпиcок!$C30,9999),SMALL(INDIRECT(ADDRESS(2,COLUMN()-1)&amp;":"&amp;ADDRESS(200,COLUMN()-1)),ROW()-1)),9999)</f>
        <v>9999</v>
      </c>
      <c r="M28" s="19">
        <f ca="1">IFERROR(IF(M$1&lt;&gt;"",IF(M$1=Cпиcок!$G30,Cпиcок!$C30,9999),SMALL(INDIRECT(ADDRESS(2,COLUMN()-1)&amp;":"&amp;ADDRESS(200,COLUMN()-1)),ROW()-1)),9999)</f>
        <v>9999</v>
      </c>
      <c r="N28" s="20">
        <f ca="1">IFERROR(IF(N$1&lt;&gt;"",IF(N$1=Cпиcок!$G30,Cпиcок!$C30,9999),SMALL(INDIRECT(ADDRESS(2,COLUMN()-1)&amp;":"&amp;ADDRESS(200,COLUMN()-1)),ROW()-1)),9999)</f>
        <v>43</v>
      </c>
      <c r="O28" s="19">
        <f ca="1">IFERROR(IF(O$1&lt;&gt;"",IF(O$1=Cпиcок!$G30,Cпиcок!$C30,9999),SMALL(INDIRECT(ADDRESS(2,COLUMN()-1)&amp;":"&amp;ADDRESS(200,COLUMN()-1)),ROW()-1)),9999)</f>
        <v>27</v>
      </c>
      <c r="P28" s="20">
        <f ca="1">IFERROR(IF(P$1&lt;&gt;"",IF(P$1=Cпиcок!$G30,Cпиcок!$C30,9999),SMALL(INDIRECT(ADDRESS(2,COLUMN()-1)&amp;":"&amp;ADDRESS(200,COLUMN()-1)),ROW()-1)),9999)</f>
        <v>9999</v>
      </c>
      <c r="Q28" s="19">
        <f ca="1">IFERROR(IF(Q$1&lt;&gt;"",IF(Q$1=Cпиcок!$G30,Cпиcок!$C30,9999),SMALL(INDIRECT(ADDRESS(2,COLUMN()-1)&amp;":"&amp;ADDRESS(200,COLUMN()-1)),ROW()-1)),9999)</f>
        <v>9999</v>
      </c>
      <c r="R28" s="20">
        <f ca="1">IFERROR(IF(R$1&lt;&gt;"",IF(R$1=Cпиcок!$G30,Cпиcок!$C30,9999),SMALL(INDIRECT(ADDRESS(2,COLUMN()-1)&amp;":"&amp;ADDRESS(200,COLUMN()-1)),ROW()-1)),9999)</f>
        <v>9999</v>
      </c>
      <c r="S28" s="19">
        <f ca="1">IFERROR(IF(S$1&lt;&gt;"",IF(S$1=Cпиcок!$G30,Cпиcок!$C30,9999),SMALL(INDIRECT(ADDRESS(2,COLUMN()-1)&amp;":"&amp;ADDRESS(200,COLUMN()-1)),ROW()-1)),9999)</f>
        <v>9999</v>
      </c>
      <c r="T28" s="20">
        <f ca="1">IFERROR(IF(T$1&lt;&gt;"",IF(T$1=Cпиcок!$G30,Cпиcок!$C30,9999),SMALL(INDIRECT(ADDRESS(2,COLUMN()-1)&amp;":"&amp;ADDRESS(200,COLUMN()-1)),ROW()-1)),9999)</f>
        <v>9999</v>
      </c>
    </row>
    <row r="29" spans="1:20" x14ac:dyDescent="0.15">
      <c r="A29" s="19">
        <f ca="1">IFERROR(IF(A$1&lt;&gt;"",IF(A$1=Cпиcок!$G31,Cпиcок!$C31,9999),SMALL(INDIRECT(ADDRESS(2,COLUMN()-1)&amp;":"&amp;ADDRESS(200,COLUMN()-1)),ROW()-1)),9999)</f>
        <v>9999</v>
      </c>
      <c r="B29" s="20">
        <f ca="1">IFERROR(IF(B$1&lt;&gt;"",IF(B$1=Cпиcок!$G31,Cпиcок!$C31,9999),SMALL(INDIRECT(ADDRESS(2,COLUMN()-1)&amp;":"&amp;ADDRESS(200,COLUMN()-1)),ROW()-1)),9999)</f>
        <v>9999</v>
      </c>
      <c r="C29" s="19">
        <f ca="1">IFERROR(IF(C$1=Cпиcок!$G31,Cпиcок!$C31,9999),9999)</f>
        <v>9999</v>
      </c>
      <c r="D29" s="20">
        <f t="shared" ca="1" si="1"/>
        <v>9999</v>
      </c>
      <c r="E29" s="19">
        <f ca="1">IFERROR(IF(E$1&lt;&gt;"",IF(E$1=Cпиcок!$G31,Cпиcок!$C31,9999),SMALL(INDIRECT(ADDRESS(2,COLUMN()-1)&amp;":"&amp;ADDRESS(200,COLUMN()-1)),ROW()-1)),9999)</f>
        <v>9999</v>
      </c>
      <c r="F29" s="20">
        <f ca="1">IFERROR(IF(F$1&lt;&gt;"",IF(F$1=Cпиcок!$G31,Cпиcок!$C31,9999),SMALL(INDIRECT(ADDRESS(2,COLUMN()-1)&amp;":"&amp;ADDRESS(200,COLUMN()-1)),ROW()-1)),9999)</f>
        <v>9999</v>
      </c>
      <c r="G29" s="19">
        <f ca="1">IFERROR(IF(G$1&lt;&gt;"",IF(G$1=Cпиcок!$G31,Cпиcок!$C31,9999),SMALL(INDIRECT(ADDRESS(2,COLUMN()-1)&amp;":"&amp;ADDRESS(200,COLUMN()-1)),ROW()-1)),9999)</f>
        <v>9999</v>
      </c>
      <c r="H29" s="20">
        <f ca="1">IFERROR(IF(H$1&lt;&gt;"",IF(H$1=Cпиcок!$G31,Cпиcок!$C31,9999),SMALL(INDIRECT(ADDRESS(2,COLUMN()-1)&amp;":"&amp;ADDRESS(200,COLUMN()-1)),ROW()-1)),9999)</f>
        <v>9999</v>
      </c>
      <c r="I29" s="19">
        <f ca="1">IFERROR(IF(I$1&lt;&gt;"",IF(I$1=Cпиcок!$G31,Cпиcок!$C31,9999),SMALL(INDIRECT(ADDRESS(2,COLUMN()-1)&amp;":"&amp;ADDRESS(200,COLUMN()-1)),ROW()-1)),9999)</f>
        <v>9999</v>
      </c>
      <c r="J29" s="20">
        <f ca="1">IFERROR(IF(J$1&lt;&gt;"",IF(J$1=Cпиcок!$G31,Cпиcок!$C31,9999),SMALL(INDIRECT(ADDRESS(2,COLUMN()-1)&amp;":"&amp;ADDRESS(200,COLUMN()-1)),ROW()-1)),9999)</f>
        <v>9999</v>
      </c>
      <c r="K29" s="19">
        <f ca="1">IFERROR(IF(K$1&lt;&gt;"",IF(K$1=Cпиcок!$G31,Cпиcок!$C31,9999),SMALL(INDIRECT(ADDRESS(2,COLUMN()-1)&amp;":"&amp;ADDRESS(200,COLUMN()-1)),ROW()-1)),9999)</f>
        <v>9999</v>
      </c>
      <c r="L29" s="20">
        <f ca="1">IFERROR(IF(L$1&lt;&gt;"",IF(L$1=Cпиcок!$G31,Cпиcок!$C31,9999),SMALL(INDIRECT(ADDRESS(2,COLUMN()-1)&amp;":"&amp;ADDRESS(200,COLUMN()-1)),ROW()-1)),9999)</f>
        <v>9999</v>
      </c>
      <c r="M29" s="19">
        <f ca="1">IFERROR(IF(M$1&lt;&gt;"",IF(M$1=Cпиcок!$G31,Cпиcок!$C31,9999),SMALL(INDIRECT(ADDRESS(2,COLUMN()-1)&amp;":"&amp;ADDRESS(200,COLUMN()-1)),ROW()-1)),9999)</f>
        <v>9999</v>
      </c>
      <c r="N29" s="20">
        <f ca="1">IFERROR(IF(N$1&lt;&gt;"",IF(N$1=Cпиcок!$G31,Cпиcок!$C31,9999),SMALL(INDIRECT(ADDRESS(2,COLUMN()-1)&amp;":"&amp;ADDRESS(200,COLUMN()-1)),ROW()-1)),9999)</f>
        <v>96</v>
      </c>
      <c r="O29" s="19">
        <f ca="1">IFERROR(IF(O$1&lt;&gt;"",IF(O$1=Cпиcок!$G31,Cпиcок!$C31,9999),SMALL(INDIRECT(ADDRESS(2,COLUMN()-1)&amp;":"&amp;ADDRESS(200,COLUMN()-1)),ROW()-1)),9999)</f>
        <v>28</v>
      </c>
      <c r="P29" s="20">
        <f ca="1">IFERROR(IF(P$1&lt;&gt;"",IF(P$1=Cпиcок!$G31,Cпиcок!$C31,9999),SMALL(INDIRECT(ADDRESS(2,COLUMN()-1)&amp;":"&amp;ADDRESS(200,COLUMN()-1)),ROW()-1)),9999)</f>
        <v>9999</v>
      </c>
      <c r="Q29" s="19">
        <f ca="1">IFERROR(IF(Q$1&lt;&gt;"",IF(Q$1=Cпиcок!$G31,Cпиcок!$C31,9999),SMALL(INDIRECT(ADDRESS(2,COLUMN()-1)&amp;":"&amp;ADDRESS(200,COLUMN()-1)),ROW()-1)),9999)</f>
        <v>9999</v>
      </c>
      <c r="R29" s="20">
        <f ca="1">IFERROR(IF(R$1&lt;&gt;"",IF(R$1=Cпиcок!$G31,Cпиcок!$C31,9999),SMALL(INDIRECT(ADDRESS(2,COLUMN()-1)&amp;":"&amp;ADDRESS(200,COLUMN()-1)),ROW()-1)),9999)</f>
        <v>9999</v>
      </c>
      <c r="S29" s="19">
        <f ca="1">IFERROR(IF(S$1&lt;&gt;"",IF(S$1=Cпиcок!$G31,Cпиcок!$C31,9999),SMALL(INDIRECT(ADDRESS(2,COLUMN()-1)&amp;":"&amp;ADDRESS(200,COLUMN()-1)),ROW()-1)),9999)</f>
        <v>9999</v>
      </c>
      <c r="T29" s="20">
        <f ca="1">IFERROR(IF(T$1&lt;&gt;"",IF(T$1=Cпиcок!$G31,Cпиcок!$C31,9999),SMALL(INDIRECT(ADDRESS(2,COLUMN()-1)&amp;":"&amp;ADDRESS(200,COLUMN()-1)),ROW()-1)),9999)</f>
        <v>9999</v>
      </c>
    </row>
    <row r="30" spans="1:20" x14ac:dyDescent="0.15">
      <c r="A30" s="19">
        <f ca="1">IFERROR(IF(A$1&lt;&gt;"",IF(A$1=Cпиcок!$G32,Cпиcок!$C32,9999),SMALL(INDIRECT(ADDRESS(2,COLUMN()-1)&amp;":"&amp;ADDRESS(200,COLUMN()-1)),ROW()-1)),9999)</f>
        <v>9999</v>
      </c>
      <c r="B30" s="20">
        <f ca="1">IFERROR(IF(B$1&lt;&gt;"",IF(B$1=Cпиcок!$G32,Cпиcок!$C32,9999),SMALL(INDIRECT(ADDRESS(2,COLUMN()-1)&amp;":"&amp;ADDRESS(200,COLUMN()-1)),ROW()-1)),9999)</f>
        <v>9999</v>
      </c>
      <c r="C30" s="19">
        <f ca="1">IFERROR(IF(C$1=Cпиcок!$G32,Cпиcок!$C32,9999),9999)</f>
        <v>9999</v>
      </c>
      <c r="D30" s="20">
        <f t="shared" ca="1" si="1"/>
        <v>9999</v>
      </c>
      <c r="E30" s="19">
        <f ca="1">IFERROR(IF(E$1&lt;&gt;"",IF(E$1=Cпиcок!$G32,Cпиcок!$C32,9999),SMALL(INDIRECT(ADDRESS(2,COLUMN()-1)&amp;":"&amp;ADDRESS(200,COLUMN()-1)),ROW()-1)),9999)</f>
        <v>9999</v>
      </c>
      <c r="F30" s="20">
        <f ca="1">IFERROR(IF(F$1&lt;&gt;"",IF(F$1=Cпиcок!$G32,Cпиcок!$C32,9999),SMALL(INDIRECT(ADDRESS(2,COLUMN()-1)&amp;":"&amp;ADDRESS(200,COLUMN()-1)),ROW()-1)),9999)</f>
        <v>9999</v>
      </c>
      <c r="G30" s="19">
        <f ca="1">IFERROR(IF(G$1&lt;&gt;"",IF(G$1=Cпиcок!$G32,Cпиcок!$C32,9999),SMALL(INDIRECT(ADDRESS(2,COLUMN()-1)&amp;":"&amp;ADDRESS(200,COLUMN()-1)),ROW()-1)),9999)</f>
        <v>9999</v>
      </c>
      <c r="H30" s="20">
        <f ca="1">IFERROR(IF(H$1&lt;&gt;"",IF(H$1=Cпиcок!$G32,Cпиcок!$C32,9999),SMALL(INDIRECT(ADDRESS(2,COLUMN()-1)&amp;":"&amp;ADDRESS(200,COLUMN()-1)),ROW()-1)),9999)</f>
        <v>9999</v>
      </c>
      <c r="I30" s="19">
        <f ca="1">IFERROR(IF(I$1&lt;&gt;"",IF(I$1=Cпиcок!$G32,Cпиcок!$C32,9999),SMALL(INDIRECT(ADDRESS(2,COLUMN()-1)&amp;":"&amp;ADDRESS(200,COLUMN()-1)),ROW()-1)),9999)</f>
        <v>9999</v>
      </c>
      <c r="J30" s="20">
        <f ca="1">IFERROR(IF(J$1&lt;&gt;"",IF(J$1=Cпиcок!$G32,Cпиcок!$C32,9999),SMALL(INDIRECT(ADDRESS(2,COLUMN()-1)&amp;":"&amp;ADDRESS(200,COLUMN()-1)),ROW()-1)),9999)</f>
        <v>9999</v>
      </c>
      <c r="K30" s="19">
        <f ca="1">IFERROR(IF(K$1&lt;&gt;"",IF(K$1=Cпиcок!$G32,Cпиcок!$C32,9999),SMALL(INDIRECT(ADDRESS(2,COLUMN()-1)&amp;":"&amp;ADDRESS(200,COLUMN()-1)),ROW()-1)),9999)</f>
        <v>9999</v>
      </c>
      <c r="L30" s="20">
        <f ca="1">IFERROR(IF(L$1&lt;&gt;"",IF(L$1=Cпиcок!$G32,Cпиcок!$C32,9999),SMALL(INDIRECT(ADDRESS(2,COLUMN()-1)&amp;":"&amp;ADDRESS(200,COLUMN()-1)),ROW()-1)),9999)</f>
        <v>9999</v>
      </c>
      <c r="M30" s="19">
        <f ca="1">IFERROR(IF(M$1&lt;&gt;"",IF(M$1=Cпиcок!$G32,Cпиcок!$C32,9999),SMALL(INDIRECT(ADDRESS(2,COLUMN()-1)&amp;":"&amp;ADDRESS(200,COLUMN()-1)),ROW()-1)),9999)</f>
        <v>29</v>
      </c>
      <c r="N30" s="20">
        <f ca="1">IFERROR(IF(N$1&lt;&gt;"",IF(N$1=Cпиcок!$G32,Cпиcок!$C32,9999),SMALL(INDIRECT(ADDRESS(2,COLUMN()-1)&amp;":"&amp;ADDRESS(200,COLUMN()-1)),ROW()-1)),9999)</f>
        <v>99</v>
      </c>
      <c r="O30" s="19">
        <f ca="1">IFERROR(IF(O$1&lt;&gt;"",IF(O$1=Cпиcок!$G32,Cпиcок!$C32,9999),SMALL(INDIRECT(ADDRESS(2,COLUMN()-1)&amp;":"&amp;ADDRESS(200,COLUMN()-1)),ROW()-1)),9999)</f>
        <v>9999</v>
      </c>
      <c r="P30" s="20">
        <f ca="1">IFERROR(IF(P$1&lt;&gt;"",IF(P$1=Cпиcок!$G32,Cпиcок!$C32,9999),SMALL(INDIRECT(ADDRESS(2,COLUMN()-1)&amp;":"&amp;ADDRESS(200,COLUMN()-1)),ROW()-1)),9999)</f>
        <v>9999</v>
      </c>
      <c r="Q30" s="19">
        <f ca="1">IFERROR(IF(Q$1&lt;&gt;"",IF(Q$1=Cпиcок!$G32,Cпиcок!$C32,9999),SMALL(INDIRECT(ADDRESS(2,COLUMN()-1)&amp;":"&amp;ADDRESS(200,COLUMN()-1)),ROW()-1)),9999)</f>
        <v>9999</v>
      </c>
      <c r="R30" s="20">
        <f ca="1">IFERROR(IF(R$1&lt;&gt;"",IF(R$1=Cпиcок!$G32,Cпиcок!$C32,9999),SMALL(INDIRECT(ADDRESS(2,COLUMN()-1)&amp;":"&amp;ADDRESS(200,COLUMN()-1)),ROW()-1)),9999)</f>
        <v>9999</v>
      </c>
      <c r="S30" s="19">
        <f ca="1">IFERROR(IF(S$1&lt;&gt;"",IF(S$1=Cпиcок!$G32,Cпиcок!$C32,9999),SMALL(INDIRECT(ADDRESS(2,COLUMN()-1)&amp;":"&amp;ADDRESS(200,COLUMN()-1)),ROW()-1)),9999)</f>
        <v>9999</v>
      </c>
      <c r="T30" s="20">
        <f ca="1">IFERROR(IF(T$1&lt;&gt;"",IF(T$1=Cпиcок!$G32,Cпиcок!$C32,9999),SMALL(INDIRECT(ADDRESS(2,COLUMN()-1)&amp;":"&amp;ADDRESS(200,COLUMN()-1)),ROW()-1)),9999)</f>
        <v>9999</v>
      </c>
    </row>
    <row r="31" spans="1:20" x14ac:dyDescent="0.15">
      <c r="A31" s="19">
        <f ca="1">IFERROR(IF(A$1&lt;&gt;"",IF(A$1=Cпиcок!$G33,Cпиcок!$C33,9999),SMALL(INDIRECT(ADDRESS(2,COLUMN()-1)&amp;":"&amp;ADDRESS(200,COLUMN()-1)),ROW()-1)),9999)</f>
        <v>9999</v>
      </c>
      <c r="B31" s="20">
        <f ca="1">IFERROR(IF(B$1&lt;&gt;"",IF(B$1=Cпиcок!$G33,Cпиcок!$C33,9999),SMALL(INDIRECT(ADDRESS(2,COLUMN()-1)&amp;":"&amp;ADDRESS(200,COLUMN()-1)),ROW()-1)),9999)</f>
        <v>9999</v>
      </c>
      <c r="C31" s="19">
        <f ca="1">IFERROR(IF(C$1=Cпиcок!$G33,Cпиcок!$C33,9999),9999)</f>
        <v>9999</v>
      </c>
      <c r="D31" s="20">
        <f t="shared" ca="1" si="1"/>
        <v>9999</v>
      </c>
      <c r="E31" s="19">
        <f ca="1">IFERROR(IF(E$1&lt;&gt;"",IF(E$1=Cпиcок!$G33,Cпиcок!$C33,9999),SMALL(INDIRECT(ADDRESS(2,COLUMN()-1)&amp;":"&amp;ADDRESS(200,COLUMN()-1)),ROW()-1)),9999)</f>
        <v>9999</v>
      </c>
      <c r="F31" s="20">
        <f ca="1">IFERROR(IF(F$1&lt;&gt;"",IF(F$1=Cпиcок!$G33,Cпиcок!$C33,9999),SMALL(INDIRECT(ADDRESS(2,COLUMN()-1)&amp;":"&amp;ADDRESS(200,COLUMN()-1)),ROW()-1)),9999)</f>
        <v>9999</v>
      </c>
      <c r="G31" s="19">
        <f ca="1">IFERROR(IF(G$1&lt;&gt;"",IF(G$1=Cпиcок!$G33,Cпиcок!$C33,9999),SMALL(INDIRECT(ADDRESS(2,COLUMN()-1)&amp;":"&amp;ADDRESS(200,COLUMN()-1)),ROW()-1)),9999)</f>
        <v>9999</v>
      </c>
      <c r="H31" s="20">
        <f ca="1">IFERROR(IF(H$1&lt;&gt;"",IF(H$1=Cпиcок!$G33,Cпиcок!$C33,9999),SMALL(INDIRECT(ADDRESS(2,COLUMN()-1)&amp;":"&amp;ADDRESS(200,COLUMN()-1)),ROW()-1)),9999)</f>
        <v>9999</v>
      </c>
      <c r="I31" s="19">
        <f ca="1">IFERROR(IF(I$1&lt;&gt;"",IF(I$1=Cпиcок!$G33,Cпиcок!$C33,9999),SMALL(INDIRECT(ADDRESS(2,COLUMN()-1)&amp;":"&amp;ADDRESS(200,COLUMN()-1)),ROW()-1)),9999)</f>
        <v>9999</v>
      </c>
      <c r="J31" s="20">
        <f ca="1">IFERROR(IF(J$1&lt;&gt;"",IF(J$1=Cпиcок!$G33,Cпиcок!$C33,9999),SMALL(INDIRECT(ADDRESS(2,COLUMN()-1)&amp;":"&amp;ADDRESS(200,COLUMN()-1)),ROW()-1)),9999)</f>
        <v>9999</v>
      </c>
      <c r="K31" s="19">
        <f ca="1">IFERROR(IF(K$1&lt;&gt;"",IF(K$1=Cпиcок!$G33,Cпиcок!$C33,9999),SMALL(INDIRECT(ADDRESS(2,COLUMN()-1)&amp;":"&amp;ADDRESS(200,COLUMN()-1)),ROW()-1)),9999)</f>
        <v>9999</v>
      </c>
      <c r="L31" s="20">
        <f ca="1">IFERROR(IF(L$1&lt;&gt;"",IF(L$1=Cпиcок!$G33,Cпиcок!$C33,9999),SMALL(INDIRECT(ADDRESS(2,COLUMN()-1)&amp;":"&amp;ADDRESS(200,COLUMN()-1)),ROW()-1)),9999)</f>
        <v>9999</v>
      </c>
      <c r="M31" s="19">
        <f ca="1">IFERROR(IF(M$1&lt;&gt;"",IF(M$1=Cпиcок!$G33,Cпиcок!$C33,9999),SMALL(INDIRECT(ADDRESS(2,COLUMN()-1)&amp;":"&amp;ADDRESS(200,COLUMN()-1)),ROW()-1)),9999)</f>
        <v>30</v>
      </c>
      <c r="N31" s="20">
        <f ca="1">IFERROR(IF(N$1&lt;&gt;"",IF(N$1=Cпиcок!$G33,Cпиcок!$C33,9999),SMALL(INDIRECT(ADDRESS(2,COLUMN()-1)&amp;":"&amp;ADDRESS(200,COLUMN()-1)),ROW()-1)),9999)</f>
        <v>9999</v>
      </c>
      <c r="O31" s="19">
        <f ca="1">IFERROR(IF(O$1&lt;&gt;"",IF(O$1=Cпиcок!$G33,Cпиcок!$C33,9999),SMALL(INDIRECT(ADDRESS(2,COLUMN()-1)&amp;":"&amp;ADDRESS(200,COLUMN()-1)),ROW()-1)),9999)</f>
        <v>9999</v>
      </c>
      <c r="P31" s="20">
        <f ca="1">IFERROR(IF(P$1&lt;&gt;"",IF(P$1=Cпиcок!$G33,Cпиcок!$C33,9999),SMALL(INDIRECT(ADDRESS(2,COLUMN()-1)&amp;":"&amp;ADDRESS(200,COLUMN()-1)),ROW()-1)),9999)</f>
        <v>9999</v>
      </c>
      <c r="Q31" s="19">
        <f ca="1">IFERROR(IF(Q$1&lt;&gt;"",IF(Q$1=Cпиcок!$G33,Cпиcок!$C33,9999),SMALL(INDIRECT(ADDRESS(2,COLUMN()-1)&amp;":"&amp;ADDRESS(200,COLUMN()-1)),ROW()-1)),9999)</f>
        <v>9999</v>
      </c>
      <c r="R31" s="20">
        <f ca="1">IFERROR(IF(R$1&lt;&gt;"",IF(R$1=Cпиcок!$G33,Cпиcок!$C33,9999),SMALL(INDIRECT(ADDRESS(2,COLUMN()-1)&amp;":"&amp;ADDRESS(200,COLUMN()-1)),ROW()-1)),9999)</f>
        <v>9999</v>
      </c>
      <c r="S31" s="19">
        <f ca="1">IFERROR(IF(S$1&lt;&gt;"",IF(S$1=Cпиcок!$G33,Cпиcок!$C33,9999),SMALL(INDIRECT(ADDRESS(2,COLUMN()-1)&amp;":"&amp;ADDRESS(200,COLUMN()-1)),ROW()-1)),9999)</f>
        <v>9999</v>
      </c>
      <c r="T31" s="20">
        <f ca="1">IFERROR(IF(T$1&lt;&gt;"",IF(T$1=Cпиcок!$G33,Cпиcок!$C33,9999),SMALL(INDIRECT(ADDRESS(2,COLUMN()-1)&amp;":"&amp;ADDRESS(200,COLUMN()-1)),ROW()-1)),9999)</f>
        <v>9999</v>
      </c>
    </row>
    <row r="32" spans="1:20" x14ac:dyDescent="0.15">
      <c r="A32" s="19">
        <f ca="1">IFERROR(IF(A$1&lt;&gt;"",IF(A$1=Cпиcок!$G34,Cпиcок!$C34,9999),SMALL(INDIRECT(ADDRESS(2,COLUMN()-1)&amp;":"&amp;ADDRESS(200,COLUMN()-1)),ROW()-1)),9999)</f>
        <v>9999</v>
      </c>
      <c r="B32" s="20">
        <f ca="1">IFERROR(IF(B$1&lt;&gt;"",IF(B$1=Cпиcок!$G34,Cпиcок!$C34,9999),SMALL(INDIRECT(ADDRESS(2,COLUMN()-1)&amp;":"&amp;ADDRESS(200,COLUMN()-1)),ROW()-1)),9999)</f>
        <v>9999</v>
      </c>
      <c r="C32" s="19">
        <f ca="1">IFERROR(IF(C$1=Cпиcок!$G34,Cпиcок!$C34,9999),9999)</f>
        <v>9999</v>
      </c>
      <c r="D32" s="20">
        <f t="shared" ca="1" si="1"/>
        <v>9999</v>
      </c>
      <c r="E32" s="19">
        <f ca="1">IFERROR(IF(E$1&lt;&gt;"",IF(E$1=Cпиcок!$G34,Cпиcок!$C34,9999),SMALL(INDIRECT(ADDRESS(2,COLUMN()-1)&amp;":"&amp;ADDRESS(200,COLUMN()-1)),ROW()-1)),9999)</f>
        <v>9999</v>
      </c>
      <c r="F32" s="20">
        <f ca="1">IFERROR(IF(F$1&lt;&gt;"",IF(F$1=Cпиcок!$G34,Cпиcок!$C34,9999),SMALL(INDIRECT(ADDRESS(2,COLUMN()-1)&amp;":"&amp;ADDRESS(200,COLUMN()-1)),ROW()-1)),9999)</f>
        <v>9999</v>
      </c>
      <c r="G32" s="19">
        <f ca="1">IFERROR(IF(G$1&lt;&gt;"",IF(G$1=Cпиcок!$G34,Cпиcок!$C34,9999),SMALL(INDIRECT(ADDRESS(2,COLUMN()-1)&amp;":"&amp;ADDRESS(200,COLUMN()-1)),ROW()-1)),9999)</f>
        <v>9999</v>
      </c>
      <c r="H32" s="20">
        <f ca="1">IFERROR(IF(H$1&lt;&gt;"",IF(H$1=Cпиcок!$G34,Cпиcок!$C34,9999),SMALL(INDIRECT(ADDRESS(2,COLUMN()-1)&amp;":"&amp;ADDRESS(200,COLUMN()-1)),ROW()-1)),9999)</f>
        <v>9999</v>
      </c>
      <c r="I32" s="19">
        <f ca="1">IFERROR(IF(I$1&lt;&gt;"",IF(I$1=Cпиcок!$G34,Cпиcок!$C34,9999),SMALL(INDIRECT(ADDRESS(2,COLUMN()-1)&amp;":"&amp;ADDRESS(200,COLUMN()-1)),ROW()-1)),9999)</f>
        <v>9999</v>
      </c>
      <c r="J32" s="20">
        <f ca="1">IFERROR(IF(J$1&lt;&gt;"",IF(J$1=Cпиcок!$G34,Cпиcок!$C34,9999),SMALL(INDIRECT(ADDRESS(2,COLUMN()-1)&amp;":"&amp;ADDRESS(200,COLUMN()-1)),ROW()-1)),9999)</f>
        <v>9999</v>
      </c>
      <c r="K32" s="19">
        <f ca="1">IFERROR(IF(K$1&lt;&gt;"",IF(K$1=Cпиcок!$G34,Cпиcок!$C34,9999),SMALL(INDIRECT(ADDRESS(2,COLUMN()-1)&amp;":"&amp;ADDRESS(200,COLUMN()-1)),ROW()-1)),9999)</f>
        <v>9999</v>
      </c>
      <c r="L32" s="20">
        <f ca="1">IFERROR(IF(L$1&lt;&gt;"",IF(L$1=Cпиcок!$G34,Cпиcок!$C34,9999),SMALL(INDIRECT(ADDRESS(2,COLUMN()-1)&amp;":"&amp;ADDRESS(200,COLUMN()-1)),ROW()-1)),9999)</f>
        <v>9999</v>
      </c>
      <c r="M32" s="19">
        <f ca="1">IFERROR(IF(M$1&lt;&gt;"",IF(M$1=Cпиcок!$G34,Cпиcок!$C34,9999),SMALL(INDIRECT(ADDRESS(2,COLUMN()-1)&amp;":"&amp;ADDRESS(200,COLUMN()-1)),ROW()-1)),9999)</f>
        <v>31</v>
      </c>
      <c r="N32" s="20">
        <f ca="1">IFERROR(IF(N$1&lt;&gt;"",IF(N$1=Cпиcок!$G34,Cпиcок!$C34,9999),SMALL(INDIRECT(ADDRESS(2,COLUMN()-1)&amp;":"&amp;ADDRESS(200,COLUMN()-1)),ROW()-1)),9999)</f>
        <v>9999</v>
      </c>
      <c r="O32" s="19">
        <f ca="1">IFERROR(IF(O$1&lt;&gt;"",IF(O$1=Cпиcок!$G34,Cпиcок!$C34,9999),SMALL(INDIRECT(ADDRESS(2,COLUMN()-1)&amp;":"&amp;ADDRESS(200,COLUMN()-1)),ROW()-1)),9999)</f>
        <v>9999</v>
      </c>
      <c r="P32" s="20">
        <f ca="1">IFERROR(IF(P$1&lt;&gt;"",IF(P$1=Cпиcок!$G34,Cпиcок!$C34,9999),SMALL(INDIRECT(ADDRESS(2,COLUMN()-1)&amp;":"&amp;ADDRESS(200,COLUMN()-1)),ROW()-1)),9999)</f>
        <v>9999</v>
      </c>
      <c r="Q32" s="19">
        <f ca="1">IFERROR(IF(Q$1&lt;&gt;"",IF(Q$1=Cпиcок!$G34,Cпиcок!$C34,9999),SMALL(INDIRECT(ADDRESS(2,COLUMN()-1)&amp;":"&amp;ADDRESS(200,COLUMN()-1)),ROW()-1)),9999)</f>
        <v>9999</v>
      </c>
      <c r="R32" s="20">
        <f ca="1">IFERROR(IF(R$1&lt;&gt;"",IF(R$1=Cпиcок!$G34,Cпиcок!$C34,9999),SMALL(INDIRECT(ADDRESS(2,COLUMN()-1)&amp;":"&amp;ADDRESS(200,COLUMN()-1)),ROW()-1)),9999)</f>
        <v>9999</v>
      </c>
      <c r="S32" s="19">
        <f ca="1">IFERROR(IF(S$1&lt;&gt;"",IF(S$1=Cпиcок!$G34,Cпиcок!$C34,9999),SMALL(INDIRECT(ADDRESS(2,COLUMN()-1)&amp;":"&amp;ADDRESS(200,COLUMN()-1)),ROW()-1)),9999)</f>
        <v>9999</v>
      </c>
      <c r="T32" s="20">
        <f ca="1">IFERROR(IF(T$1&lt;&gt;"",IF(T$1=Cпиcок!$G34,Cпиcок!$C34,9999),SMALL(INDIRECT(ADDRESS(2,COLUMN()-1)&amp;":"&amp;ADDRESS(200,COLUMN()-1)),ROW()-1)),9999)</f>
        <v>9999</v>
      </c>
    </row>
    <row r="33" spans="1:20" x14ac:dyDescent="0.15">
      <c r="A33" s="19">
        <f ca="1">IFERROR(IF(A$1&lt;&gt;"",IF(A$1=Cпиcок!$G35,Cпиcок!$C35,9999),SMALL(INDIRECT(ADDRESS(2,COLUMN()-1)&amp;":"&amp;ADDRESS(200,COLUMN()-1)),ROW()-1)),9999)</f>
        <v>9999</v>
      </c>
      <c r="B33" s="20">
        <f ca="1">IFERROR(IF(B$1&lt;&gt;"",IF(B$1=Cпиcок!$G35,Cпиcок!$C35,9999),SMALL(INDIRECT(ADDRESS(2,COLUMN()-1)&amp;":"&amp;ADDRESS(200,COLUMN()-1)),ROW()-1)),9999)</f>
        <v>9999</v>
      </c>
      <c r="C33" s="19">
        <f ca="1">IFERROR(IF(C$1=Cпиcок!$G35,Cпиcок!$C35,9999),9999)</f>
        <v>9999</v>
      </c>
      <c r="D33" s="20">
        <f t="shared" ca="1" si="1"/>
        <v>9999</v>
      </c>
      <c r="E33" s="19">
        <f ca="1">IFERROR(IF(E$1&lt;&gt;"",IF(E$1=Cпиcок!$G35,Cпиcок!$C35,9999),SMALL(INDIRECT(ADDRESS(2,COLUMN()-1)&amp;":"&amp;ADDRESS(200,COLUMN()-1)),ROW()-1)),9999)</f>
        <v>9999</v>
      </c>
      <c r="F33" s="20">
        <f ca="1">IFERROR(IF(F$1&lt;&gt;"",IF(F$1=Cпиcок!$G35,Cпиcок!$C35,9999),SMALL(INDIRECT(ADDRESS(2,COLUMN()-1)&amp;":"&amp;ADDRESS(200,COLUMN()-1)),ROW()-1)),9999)</f>
        <v>9999</v>
      </c>
      <c r="G33" s="19">
        <f ca="1">IFERROR(IF(G$1&lt;&gt;"",IF(G$1=Cпиcок!$G35,Cпиcок!$C35,9999),SMALL(INDIRECT(ADDRESS(2,COLUMN()-1)&amp;":"&amp;ADDRESS(200,COLUMN()-1)),ROW()-1)),9999)</f>
        <v>9999</v>
      </c>
      <c r="H33" s="20">
        <f ca="1">IFERROR(IF(H$1&lt;&gt;"",IF(H$1=Cпиcок!$G35,Cпиcок!$C35,9999),SMALL(INDIRECT(ADDRESS(2,COLUMN()-1)&amp;":"&amp;ADDRESS(200,COLUMN()-1)),ROW()-1)),9999)</f>
        <v>9999</v>
      </c>
      <c r="I33" s="19">
        <f ca="1">IFERROR(IF(I$1&lt;&gt;"",IF(I$1=Cпиcок!$G35,Cпиcок!$C35,9999),SMALL(INDIRECT(ADDRESS(2,COLUMN()-1)&amp;":"&amp;ADDRESS(200,COLUMN()-1)),ROW()-1)),9999)</f>
        <v>9999</v>
      </c>
      <c r="J33" s="20">
        <f ca="1">IFERROR(IF(J$1&lt;&gt;"",IF(J$1=Cпиcок!$G35,Cпиcок!$C35,9999),SMALL(INDIRECT(ADDRESS(2,COLUMN()-1)&amp;":"&amp;ADDRESS(200,COLUMN()-1)),ROW()-1)),9999)</f>
        <v>9999</v>
      </c>
      <c r="K33" s="19">
        <f ca="1">IFERROR(IF(K$1&lt;&gt;"",IF(K$1=Cпиcок!$G35,Cпиcок!$C35,9999),SMALL(INDIRECT(ADDRESS(2,COLUMN()-1)&amp;":"&amp;ADDRESS(200,COLUMN()-1)),ROW()-1)),9999)</f>
        <v>32</v>
      </c>
      <c r="L33" s="20">
        <f ca="1">IFERROR(IF(L$1&lt;&gt;"",IF(L$1=Cпиcок!$G35,Cпиcок!$C35,9999),SMALL(INDIRECT(ADDRESS(2,COLUMN()-1)&amp;":"&amp;ADDRESS(200,COLUMN()-1)),ROW()-1)),9999)</f>
        <v>9999</v>
      </c>
      <c r="M33" s="19">
        <f ca="1">IFERROR(IF(M$1&lt;&gt;"",IF(M$1=Cпиcок!$G35,Cпиcок!$C35,9999),SMALL(INDIRECT(ADDRESS(2,COLUMN()-1)&amp;":"&amp;ADDRESS(200,COLUMN()-1)),ROW()-1)),9999)</f>
        <v>9999</v>
      </c>
      <c r="N33" s="20">
        <f ca="1">IFERROR(IF(N$1&lt;&gt;"",IF(N$1=Cпиcок!$G35,Cпиcок!$C35,9999),SMALL(INDIRECT(ADDRESS(2,COLUMN()-1)&amp;":"&amp;ADDRESS(200,COLUMN()-1)),ROW()-1)),9999)</f>
        <v>9999</v>
      </c>
      <c r="O33" s="19">
        <f ca="1">IFERROR(IF(O$1&lt;&gt;"",IF(O$1=Cпиcок!$G35,Cпиcок!$C35,9999),SMALL(INDIRECT(ADDRESS(2,COLUMN()-1)&amp;":"&amp;ADDRESS(200,COLUMN()-1)),ROW()-1)),9999)</f>
        <v>9999</v>
      </c>
      <c r="P33" s="20">
        <f ca="1">IFERROR(IF(P$1&lt;&gt;"",IF(P$1=Cпиcок!$G35,Cпиcок!$C35,9999),SMALL(INDIRECT(ADDRESS(2,COLUMN()-1)&amp;":"&amp;ADDRESS(200,COLUMN()-1)),ROW()-1)),9999)</f>
        <v>9999</v>
      </c>
      <c r="Q33" s="19">
        <f ca="1">IFERROR(IF(Q$1&lt;&gt;"",IF(Q$1=Cпиcок!$G35,Cпиcок!$C35,9999),SMALL(INDIRECT(ADDRESS(2,COLUMN()-1)&amp;":"&amp;ADDRESS(200,COLUMN()-1)),ROW()-1)),9999)</f>
        <v>9999</v>
      </c>
      <c r="R33" s="20">
        <f ca="1">IFERROR(IF(R$1&lt;&gt;"",IF(R$1=Cпиcок!$G35,Cпиcок!$C35,9999),SMALL(INDIRECT(ADDRESS(2,COLUMN()-1)&amp;":"&amp;ADDRESS(200,COLUMN()-1)),ROW()-1)),9999)</f>
        <v>9999</v>
      </c>
      <c r="S33" s="19">
        <f ca="1">IFERROR(IF(S$1&lt;&gt;"",IF(S$1=Cпиcок!$G35,Cпиcок!$C35,9999),SMALL(INDIRECT(ADDRESS(2,COLUMN()-1)&amp;":"&amp;ADDRESS(200,COLUMN()-1)),ROW()-1)),9999)</f>
        <v>9999</v>
      </c>
      <c r="T33" s="20">
        <f ca="1">IFERROR(IF(T$1&lt;&gt;"",IF(T$1=Cпиcок!$G35,Cпиcок!$C35,9999),SMALL(INDIRECT(ADDRESS(2,COLUMN()-1)&amp;":"&amp;ADDRESS(200,COLUMN()-1)),ROW()-1)),9999)</f>
        <v>9999</v>
      </c>
    </row>
    <row r="34" spans="1:20" x14ac:dyDescent="0.15">
      <c r="A34" s="19">
        <f ca="1">IFERROR(IF(A$1&lt;&gt;"",IF(A$1=Cпиcок!$G36,Cпиcок!$C36,9999),SMALL(INDIRECT(ADDRESS(2,COLUMN()-1)&amp;":"&amp;ADDRESS(200,COLUMN()-1)),ROW()-1)),9999)</f>
        <v>9999</v>
      </c>
      <c r="B34" s="20">
        <f ca="1">IFERROR(IF(B$1&lt;&gt;"",IF(B$1=Cпиcок!$G36,Cпиcок!$C36,9999),SMALL(INDIRECT(ADDRESS(2,COLUMN()-1)&amp;":"&amp;ADDRESS(200,COLUMN()-1)),ROW()-1)),9999)</f>
        <v>9999</v>
      </c>
      <c r="C34" s="19">
        <f ca="1">IFERROR(IF(C$1=Cпиcок!$G36,Cпиcок!$C36,9999),9999)</f>
        <v>9999</v>
      </c>
      <c r="D34" s="20">
        <f t="shared" ca="1" si="1"/>
        <v>9999</v>
      </c>
      <c r="E34" s="19">
        <f ca="1">IFERROR(IF(E$1&lt;&gt;"",IF(E$1=Cпиcок!$G36,Cпиcок!$C36,9999),SMALL(INDIRECT(ADDRESS(2,COLUMN()-1)&amp;":"&amp;ADDRESS(200,COLUMN()-1)),ROW()-1)),9999)</f>
        <v>9999</v>
      </c>
      <c r="F34" s="20">
        <f ca="1">IFERROR(IF(F$1&lt;&gt;"",IF(F$1=Cпиcок!$G36,Cпиcок!$C36,9999),SMALL(INDIRECT(ADDRESS(2,COLUMN()-1)&amp;":"&amp;ADDRESS(200,COLUMN()-1)),ROW()-1)),9999)</f>
        <v>9999</v>
      </c>
      <c r="G34" s="19">
        <f ca="1">IFERROR(IF(G$1&lt;&gt;"",IF(G$1=Cпиcок!$G36,Cпиcок!$C36,9999),SMALL(INDIRECT(ADDRESS(2,COLUMN()-1)&amp;":"&amp;ADDRESS(200,COLUMN()-1)),ROW()-1)),9999)</f>
        <v>9999</v>
      </c>
      <c r="H34" s="20">
        <f ca="1">IFERROR(IF(H$1&lt;&gt;"",IF(H$1=Cпиcок!$G36,Cпиcок!$C36,9999),SMALL(INDIRECT(ADDRESS(2,COLUMN()-1)&amp;":"&amp;ADDRESS(200,COLUMN()-1)),ROW()-1)),9999)</f>
        <v>9999</v>
      </c>
      <c r="I34" s="19">
        <f ca="1">IFERROR(IF(I$1&lt;&gt;"",IF(I$1=Cпиcок!$G36,Cпиcок!$C36,9999),SMALL(INDIRECT(ADDRESS(2,COLUMN()-1)&amp;":"&amp;ADDRESS(200,COLUMN()-1)),ROW()-1)),9999)</f>
        <v>9999</v>
      </c>
      <c r="J34" s="20">
        <f ca="1">IFERROR(IF(J$1&lt;&gt;"",IF(J$1=Cпиcок!$G36,Cпиcок!$C36,9999),SMALL(INDIRECT(ADDRESS(2,COLUMN()-1)&amp;":"&amp;ADDRESS(200,COLUMN()-1)),ROW()-1)),9999)</f>
        <v>9999</v>
      </c>
      <c r="K34" s="19">
        <f ca="1">IFERROR(IF(K$1&lt;&gt;"",IF(K$1=Cпиcок!$G36,Cпиcок!$C36,9999),SMALL(INDIRECT(ADDRESS(2,COLUMN()-1)&amp;":"&amp;ADDRESS(200,COLUMN()-1)),ROW()-1)),9999)</f>
        <v>9999</v>
      </c>
      <c r="L34" s="20">
        <f ca="1">IFERROR(IF(L$1&lt;&gt;"",IF(L$1=Cпиcок!$G36,Cпиcок!$C36,9999),SMALL(INDIRECT(ADDRESS(2,COLUMN()-1)&amp;":"&amp;ADDRESS(200,COLUMN()-1)),ROW()-1)),9999)</f>
        <v>9999</v>
      </c>
      <c r="M34" s="19">
        <f ca="1">IFERROR(IF(M$1&lt;&gt;"",IF(M$1=Cпиcок!$G36,Cпиcок!$C36,9999),SMALL(INDIRECT(ADDRESS(2,COLUMN()-1)&amp;":"&amp;ADDRESS(200,COLUMN()-1)),ROW()-1)),9999)</f>
        <v>33</v>
      </c>
      <c r="N34" s="20">
        <f ca="1">IFERROR(IF(N$1&lt;&gt;"",IF(N$1=Cпиcок!$G36,Cпиcок!$C36,9999),SMALL(INDIRECT(ADDRESS(2,COLUMN()-1)&amp;":"&amp;ADDRESS(200,COLUMN()-1)),ROW()-1)),9999)</f>
        <v>9999</v>
      </c>
      <c r="O34" s="19">
        <f ca="1">IFERROR(IF(O$1&lt;&gt;"",IF(O$1=Cпиcок!$G36,Cпиcок!$C36,9999),SMALL(INDIRECT(ADDRESS(2,COLUMN()-1)&amp;":"&amp;ADDRESS(200,COLUMN()-1)),ROW()-1)),9999)</f>
        <v>9999</v>
      </c>
      <c r="P34" s="20">
        <f ca="1">IFERROR(IF(P$1&lt;&gt;"",IF(P$1=Cпиcок!$G36,Cпиcок!$C36,9999),SMALL(INDIRECT(ADDRESS(2,COLUMN()-1)&amp;":"&amp;ADDRESS(200,COLUMN()-1)),ROW()-1)),9999)</f>
        <v>9999</v>
      </c>
      <c r="Q34" s="19">
        <f ca="1">IFERROR(IF(Q$1&lt;&gt;"",IF(Q$1=Cпиcок!$G36,Cпиcок!$C36,9999),SMALL(INDIRECT(ADDRESS(2,COLUMN()-1)&amp;":"&amp;ADDRESS(200,COLUMN()-1)),ROW()-1)),9999)</f>
        <v>9999</v>
      </c>
      <c r="R34" s="20">
        <f ca="1">IFERROR(IF(R$1&lt;&gt;"",IF(R$1=Cпиcок!$G36,Cпиcок!$C36,9999),SMALL(INDIRECT(ADDRESS(2,COLUMN()-1)&amp;":"&amp;ADDRESS(200,COLUMN()-1)),ROW()-1)),9999)</f>
        <v>9999</v>
      </c>
      <c r="S34" s="19">
        <f ca="1">IFERROR(IF(S$1&lt;&gt;"",IF(S$1=Cпиcок!$G36,Cпиcок!$C36,9999),SMALL(INDIRECT(ADDRESS(2,COLUMN()-1)&amp;":"&amp;ADDRESS(200,COLUMN()-1)),ROW()-1)),9999)</f>
        <v>9999</v>
      </c>
      <c r="T34" s="20">
        <f ca="1">IFERROR(IF(T$1&lt;&gt;"",IF(T$1=Cпиcок!$G36,Cпиcок!$C36,9999),SMALL(INDIRECT(ADDRESS(2,COLUMN()-1)&amp;":"&amp;ADDRESS(200,COLUMN()-1)),ROW()-1)),9999)</f>
        <v>9999</v>
      </c>
    </row>
    <row r="35" spans="1:20" x14ac:dyDescent="0.15">
      <c r="A35" s="19">
        <f ca="1">IFERROR(IF(A$1&lt;&gt;"",IF(A$1=Cпиcок!$G37,Cпиcок!$C37,9999),SMALL(INDIRECT(ADDRESS(2,COLUMN()-1)&amp;":"&amp;ADDRESS(200,COLUMN()-1)),ROW()-1)),9999)</f>
        <v>9999</v>
      </c>
      <c r="B35" s="20">
        <f ca="1">IFERROR(IF(B$1&lt;&gt;"",IF(B$1=Cпиcок!$G37,Cпиcок!$C37,9999),SMALL(INDIRECT(ADDRESS(2,COLUMN()-1)&amp;":"&amp;ADDRESS(200,COLUMN()-1)),ROW()-1)),9999)</f>
        <v>9999</v>
      </c>
      <c r="C35" s="19">
        <f ca="1">IFERROR(IF(C$1=Cпиcок!$G37,Cпиcок!$C37,9999),9999)</f>
        <v>9999</v>
      </c>
      <c r="D35" s="20">
        <f t="shared" ca="1" si="1"/>
        <v>9999</v>
      </c>
      <c r="E35" s="19">
        <f ca="1">IFERROR(IF(E$1&lt;&gt;"",IF(E$1=Cпиcок!$G37,Cпиcок!$C37,9999),SMALL(INDIRECT(ADDRESS(2,COLUMN()-1)&amp;":"&amp;ADDRESS(200,COLUMN()-1)),ROW()-1)),9999)</f>
        <v>9999</v>
      </c>
      <c r="F35" s="20">
        <f ca="1">IFERROR(IF(F$1&lt;&gt;"",IF(F$1=Cпиcок!$G37,Cпиcок!$C37,9999),SMALL(INDIRECT(ADDRESS(2,COLUMN()-1)&amp;":"&amp;ADDRESS(200,COLUMN()-1)),ROW()-1)),9999)</f>
        <v>9999</v>
      </c>
      <c r="G35" s="19">
        <f ca="1">IFERROR(IF(G$1&lt;&gt;"",IF(G$1=Cпиcок!$G37,Cпиcок!$C37,9999),SMALL(INDIRECT(ADDRESS(2,COLUMN()-1)&amp;":"&amp;ADDRESS(200,COLUMN()-1)),ROW()-1)),9999)</f>
        <v>9999</v>
      </c>
      <c r="H35" s="20">
        <f ca="1">IFERROR(IF(H$1&lt;&gt;"",IF(H$1=Cпиcок!$G37,Cпиcок!$C37,9999),SMALL(INDIRECT(ADDRESS(2,COLUMN()-1)&amp;":"&amp;ADDRESS(200,COLUMN()-1)),ROW()-1)),9999)</f>
        <v>9999</v>
      </c>
      <c r="I35" s="19">
        <f ca="1">IFERROR(IF(I$1&lt;&gt;"",IF(I$1=Cпиcок!$G37,Cпиcок!$C37,9999),SMALL(INDIRECT(ADDRESS(2,COLUMN()-1)&amp;":"&amp;ADDRESS(200,COLUMN()-1)),ROW()-1)),9999)</f>
        <v>9999</v>
      </c>
      <c r="J35" s="20">
        <f ca="1">IFERROR(IF(J$1&lt;&gt;"",IF(J$1=Cпиcок!$G37,Cпиcок!$C37,9999),SMALL(INDIRECT(ADDRESS(2,COLUMN()-1)&amp;":"&amp;ADDRESS(200,COLUMN()-1)),ROW()-1)),9999)</f>
        <v>9999</v>
      </c>
      <c r="K35" s="19">
        <f ca="1">IFERROR(IF(K$1&lt;&gt;"",IF(K$1=Cпиcок!$G37,Cпиcок!$C37,9999),SMALL(INDIRECT(ADDRESS(2,COLUMN()-1)&amp;":"&amp;ADDRESS(200,COLUMN()-1)),ROW()-1)),9999)</f>
        <v>34</v>
      </c>
      <c r="L35" s="20">
        <f ca="1">IFERROR(IF(L$1&lt;&gt;"",IF(L$1=Cпиcок!$G37,Cпиcок!$C37,9999),SMALL(INDIRECT(ADDRESS(2,COLUMN()-1)&amp;":"&amp;ADDRESS(200,COLUMN()-1)),ROW()-1)),9999)</f>
        <v>9999</v>
      </c>
      <c r="M35" s="19">
        <f ca="1">IFERROR(IF(M$1&lt;&gt;"",IF(M$1=Cпиcок!$G37,Cпиcок!$C37,9999),SMALL(INDIRECT(ADDRESS(2,COLUMN()-1)&amp;":"&amp;ADDRESS(200,COLUMN()-1)),ROW()-1)),9999)</f>
        <v>9999</v>
      </c>
      <c r="N35" s="20">
        <f ca="1">IFERROR(IF(N$1&lt;&gt;"",IF(N$1=Cпиcок!$G37,Cпиcок!$C37,9999),SMALL(INDIRECT(ADDRESS(2,COLUMN()-1)&amp;":"&amp;ADDRESS(200,COLUMN()-1)),ROW()-1)),9999)</f>
        <v>9999</v>
      </c>
      <c r="O35" s="19">
        <f ca="1">IFERROR(IF(O$1&lt;&gt;"",IF(O$1=Cпиcок!$G37,Cпиcок!$C37,9999),SMALL(INDIRECT(ADDRESS(2,COLUMN()-1)&amp;":"&amp;ADDRESS(200,COLUMN()-1)),ROW()-1)),9999)</f>
        <v>9999</v>
      </c>
      <c r="P35" s="20">
        <f ca="1">IFERROR(IF(P$1&lt;&gt;"",IF(P$1=Cпиcок!$G37,Cпиcок!$C37,9999),SMALL(INDIRECT(ADDRESS(2,COLUMN()-1)&amp;":"&amp;ADDRESS(200,COLUMN()-1)),ROW()-1)),9999)</f>
        <v>9999</v>
      </c>
      <c r="Q35" s="19">
        <f ca="1">IFERROR(IF(Q$1&lt;&gt;"",IF(Q$1=Cпиcок!$G37,Cпиcок!$C37,9999),SMALL(INDIRECT(ADDRESS(2,COLUMN()-1)&amp;":"&amp;ADDRESS(200,COLUMN()-1)),ROW()-1)),9999)</f>
        <v>9999</v>
      </c>
      <c r="R35" s="20">
        <f ca="1">IFERROR(IF(R$1&lt;&gt;"",IF(R$1=Cпиcок!$G37,Cпиcок!$C37,9999),SMALL(INDIRECT(ADDRESS(2,COLUMN()-1)&amp;":"&amp;ADDRESS(200,COLUMN()-1)),ROW()-1)),9999)</f>
        <v>9999</v>
      </c>
      <c r="S35" s="19">
        <f ca="1">IFERROR(IF(S$1&lt;&gt;"",IF(S$1=Cпиcок!$G37,Cпиcок!$C37,9999),SMALL(INDIRECT(ADDRESS(2,COLUMN()-1)&amp;":"&amp;ADDRESS(200,COLUMN()-1)),ROW()-1)),9999)</f>
        <v>9999</v>
      </c>
      <c r="T35" s="20">
        <f ca="1">IFERROR(IF(T$1&lt;&gt;"",IF(T$1=Cпиcок!$G37,Cпиcок!$C37,9999),SMALL(INDIRECT(ADDRESS(2,COLUMN()-1)&amp;":"&amp;ADDRESS(200,COLUMN()-1)),ROW()-1)),9999)</f>
        <v>9999</v>
      </c>
    </row>
    <row r="36" spans="1:20" x14ac:dyDescent="0.15">
      <c r="A36" s="19">
        <f ca="1">IFERROR(IF(A$1&lt;&gt;"",IF(A$1=Cпиcок!$G38,Cпиcок!$C38,9999),SMALL(INDIRECT(ADDRESS(2,COLUMN()-1)&amp;":"&amp;ADDRESS(200,COLUMN()-1)),ROW()-1)),9999)</f>
        <v>9999</v>
      </c>
      <c r="B36" s="20">
        <f ca="1">IFERROR(IF(B$1&lt;&gt;"",IF(B$1=Cпиcок!$G38,Cпиcок!$C38,9999),SMALL(INDIRECT(ADDRESS(2,COLUMN()-1)&amp;":"&amp;ADDRESS(200,COLUMN()-1)),ROW()-1)),9999)</f>
        <v>9999</v>
      </c>
      <c r="C36" s="19">
        <f ca="1">IFERROR(IF(C$1=Cпиcок!$G38,Cпиcок!$C38,9999),9999)</f>
        <v>9999</v>
      </c>
      <c r="D36" s="20">
        <f t="shared" ca="1" si="1"/>
        <v>9999</v>
      </c>
      <c r="E36" s="19">
        <f ca="1">IFERROR(IF(E$1&lt;&gt;"",IF(E$1=Cпиcок!$G38,Cпиcок!$C38,9999),SMALL(INDIRECT(ADDRESS(2,COLUMN()-1)&amp;":"&amp;ADDRESS(200,COLUMN()-1)),ROW()-1)),9999)</f>
        <v>9999</v>
      </c>
      <c r="F36" s="20">
        <f ca="1">IFERROR(IF(F$1&lt;&gt;"",IF(F$1=Cпиcок!$G38,Cпиcок!$C38,9999),SMALL(INDIRECT(ADDRESS(2,COLUMN()-1)&amp;":"&amp;ADDRESS(200,COLUMN()-1)),ROW()-1)),9999)</f>
        <v>9999</v>
      </c>
      <c r="G36" s="19">
        <f ca="1">IFERROR(IF(G$1&lt;&gt;"",IF(G$1=Cпиcок!$G38,Cпиcок!$C38,9999),SMALL(INDIRECT(ADDRESS(2,COLUMN()-1)&amp;":"&amp;ADDRESS(200,COLUMN()-1)),ROW()-1)),9999)</f>
        <v>9999</v>
      </c>
      <c r="H36" s="20">
        <f ca="1">IFERROR(IF(H$1&lt;&gt;"",IF(H$1=Cпиcок!$G38,Cпиcок!$C38,9999),SMALL(INDIRECT(ADDRESS(2,COLUMN()-1)&amp;":"&amp;ADDRESS(200,COLUMN()-1)),ROW()-1)),9999)</f>
        <v>9999</v>
      </c>
      <c r="I36" s="19">
        <f ca="1">IFERROR(IF(I$1&lt;&gt;"",IF(I$1=Cпиcок!$G38,Cпиcок!$C38,9999),SMALL(INDIRECT(ADDRESS(2,COLUMN()-1)&amp;":"&amp;ADDRESS(200,COLUMN()-1)),ROW()-1)),9999)</f>
        <v>9999</v>
      </c>
      <c r="J36" s="20">
        <f ca="1">IFERROR(IF(J$1&lt;&gt;"",IF(J$1=Cпиcок!$G38,Cпиcок!$C38,9999),SMALL(INDIRECT(ADDRESS(2,COLUMN()-1)&amp;":"&amp;ADDRESS(200,COLUMN()-1)),ROW()-1)),9999)</f>
        <v>9999</v>
      </c>
      <c r="K36" s="19">
        <f ca="1">IFERROR(IF(K$1&lt;&gt;"",IF(K$1=Cпиcок!$G38,Cпиcок!$C38,9999),SMALL(INDIRECT(ADDRESS(2,COLUMN()-1)&amp;":"&amp;ADDRESS(200,COLUMN()-1)),ROW()-1)),9999)</f>
        <v>9999</v>
      </c>
      <c r="L36" s="20">
        <f ca="1">IFERROR(IF(L$1&lt;&gt;"",IF(L$1=Cпиcок!$G38,Cпиcок!$C38,9999),SMALL(INDIRECT(ADDRESS(2,COLUMN()-1)&amp;":"&amp;ADDRESS(200,COLUMN()-1)),ROW()-1)),9999)</f>
        <v>9999</v>
      </c>
      <c r="M36" s="19">
        <f ca="1">IFERROR(IF(M$1&lt;&gt;"",IF(M$1=Cпиcок!$G38,Cпиcок!$C38,9999),SMALL(INDIRECT(ADDRESS(2,COLUMN()-1)&amp;":"&amp;ADDRESS(200,COLUMN()-1)),ROW()-1)),9999)</f>
        <v>9999</v>
      </c>
      <c r="N36" s="20">
        <f ca="1">IFERROR(IF(N$1&lt;&gt;"",IF(N$1=Cпиcок!$G38,Cпиcок!$C38,9999),SMALL(INDIRECT(ADDRESS(2,COLUMN()-1)&amp;":"&amp;ADDRESS(200,COLUMN()-1)),ROW()-1)),9999)</f>
        <v>9999</v>
      </c>
      <c r="O36" s="19">
        <f ca="1">IFERROR(IF(O$1&lt;&gt;"",IF(O$1=Cпиcок!$G38,Cпиcок!$C38,9999),SMALL(INDIRECT(ADDRESS(2,COLUMN()-1)&amp;":"&amp;ADDRESS(200,COLUMN()-1)),ROW()-1)),9999)</f>
        <v>9999</v>
      </c>
      <c r="P36" s="20">
        <f ca="1">IFERROR(IF(P$1&lt;&gt;"",IF(P$1=Cпиcок!$G38,Cпиcок!$C38,9999),SMALL(INDIRECT(ADDRESS(2,COLUMN()-1)&amp;":"&amp;ADDRESS(200,COLUMN()-1)),ROW()-1)),9999)</f>
        <v>9999</v>
      </c>
      <c r="Q36" s="19">
        <f ca="1">IFERROR(IF(Q$1&lt;&gt;"",IF(Q$1=Cпиcок!$G38,Cпиcок!$C38,9999),SMALL(INDIRECT(ADDRESS(2,COLUMN()-1)&amp;":"&amp;ADDRESS(200,COLUMN()-1)),ROW()-1)),9999)</f>
        <v>9999</v>
      </c>
      <c r="R36" s="20">
        <f ca="1">IFERROR(IF(R$1&lt;&gt;"",IF(R$1=Cпиcок!$G38,Cпиcок!$C38,9999),SMALL(INDIRECT(ADDRESS(2,COLUMN()-1)&amp;":"&amp;ADDRESS(200,COLUMN()-1)),ROW()-1)),9999)</f>
        <v>9999</v>
      </c>
      <c r="S36" s="19">
        <f ca="1">IFERROR(IF(S$1&lt;&gt;"",IF(S$1=Cпиcок!$G38,Cпиcок!$C38,9999),SMALL(INDIRECT(ADDRESS(2,COLUMN()-1)&amp;":"&amp;ADDRESS(200,COLUMN()-1)),ROW()-1)),9999)</f>
        <v>35</v>
      </c>
      <c r="T36" s="20">
        <f ca="1">IFERROR(IF(T$1&lt;&gt;"",IF(T$1=Cпиcок!$G38,Cпиcок!$C38,9999),SMALL(INDIRECT(ADDRESS(2,COLUMN()-1)&amp;":"&amp;ADDRESS(200,COLUMN()-1)),ROW()-1)),9999)</f>
        <v>9999</v>
      </c>
    </row>
    <row r="37" spans="1:20" x14ac:dyDescent="0.15">
      <c r="A37" s="19">
        <f ca="1">IFERROR(IF(A$1&lt;&gt;"",IF(A$1=Cпиcок!$G39,Cпиcок!$C39,9999),SMALL(INDIRECT(ADDRESS(2,COLUMN()-1)&amp;":"&amp;ADDRESS(200,COLUMN()-1)),ROW()-1)),9999)</f>
        <v>9999</v>
      </c>
      <c r="B37" s="20">
        <f ca="1">IFERROR(IF(B$1&lt;&gt;"",IF(B$1=Cпиcок!$G39,Cпиcок!$C39,9999),SMALL(INDIRECT(ADDRESS(2,COLUMN()-1)&amp;":"&amp;ADDRESS(200,COLUMN()-1)),ROW()-1)),9999)</f>
        <v>9999</v>
      </c>
      <c r="C37" s="19">
        <f ca="1">IFERROR(IF(C$1=Cпиcок!$G39,Cпиcок!$C39,9999),9999)</f>
        <v>9999</v>
      </c>
      <c r="D37" s="20">
        <f t="shared" ca="1" si="1"/>
        <v>9999</v>
      </c>
      <c r="E37" s="19">
        <f ca="1">IFERROR(IF(E$1&lt;&gt;"",IF(E$1=Cпиcок!$G39,Cпиcок!$C39,9999),SMALL(INDIRECT(ADDRESS(2,COLUMN()-1)&amp;":"&amp;ADDRESS(200,COLUMN()-1)),ROW()-1)),9999)</f>
        <v>9999</v>
      </c>
      <c r="F37" s="20">
        <f ca="1">IFERROR(IF(F$1&lt;&gt;"",IF(F$1=Cпиcок!$G39,Cпиcок!$C39,9999),SMALL(INDIRECT(ADDRESS(2,COLUMN()-1)&amp;":"&amp;ADDRESS(200,COLUMN()-1)),ROW()-1)),9999)</f>
        <v>9999</v>
      </c>
      <c r="G37" s="19">
        <f ca="1">IFERROR(IF(G$1&lt;&gt;"",IF(G$1=Cпиcок!$G39,Cпиcок!$C39,9999),SMALL(INDIRECT(ADDRESS(2,COLUMN()-1)&amp;":"&amp;ADDRESS(200,COLUMN()-1)),ROW()-1)),9999)</f>
        <v>9999</v>
      </c>
      <c r="H37" s="20">
        <f ca="1">IFERROR(IF(H$1&lt;&gt;"",IF(H$1=Cпиcок!$G39,Cпиcок!$C39,9999),SMALL(INDIRECT(ADDRESS(2,COLUMN()-1)&amp;":"&amp;ADDRESS(200,COLUMN()-1)),ROW()-1)),9999)</f>
        <v>9999</v>
      </c>
      <c r="I37" s="19">
        <f ca="1">IFERROR(IF(I$1&lt;&gt;"",IF(I$1=Cпиcок!$G39,Cпиcок!$C39,9999),SMALL(INDIRECT(ADDRESS(2,COLUMN()-1)&amp;":"&amp;ADDRESS(200,COLUMN()-1)),ROW()-1)),9999)</f>
        <v>9999</v>
      </c>
      <c r="J37" s="20">
        <f ca="1">IFERROR(IF(J$1&lt;&gt;"",IF(J$1=Cпиcок!$G39,Cпиcок!$C39,9999),SMALL(INDIRECT(ADDRESS(2,COLUMN()-1)&amp;":"&amp;ADDRESS(200,COLUMN()-1)),ROW()-1)),9999)</f>
        <v>9999</v>
      </c>
      <c r="K37" s="19">
        <f ca="1">IFERROR(IF(K$1&lt;&gt;"",IF(K$1=Cпиcок!$G39,Cпиcок!$C39,9999),SMALL(INDIRECT(ADDRESS(2,COLUMN()-1)&amp;":"&amp;ADDRESS(200,COLUMN()-1)),ROW()-1)),9999)</f>
        <v>9999</v>
      </c>
      <c r="L37" s="20">
        <f ca="1">IFERROR(IF(L$1&lt;&gt;"",IF(L$1=Cпиcок!$G39,Cпиcок!$C39,9999),SMALL(INDIRECT(ADDRESS(2,COLUMN()-1)&amp;":"&amp;ADDRESS(200,COLUMN()-1)),ROW()-1)),9999)</f>
        <v>9999</v>
      </c>
      <c r="M37" s="19">
        <f ca="1">IFERROR(IF(M$1&lt;&gt;"",IF(M$1=Cпиcок!$G39,Cпиcок!$C39,9999),SMALL(INDIRECT(ADDRESS(2,COLUMN()-1)&amp;":"&amp;ADDRESS(200,COLUMN()-1)),ROW()-1)),9999)</f>
        <v>9999</v>
      </c>
      <c r="N37" s="20">
        <f ca="1">IFERROR(IF(N$1&lt;&gt;"",IF(N$1=Cпиcок!$G39,Cпиcок!$C39,9999),SMALL(INDIRECT(ADDRESS(2,COLUMN()-1)&amp;":"&amp;ADDRESS(200,COLUMN()-1)),ROW()-1)),9999)</f>
        <v>9999</v>
      </c>
      <c r="O37" s="19">
        <f ca="1">IFERROR(IF(O$1&lt;&gt;"",IF(O$1=Cпиcок!$G39,Cпиcок!$C39,9999),SMALL(INDIRECT(ADDRESS(2,COLUMN()-1)&amp;":"&amp;ADDRESS(200,COLUMN()-1)),ROW()-1)),9999)</f>
        <v>9999</v>
      </c>
      <c r="P37" s="20">
        <f ca="1">IFERROR(IF(P$1&lt;&gt;"",IF(P$1=Cпиcок!$G39,Cпиcок!$C39,9999),SMALL(INDIRECT(ADDRESS(2,COLUMN()-1)&amp;":"&amp;ADDRESS(200,COLUMN()-1)),ROW()-1)),9999)</f>
        <v>9999</v>
      </c>
      <c r="Q37" s="19">
        <f ca="1">IFERROR(IF(Q$1&lt;&gt;"",IF(Q$1=Cпиcок!$G39,Cпиcок!$C39,9999),SMALL(INDIRECT(ADDRESS(2,COLUMN()-1)&amp;":"&amp;ADDRESS(200,COLUMN()-1)),ROW()-1)),9999)</f>
        <v>36</v>
      </c>
      <c r="R37" s="20">
        <f ca="1">IFERROR(IF(R$1&lt;&gt;"",IF(R$1=Cпиcок!$G39,Cпиcок!$C39,9999),SMALL(INDIRECT(ADDRESS(2,COLUMN()-1)&amp;":"&amp;ADDRESS(200,COLUMN()-1)),ROW()-1)),9999)</f>
        <v>9999</v>
      </c>
      <c r="S37" s="19">
        <f ca="1">IFERROR(IF(S$1&lt;&gt;"",IF(S$1=Cпиcок!$G39,Cпиcок!$C39,9999),SMALL(INDIRECT(ADDRESS(2,COLUMN()-1)&amp;":"&amp;ADDRESS(200,COLUMN()-1)),ROW()-1)),9999)</f>
        <v>9999</v>
      </c>
      <c r="T37" s="20">
        <f ca="1">IFERROR(IF(T$1&lt;&gt;"",IF(T$1=Cпиcок!$G39,Cпиcок!$C39,9999),SMALL(INDIRECT(ADDRESS(2,COLUMN()-1)&amp;":"&amp;ADDRESS(200,COLUMN()-1)),ROW()-1)),9999)</f>
        <v>9999</v>
      </c>
    </row>
    <row r="38" spans="1:20" x14ac:dyDescent="0.15">
      <c r="A38" s="19">
        <f ca="1">IFERROR(IF(A$1&lt;&gt;"",IF(A$1=Cпиcок!$G40,Cпиcок!$C40,9999),SMALL(INDIRECT(ADDRESS(2,COLUMN()-1)&amp;":"&amp;ADDRESS(200,COLUMN()-1)),ROW()-1)),9999)</f>
        <v>9999</v>
      </c>
      <c r="B38" s="20">
        <f ca="1">IFERROR(IF(B$1&lt;&gt;"",IF(B$1=Cпиcок!$G40,Cпиcок!$C40,9999),SMALL(INDIRECT(ADDRESS(2,COLUMN()-1)&amp;":"&amp;ADDRESS(200,COLUMN()-1)),ROW()-1)),9999)</f>
        <v>9999</v>
      </c>
      <c r="C38" s="19">
        <f ca="1">IFERROR(IF(C$1=Cпиcок!$G40,Cпиcок!$C40,9999),9999)</f>
        <v>9999</v>
      </c>
      <c r="D38" s="20">
        <f t="shared" ca="1" si="1"/>
        <v>9999</v>
      </c>
      <c r="E38" s="19">
        <f ca="1">IFERROR(IF(E$1&lt;&gt;"",IF(E$1=Cпиcок!$G40,Cпиcок!$C40,9999),SMALL(INDIRECT(ADDRESS(2,COLUMN()-1)&amp;":"&amp;ADDRESS(200,COLUMN()-1)),ROW()-1)),9999)</f>
        <v>9999</v>
      </c>
      <c r="F38" s="20">
        <f ca="1">IFERROR(IF(F$1&lt;&gt;"",IF(F$1=Cпиcок!$G40,Cпиcок!$C40,9999),SMALL(INDIRECT(ADDRESS(2,COLUMN()-1)&amp;":"&amp;ADDRESS(200,COLUMN()-1)),ROW()-1)),9999)</f>
        <v>9999</v>
      </c>
      <c r="G38" s="19">
        <f ca="1">IFERROR(IF(G$1&lt;&gt;"",IF(G$1=Cпиcок!$G40,Cпиcок!$C40,9999),SMALL(INDIRECT(ADDRESS(2,COLUMN()-1)&amp;":"&amp;ADDRESS(200,COLUMN()-1)),ROW()-1)),9999)</f>
        <v>9999</v>
      </c>
      <c r="H38" s="20">
        <f ca="1">IFERROR(IF(H$1&lt;&gt;"",IF(H$1=Cпиcок!$G40,Cпиcок!$C40,9999),SMALL(INDIRECT(ADDRESS(2,COLUMN()-1)&amp;":"&amp;ADDRESS(200,COLUMN()-1)),ROW()-1)),9999)</f>
        <v>9999</v>
      </c>
      <c r="I38" s="19">
        <f ca="1">IFERROR(IF(I$1&lt;&gt;"",IF(I$1=Cпиcок!$G40,Cпиcок!$C40,9999),SMALL(INDIRECT(ADDRESS(2,COLUMN()-1)&amp;":"&amp;ADDRESS(200,COLUMN()-1)),ROW()-1)),9999)</f>
        <v>9999</v>
      </c>
      <c r="J38" s="20">
        <f ca="1">IFERROR(IF(J$1&lt;&gt;"",IF(J$1=Cпиcок!$G40,Cпиcок!$C40,9999),SMALL(INDIRECT(ADDRESS(2,COLUMN()-1)&amp;":"&amp;ADDRESS(200,COLUMN()-1)),ROW()-1)),9999)</f>
        <v>9999</v>
      </c>
      <c r="K38" s="19">
        <f ca="1">IFERROR(IF(K$1&lt;&gt;"",IF(K$1=Cпиcок!$G40,Cпиcок!$C40,9999),SMALL(INDIRECT(ADDRESS(2,COLUMN()-1)&amp;":"&amp;ADDRESS(200,COLUMN()-1)),ROW()-1)),9999)</f>
        <v>9999</v>
      </c>
      <c r="L38" s="20">
        <f ca="1">IFERROR(IF(L$1&lt;&gt;"",IF(L$1=Cпиcок!$G40,Cпиcок!$C40,9999),SMALL(INDIRECT(ADDRESS(2,COLUMN()-1)&amp;":"&amp;ADDRESS(200,COLUMN()-1)),ROW()-1)),9999)</f>
        <v>9999</v>
      </c>
      <c r="M38" s="19">
        <f ca="1">IFERROR(IF(M$1&lt;&gt;"",IF(M$1=Cпиcок!$G40,Cпиcок!$C40,9999),SMALL(INDIRECT(ADDRESS(2,COLUMN()-1)&amp;":"&amp;ADDRESS(200,COLUMN()-1)),ROW()-1)),9999)</f>
        <v>37</v>
      </c>
      <c r="N38" s="20">
        <f ca="1">IFERROR(IF(N$1&lt;&gt;"",IF(N$1=Cпиcок!$G40,Cпиcок!$C40,9999),SMALL(INDIRECT(ADDRESS(2,COLUMN()-1)&amp;":"&amp;ADDRESS(200,COLUMN()-1)),ROW()-1)),9999)</f>
        <v>9999</v>
      </c>
      <c r="O38" s="19">
        <f ca="1">IFERROR(IF(O$1&lt;&gt;"",IF(O$1=Cпиcок!$G40,Cпиcок!$C40,9999),SMALL(INDIRECT(ADDRESS(2,COLUMN()-1)&amp;":"&amp;ADDRESS(200,COLUMN()-1)),ROW()-1)),9999)</f>
        <v>9999</v>
      </c>
      <c r="P38" s="20">
        <f ca="1">IFERROR(IF(P$1&lt;&gt;"",IF(P$1=Cпиcок!$G40,Cпиcок!$C40,9999),SMALL(INDIRECT(ADDRESS(2,COLUMN()-1)&amp;":"&amp;ADDRESS(200,COLUMN()-1)),ROW()-1)),9999)</f>
        <v>9999</v>
      </c>
      <c r="Q38" s="19">
        <f ca="1">IFERROR(IF(Q$1&lt;&gt;"",IF(Q$1=Cпиcок!$G40,Cпиcок!$C40,9999),SMALL(INDIRECT(ADDRESS(2,COLUMN()-1)&amp;":"&amp;ADDRESS(200,COLUMN()-1)),ROW()-1)),9999)</f>
        <v>9999</v>
      </c>
      <c r="R38" s="20">
        <f ca="1">IFERROR(IF(R$1&lt;&gt;"",IF(R$1=Cпиcок!$G40,Cпиcок!$C40,9999),SMALL(INDIRECT(ADDRESS(2,COLUMN()-1)&amp;":"&amp;ADDRESS(200,COLUMN()-1)),ROW()-1)),9999)</f>
        <v>9999</v>
      </c>
      <c r="S38" s="19">
        <f ca="1">IFERROR(IF(S$1&lt;&gt;"",IF(S$1=Cпиcок!$G40,Cпиcок!$C40,9999),SMALL(INDIRECT(ADDRESS(2,COLUMN()-1)&amp;":"&amp;ADDRESS(200,COLUMN()-1)),ROW()-1)),9999)</f>
        <v>9999</v>
      </c>
      <c r="T38" s="20">
        <f ca="1">IFERROR(IF(T$1&lt;&gt;"",IF(T$1=Cпиcок!$G40,Cпиcок!$C40,9999),SMALL(INDIRECT(ADDRESS(2,COLUMN()-1)&amp;":"&amp;ADDRESS(200,COLUMN()-1)),ROW()-1)),9999)</f>
        <v>9999</v>
      </c>
    </row>
    <row r="39" spans="1:20" x14ac:dyDescent="0.15">
      <c r="A39" s="19">
        <f ca="1">IFERROR(IF(A$1&lt;&gt;"",IF(A$1=Cпиcок!$G41,Cпиcок!$C41,9999),SMALL(INDIRECT(ADDRESS(2,COLUMN()-1)&amp;":"&amp;ADDRESS(200,COLUMN()-1)),ROW()-1)),9999)</f>
        <v>9999</v>
      </c>
      <c r="B39" s="20">
        <f ca="1">IFERROR(IF(B$1&lt;&gt;"",IF(B$1=Cпиcок!$G41,Cпиcок!$C41,9999),SMALL(INDIRECT(ADDRESS(2,COLUMN()-1)&amp;":"&amp;ADDRESS(200,COLUMN()-1)),ROW()-1)),9999)</f>
        <v>9999</v>
      </c>
      <c r="C39" s="19">
        <f ca="1">IFERROR(IF(C$1=Cпиcок!$G41,Cпиcок!$C41,9999),9999)</f>
        <v>9999</v>
      </c>
      <c r="D39" s="20">
        <f t="shared" ca="1" si="1"/>
        <v>9999</v>
      </c>
      <c r="E39" s="19">
        <f ca="1">IFERROR(IF(E$1&lt;&gt;"",IF(E$1=Cпиcок!$G41,Cпиcок!$C41,9999),SMALL(INDIRECT(ADDRESS(2,COLUMN()-1)&amp;":"&amp;ADDRESS(200,COLUMN()-1)),ROW()-1)),9999)</f>
        <v>9999</v>
      </c>
      <c r="F39" s="20">
        <f ca="1">IFERROR(IF(F$1&lt;&gt;"",IF(F$1=Cпиcок!$G41,Cпиcок!$C41,9999),SMALL(INDIRECT(ADDRESS(2,COLUMN()-1)&amp;":"&amp;ADDRESS(200,COLUMN()-1)),ROW()-1)),9999)</f>
        <v>9999</v>
      </c>
      <c r="G39" s="19">
        <f ca="1">IFERROR(IF(G$1&lt;&gt;"",IF(G$1=Cпиcок!$G41,Cпиcок!$C41,9999),SMALL(INDIRECT(ADDRESS(2,COLUMN()-1)&amp;":"&amp;ADDRESS(200,COLUMN()-1)),ROW()-1)),9999)</f>
        <v>9999</v>
      </c>
      <c r="H39" s="20">
        <f ca="1">IFERROR(IF(H$1&lt;&gt;"",IF(H$1=Cпиcок!$G41,Cпиcок!$C41,9999),SMALL(INDIRECT(ADDRESS(2,COLUMN()-1)&amp;":"&amp;ADDRESS(200,COLUMN()-1)),ROW()-1)),9999)</f>
        <v>9999</v>
      </c>
      <c r="I39" s="19">
        <f ca="1">IFERROR(IF(I$1&lt;&gt;"",IF(I$1=Cпиcок!$G41,Cпиcок!$C41,9999),SMALL(INDIRECT(ADDRESS(2,COLUMN()-1)&amp;":"&amp;ADDRESS(200,COLUMN()-1)),ROW()-1)),9999)</f>
        <v>9999</v>
      </c>
      <c r="J39" s="20">
        <f ca="1">IFERROR(IF(J$1&lt;&gt;"",IF(J$1=Cпиcок!$G41,Cпиcок!$C41,9999),SMALL(INDIRECT(ADDRESS(2,COLUMN()-1)&amp;":"&amp;ADDRESS(200,COLUMN()-1)),ROW()-1)),9999)</f>
        <v>9999</v>
      </c>
      <c r="K39" s="19">
        <f ca="1">IFERROR(IF(K$1&lt;&gt;"",IF(K$1=Cпиcок!$G41,Cпиcок!$C41,9999),SMALL(INDIRECT(ADDRESS(2,COLUMN()-1)&amp;":"&amp;ADDRESS(200,COLUMN()-1)),ROW()-1)),9999)</f>
        <v>9999</v>
      </c>
      <c r="L39" s="20">
        <f ca="1">IFERROR(IF(L$1&lt;&gt;"",IF(L$1=Cпиcок!$G41,Cпиcок!$C41,9999),SMALL(INDIRECT(ADDRESS(2,COLUMN()-1)&amp;":"&amp;ADDRESS(200,COLUMN()-1)),ROW()-1)),9999)</f>
        <v>9999</v>
      </c>
      <c r="M39" s="19">
        <f ca="1">IFERROR(IF(M$1&lt;&gt;"",IF(M$1=Cпиcок!$G41,Cпиcок!$C41,9999),SMALL(INDIRECT(ADDRESS(2,COLUMN()-1)&amp;":"&amp;ADDRESS(200,COLUMN()-1)),ROW()-1)),9999)</f>
        <v>38</v>
      </c>
      <c r="N39" s="20">
        <f ca="1">IFERROR(IF(N$1&lt;&gt;"",IF(N$1=Cпиcок!$G41,Cпиcок!$C41,9999),SMALL(INDIRECT(ADDRESS(2,COLUMN()-1)&amp;":"&amp;ADDRESS(200,COLUMN()-1)),ROW()-1)),9999)</f>
        <v>9999</v>
      </c>
      <c r="O39" s="19">
        <f ca="1">IFERROR(IF(O$1&lt;&gt;"",IF(O$1=Cпиcок!$G41,Cпиcок!$C41,9999),SMALL(INDIRECT(ADDRESS(2,COLUMN()-1)&amp;":"&amp;ADDRESS(200,COLUMN()-1)),ROW()-1)),9999)</f>
        <v>9999</v>
      </c>
      <c r="P39" s="20">
        <f ca="1">IFERROR(IF(P$1&lt;&gt;"",IF(P$1=Cпиcок!$G41,Cпиcок!$C41,9999),SMALL(INDIRECT(ADDRESS(2,COLUMN()-1)&amp;":"&amp;ADDRESS(200,COLUMN()-1)),ROW()-1)),9999)</f>
        <v>9999</v>
      </c>
      <c r="Q39" s="19">
        <f ca="1">IFERROR(IF(Q$1&lt;&gt;"",IF(Q$1=Cпиcок!$G41,Cпиcок!$C41,9999),SMALL(INDIRECT(ADDRESS(2,COLUMN()-1)&amp;":"&amp;ADDRESS(200,COLUMN()-1)),ROW()-1)),9999)</f>
        <v>9999</v>
      </c>
      <c r="R39" s="20">
        <f ca="1">IFERROR(IF(R$1&lt;&gt;"",IF(R$1=Cпиcок!$G41,Cпиcок!$C41,9999),SMALL(INDIRECT(ADDRESS(2,COLUMN()-1)&amp;":"&amp;ADDRESS(200,COLUMN()-1)),ROW()-1)),9999)</f>
        <v>9999</v>
      </c>
      <c r="S39" s="19">
        <f ca="1">IFERROR(IF(S$1&lt;&gt;"",IF(S$1=Cпиcок!$G41,Cпиcок!$C41,9999),SMALL(INDIRECT(ADDRESS(2,COLUMN()-1)&amp;":"&amp;ADDRESS(200,COLUMN()-1)),ROW()-1)),9999)</f>
        <v>9999</v>
      </c>
      <c r="T39" s="20">
        <f ca="1">IFERROR(IF(T$1&lt;&gt;"",IF(T$1=Cпиcок!$G41,Cпиcок!$C41,9999),SMALL(INDIRECT(ADDRESS(2,COLUMN()-1)&amp;":"&amp;ADDRESS(200,COLUMN()-1)),ROW()-1)),9999)</f>
        <v>9999</v>
      </c>
    </row>
    <row r="40" spans="1:20" x14ac:dyDescent="0.15">
      <c r="A40" s="19">
        <f ca="1">IFERROR(IF(A$1&lt;&gt;"",IF(A$1=Cпиcок!$G42,Cпиcок!$C42,9999),SMALL(INDIRECT(ADDRESS(2,COLUMN()-1)&amp;":"&amp;ADDRESS(200,COLUMN()-1)),ROW()-1)),9999)</f>
        <v>9999</v>
      </c>
      <c r="B40" s="20">
        <f ca="1">IFERROR(IF(B$1&lt;&gt;"",IF(B$1=Cпиcок!$G42,Cпиcок!$C42,9999),SMALL(INDIRECT(ADDRESS(2,COLUMN()-1)&amp;":"&amp;ADDRESS(200,COLUMN()-1)),ROW()-1)),9999)</f>
        <v>9999</v>
      </c>
      <c r="C40" s="19">
        <f ca="1">IFERROR(IF(C$1=Cпиcок!$G42,Cпиcок!$C42,9999),9999)</f>
        <v>9999</v>
      </c>
      <c r="D40" s="20">
        <f t="shared" ca="1" si="1"/>
        <v>9999</v>
      </c>
      <c r="E40" s="19">
        <f ca="1">IFERROR(IF(E$1&lt;&gt;"",IF(E$1=Cпиcок!$G42,Cпиcок!$C42,9999),SMALL(INDIRECT(ADDRESS(2,COLUMN()-1)&amp;":"&amp;ADDRESS(200,COLUMN()-1)),ROW()-1)),9999)</f>
        <v>9999</v>
      </c>
      <c r="F40" s="20">
        <f ca="1">IFERROR(IF(F$1&lt;&gt;"",IF(F$1=Cпиcок!$G42,Cпиcок!$C42,9999),SMALL(INDIRECT(ADDRESS(2,COLUMN()-1)&amp;":"&amp;ADDRESS(200,COLUMN()-1)),ROW()-1)),9999)</f>
        <v>9999</v>
      </c>
      <c r="G40" s="19">
        <f ca="1">IFERROR(IF(G$1&lt;&gt;"",IF(G$1=Cпиcок!$G42,Cпиcок!$C42,9999),SMALL(INDIRECT(ADDRESS(2,COLUMN()-1)&amp;":"&amp;ADDRESS(200,COLUMN()-1)),ROW()-1)),9999)</f>
        <v>9999</v>
      </c>
      <c r="H40" s="20">
        <f ca="1">IFERROR(IF(H$1&lt;&gt;"",IF(H$1=Cпиcок!$G42,Cпиcок!$C42,9999),SMALL(INDIRECT(ADDRESS(2,COLUMN()-1)&amp;":"&amp;ADDRESS(200,COLUMN()-1)),ROW()-1)),9999)</f>
        <v>9999</v>
      </c>
      <c r="I40" s="19">
        <f ca="1">IFERROR(IF(I$1&lt;&gt;"",IF(I$1=Cпиcок!$G42,Cпиcок!$C42,9999),SMALL(INDIRECT(ADDRESS(2,COLUMN()-1)&amp;":"&amp;ADDRESS(200,COLUMN()-1)),ROW()-1)),9999)</f>
        <v>9999</v>
      </c>
      <c r="J40" s="20">
        <f ca="1">IFERROR(IF(J$1&lt;&gt;"",IF(J$1=Cпиcок!$G42,Cпиcок!$C42,9999),SMALL(INDIRECT(ADDRESS(2,COLUMN()-1)&amp;":"&amp;ADDRESS(200,COLUMN()-1)),ROW()-1)),9999)</f>
        <v>9999</v>
      </c>
      <c r="K40" s="19">
        <f ca="1">IFERROR(IF(K$1&lt;&gt;"",IF(K$1=Cпиcок!$G42,Cпиcок!$C42,9999),SMALL(INDIRECT(ADDRESS(2,COLUMN()-1)&amp;":"&amp;ADDRESS(200,COLUMN()-1)),ROW()-1)),9999)</f>
        <v>9999</v>
      </c>
      <c r="L40" s="20">
        <f ca="1">IFERROR(IF(L$1&lt;&gt;"",IF(L$1=Cпиcок!$G42,Cпиcок!$C42,9999),SMALL(INDIRECT(ADDRESS(2,COLUMN()-1)&amp;":"&amp;ADDRESS(200,COLUMN()-1)),ROW()-1)),9999)</f>
        <v>9999</v>
      </c>
      <c r="M40" s="19">
        <f ca="1">IFERROR(IF(M$1&lt;&gt;"",IF(M$1=Cпиcок!$G42,Cпиcок!$C42,9999),SMALL(INDIRECT(ADDRESS(2,COLUMN()-1)&amp;":"&amp;ADDRESS(200,COLUMN()-1)),ROW()-1)),9999)</f>
        <v>39</v>
      </c>
      <c r="N40" s="20">
        <f ca="1">IFERROR(IF(N$1&lt;&gt;"",IF(N$1=Cпиcок!$G42,Cпиcок!$C42,9999),SMALL(INDIRECT(ADDRESS(2,COLUMN()-1)&amp;":"&amp;ADDRESS(200,COLUMN()-1)),ROW()-1)),9999)</f>
        <v>9999</v>
      </c>
      <c r="O40" s="19">
        <f ca="1">IFERROR(IF(O$1&lt;&gt;"",IF(O$1=Cпиcок!$G42,Cпиcок!$C42,9999),SMALL(INDIRECT(ADDRESS(2,COLUMN()-1)&amp;":"&amp;ADDRESS(200,COLUMN()-1)),ROW()-1)),9999)</f>
        <v>9999</v>
      </c>
      <c r="P40" s="20">
        <f ca="1">IFERROR(IF(P$1&lt;&gt;"",IF(P$1=Cпиcок!$G42,Cпиcок!$C42,9999),SMALL(INDIRECT(ADDRESS(2,COLUMN()-1)&amp;":"&amp;ADDRESS(200,COLUMN()-1)),ROW()-1)),9999)</f>
        <v>9999</v>
      </c>
      <c r="Q40" s="19">
        <f ca="1">IFERROR(IF(Q$1&lt;&gt;"",IF(Q$1=Cпиcок!$G42,Cпиcок!$C42,9999),SMALL(INDIRECT(ADDRESS(2,COLUMN()-1)&amp;":"&amp;ADDRESS(200,COLUMN()-1)),ROW()-1)),9999)</f>
        <v>9999</v>
      </c>
      <c r="R40" s="20">
        <f ca="1">IFERROR(IF(R$1&lt;&gt;"",IF(R$1=Cпиcок!$G42,Cпиcок!$C42,9999),SMALL(INDIRECT(ADDRESS(2,COLUMN()-1)&amp;":"&amp;ADDRESS(200,COLUMN()-1)),ROW()-1)),9999)</f>
        <v>9999</v>
      </c>
      <c r="S40" s="19">
        <f ca="1">IFERROR(IF(S$1&lt;&gt;"",IF(S$1=Cпиcок!$G42,Cпиcок!$C42,9999),SMALL(INDIRECT(ADDRESS(2,COLUMN()-1)&amp;":"&amp;ADDRESS(200,COLUMN()-1)),ROW()-1)),9999)</f>
        <v>9999</v>
      </c>
      <c r="T40" s="20">
        <f ca="1">IFERROR(IF(T$1&lt;&gt;"",IF(T$1=Cпиcок!$G42,Cпиcок!$C42,9999),SMALL(INDIRECT(ADDRESS(2,COLUMN()-1)&amp;":"&amp;ADDRESS(200,COLUMN()-1)),ROW()-1)),9999)</f>
        <v>9999</v>
      </c>
    </row>
    <row r="41" spans="1:20" x14ac:dyDescent="0.15">
      <c r="A41" s="19">
        <f ca="1">IFERROR(IF(A$1&lt;&gt;"",IF(A$1=Cпиcок!$G43,Cпиcок!$C43,9999),SMALL(INDIRECT(ADDRESS(2,COLUMN()-1)&amp;":"&amp;ADDRESS(200,COLUMN()-1)),ROW()-1)),9999)</f>
        <v>9999</v>
      </c>
      <c r="B41" s="20">
        <f ca="1">IFERROR(IF(B$1&lt;&gt;"",IF(B$1=Cпиcок!$G43,Cпиcок!$C43,9999),SMALL(INDIRECT(ADDRESS(2,COLUMN()-1)&amp;":"&amp;ADDRESS(200,COLUMN()-1)),ROW()-1)),9999)</f>
        <v>9999</v>
      </c>
      <c r="C41" s="19">
        <f ca="1">IFERROR(IF(C$1=Cпиcок!$G43,Cпиcок!$C43,9999),9999)</f>
        <v>9999</v>
      </c>
      <c r="D41" s="20">
        <f t="shared" ca="1" si="1"/>
        <v>9999</v>
      </c>
      <c r="E41" s="19">
        <f ca="1">IFERROR(IF(E$1&lt;&gt;"",IF(E$1=Cпиcок!$G43,Cпиcок!$C43,9999),SMALL(INDIRECT(ADDRESS(2,COLUMN()-1)&amp;":"&amp;ADDRESS(200,COLUMN()-1)),ROW()-1)),9999)</f>
        <v>9999</v>
      </c>
      <c r="F41" s="20">
        <f ca="1">IFERROR(IF(F$1&lt;&gt;"",IF(F$1=Cпиcок!$G43,Cпиcок!$C43,9999),SMALL(INDIRECT(ADDRESS(2,COLUMN()-1)&amp;":"&amp;ADDRESS(200,COLUMN()-1)),ROW()-1)),9999)</f>
        <v>9999</v>
      </c>
      <c r="G41" s="19">
        <f ca="1">IFERROR(IF(G$1&lt;&gt;"",IF(G$1=Cпиcок!$G43,Cпиcок!$C43,9999),SMALL(INDIRECT(ADDRESS(2,COLUMN()-1)&amp;":"&amp;ADDRESS(200,COLUMN()-1)),ROW()-1)),9999)</f>
        <v>9999</v>
      </c>
      <c r="H41" s="20">
        <f ca="1">IFERROR(IF(H$1&lt;&gt;"",IF(H$1=Cпиcок!$G43,Cпиcок!$C43,9999),SMALL(INDIRECT(ADDRESS(2,COLUMN()-1)&amp;":"&amp;ADDRESS(200,COLUMN()-1)),ROW()-1)),9999)</f>
        <v>9999</v>
      </c>
      <c r="I41" s="19">
        <f ca="1">IFERROR(IF(I$1&lt;&gt;"",IF(I$1=Cпиcок!$G43,Cпиcок!$C43,9999),SMALL(INDIRECT(ADDRESS(2,COLUMN()-1)&amp;":"&amp;ADDRESS(200,COLUMN()-1)),ROW()-1)),9999)</f>
        <v>9999</v>
      </c>
      <c r="J41" s="20">
        <f ca="1">IFERROR(IF(J$1&lt;&gt;"",IF(J$1=Cпиcок!$G43,Cпиcок!$C43,9999),SMALL(INDIRECT(ADDRESS(2,COLUMN()-1)&amp;":"&amp;ADDRESS(200,COLUMN()-1)),ROW()-1)),9999)</f>
        <v>9999</v>
      </c>
      <c r="K41" s="19">
        <f ca="1">IFERROR(IF(K$1&lt;&gt;"",IF(K$1=Cпиcок!$G43,Cпиcок!$C43,9999),SMALL(INDIRECT(ADDRESS(2,COLUMN()-1)&amp;":"&amp;ADDRESS(200,COLUMN()-1)),ROW()-1)),9999)</f>
        <v>9999</v>
      </c>
      <c r="L41" s="20">
        <f ca="1">IFERROR(IF(L$1&lt;&gt;"",IF(L$1=Cпиcок!$G43,Cпиcок!$C43,9999),SMALL(INDIRECT(ADDRESS(2,COLUMN()-1)&amp;":"&amp;ADDRESS(200,COLUMN()-1)),ROW()-1)),9999)</f>
        <v>9999</v>
      </c>
      <c r="M41" s="19">
        <f ca="1">IFERROR(IF(M$1&lt;&gt;"",IF(M$1=Cпиcок!$G43,Cпиcок!$C43,9999),SMALL(INDIRECT(ADDRESS(2,COLUMN()-1)&amp;":"&amp;ADDRESS(200,COLUMN()-1)),ROW()-1)),9999)</f>
        <v>9999</v>
      </c>
      <c r="N41" s="20">
        <f ca="1">IFERROR(IF(N$1&lt;&gt;"",IF(N$1=Cпиcок!$G43,Cпиcок!$C43,9999),SMALL(INDIRECT(ADDRESS(2,COLUMN()-1)&amp;":"&amp;ADDRESS(200,COLUMN()-1)),ROW()-1)),9999)</f>
        <v>9999</v>
      </c>
      <c r="O41" s="19">
        <f ca="1">IFERROR(IF(O$1&lt;&gt;"",IF(O$1=Cпиcок!$G43,Cпиcок!$C43,9999),SMALL(INDIRECT(ADDRESS(2,COLUMN()-1)&amp;":"&amp;ADDRESS(200,COLUMN()-1)),ROW()-1)),9999)</f>
        <v>9999</v>
      </c>
      <c r="P41" s="20">
        <f ca="1">IFERROR(IF(P$1&lt;&gt;"",IF(P$1=Cпиcок!$G43,Cпиcок!$C43,9999),SMALL(INDIRECT(ADDRESS(2,COLUMN()-1)&amp;":"&amp;ADDRESS(200,COLUMN()-1)),ROW()-1)),9999)</f>
        <v>9999</v>
      </c>
      <c r="Q41" s="19">
        <f ca="1">IFERROR(IF(Q$1&lt;&gt;"",IF(Q$1=Cпиcок!$G43,Cпиcок!$C43,9999),SMALL(INDIRECT(ADDRESS(2,COLUMN()-1)&amp;":"&amp;ADDRESS(200,COLUMN()-1)),ROW()-1)),9999)</f>
        <v>40</v>
      </c>
      <c r="R41" s="20">
        <f ca="1">IFERROR(IF(R$1&lt;&gt;"",IF(R$1=Cпиcок!$G43,Cпиcок!$C43,9999),SMALL(INDIRECT(ADDRESS(2,COLUMN()-1)&amp;":"&amp;ADDRESS(200,COLUMN()-1)),ROW()-1)),9999)</f>
        <v>9999</v>
      </c>
      <c r="S41" s="19">
        <f ca="1">IFERROR(IF(S$1&lt;&gt;"",IF(S$1=Cпиcок!$G43,Cпиcок!$C43,9999),SMALL(INDIRECT(ADDRESS(2,COLUMN()-1)&amp;":"&amp;ADDRESS(200,COLUMN()-1)),ROW()-1)),9999)</f>
        <v>9999</v>
      </c>
      <c r="T41" s="20">
        <f ca="1">IFERROR(IF(T$1&lt;&gt;"",IF(T$1=Cпиcок!$G43,Cпиcок!$C43,9999),SMALL(INDIRECT(ADDRESS(2,COLUMN()-1)&amp;":"&amp;ADDRESS(200,COLUMN()-1)),ROW()-1)),9999)</f>
        <v>9999</v>
      </c>
    </row>
    <row r="42" spans="1:20" x14ac:dyDescent="0.15">
      <c r="A42" s="19">
        <f ca="1">IFERROR(IF(A$1&lt;&gt;"",IF(A$1=Cпиcок!$G44,Cпиcок!$C44,9999),SMALL(INDIRECT(ADDRESS(2,COLUMN()-1)&amp;":"&amp;ADDRESS(200,COLUMN()-1)),ROW()-1)),9999)</f>
        <v>9999</v>
      </c>
      <c r="B42" s="20">
        <f ca="1">IFERROR(IF(B$1&lt;&gt;"",IF(B$1=Cпиcок!$G44,Cпиcок!$C44,9999),SMALL(INDIRECT(ADDRESS(2,COLUMN()-1)&amp;":"&amp;ADDRESS(200,COLUMN()-1)),ROW()-1)),9999)</f>
        <v>9999</v>
      </c>
      <c r="C42" s="19">
        <f ca="1">IFERROR(IF(C$1=Cпиcок!$G44,Cпиcок!$C44,9999),9999)</f>
        <v>9999</v>
      </c>
      <c r="D42" s="20">
        <f t="shared" ca="1" si="1"/>
        <v>9999</v>
      </c>
      <c r="E42" s="19">
        <f ca="1">IFERROR(IF(E$1&lt;&gt;"",IF(E$1=Cпиcок!$G44,Cпиcок!$C44,9999),SMALL(INDIRECT(ADDRESS(2,COLUMN()-1)&amp;":"&amp;ADDRESS(200,COLUMN()-1)),ROW()-1)),9999)</f>
        <v>9999</v>
      </c>
      <c r="F42" s="20">
        <f ca="1">IFERROR(IF(F$1&lt;&gt;"",IF(F$1=Cпиcок!$G44,Cпиcок!$C44,9999),SMALL(INDIRECT(ADDRESS(2,COLUMN()-1)&amp;":"&amp;ADDRESS(200,COLUMN()-1)),ROW()-1)),9999)</f>
        <v>9999</v>
      </c>
      <c r="G42" s="19">
        <f ca="1">IFERROR(IF(G$1&lt;&gt;"",IF(G$1=Cпиcок!$G44,Cпиcок!$C44,9999),SMALL(INDIRECT(ADDRESS(2,COLUMN()-1)&amp;":"&amp;ADDRESS(200,COLUMN()-1)),ROW()-1)),9999)</f>
        <v>9999</v>
      </c>
      <c r="H42" s="20">
        <f ca="1">IFERROR(IF(H$1&lt;&gt;"",IF(H$1=Cпиcок!$G44,Cпиcок!$C44,9999),SMALL(INDIRECT(ADDRESS(2,COLUMN()-1)&amp;":"&amp;ADDRESS(200,COLUMN()-1)),ROW()-1)),9999)</f>
        <v>9999</v>
      </c>
      <c r="I42" s="19">
        <f ca="1">IFERROR(IF(I$1&lt;&gt;"",IF(I$1=Cпиcок!$G44,Cпиcок!$C44,9999),SMALL(INDIRECT(ADDRESS(2,COLUMN()-1)&amp;":"&amp;ADDRESS(200,COLUMN()-1)),ROW()-1)),9999)</f>
        <v>9999</v>
      </c>
      <c r="J42" s="20">
        <f ca="1">IFERROR(IF(J$1&lt;&gt;"",IF(J$1=Cпиcок!$G44,Cпиcок!$C44,9999),SMALL(INDIRECT(ADDRESS(2,COLUMN()-1)&amp;":"&amp;ADDRESS(200,COLUMN()-1)),ROW()-1)),9999)</f>
        <v>9999</v>
      </c>
      <c r="K42" s="19">
        <f ca="1">IFERROR(IF(K$1&lt;&gt;"",IF(K$1=Cпиcок!$G44,Cпиcок!$C44,9999),SMALL(INDIRECT(ADDRESS(2,COLUMN()-1)&amp;":"&amp;ADDRESS(200,COLUMN()-1)),ROW()-1)),9999)</f>
        <v>9999</v>
      </c>
      <c r="L42" s="20">
        <f ca="1">IFERROR(IF(L$1&lt;&gt;"",IF(L$1=Cпиcок!$G44,Cпиcок!$C44,9999),SMALL(INDIRECT(ADDRESS(2,COLUMN()-1)&amp;":"&amp;ADDRESS(200,COLUMN()-1)),ROW()-1)),9999)</f>
        <v>9999</v>
      </c>
      <c r="M42" s="19">
        <f ca="1">IFERROR(IF(M$1&lt;&gt;"",IF(M$1=Cпиcок!$G44,Cпиcок!$C44,9999),SMALL(INDIRECT(ADDRESS(2,COLUMN()-1)&amp;":"&amp;ADDRESS(200,COLUMN()-1)),ROW()-1)),9999)</f>
        <v>9999</v>
      </c>
      <c r="N42" s="20">
        <f ca="1">IFERROR(IF(N$1&lt;&gt;"",IF(N$1=Cпиcок!$G44,Cпиcок!$C44,9999),SMALL(INDIRECT(ADDRESS(2,COLUMN()-1)&amp;":"&amp;ADDRESS(200,COLUMN()-1)),ROW()-1)),9999)</f>
        <v>9999</v>
      </c>
      <c r="O42" s="19">
        <f ca="1">IFERROR(IF(O$1&lt;&gt;"",IF(O$1=Cпиcок!$G44,Cпиcок!$C44,9999),SMALL(INDIRECT(ADDRESS(2,COLUMN()-1)&amp;":"&amp;ADDRESS(200,COLUMN()-1)),ROW()-1)),9999)</f>
        <v>41</v>
      </c>
      <c r="P42" s="20">
        <f ca="1">IFERROR(IF(P$1&lt;&gt;"",IF(P$1=Cпиcок!$G44,Cпиcок!$C44,9999),SMALL(INDIRECT(ADDRESS(2,COLUMN()-1)&amp;":"&amp;ADDRESS(200,COLUMN()-1)),ROW()-1)),9999)</f>
        <v>9999</v>
      </c>
      <c r="Q42" s="19">
        <f ca="1">IFERROR(IF(Q$1&lt;&gt;"",IF(Q$1=Cпиcок!$G44,Cпиcок!$C44,9999),SMALL(INDIRECT(ADDRESS(2,COLUMN()-1)&amp;":"&amp;ADDRESS(200,COLUMN()-1)),ROW()-1)),9999)</f>
        <v>9999</v>
      </c>
      <c r="R42" s="20">
        <f ca="1">IFERROR(IF(R$1&lt;&gt;"",IF(R$1=Cпиcок!$G44,Cпиcок!$C44,9999),SMALL(INDIRECT(ADDRESS(2,COLUMN()-1)&amp;":"&amp;ADDRESS(200,COLUMN()-1)),ROW()-1)),9999)</f>
        <v>9999</v>
      </c>
      <c r="S42" s="19">
        <f ca="1">IFERROR(IF(S$1&lt;&gt;"",IF(S$1=Cпиcок!$G44,Cпиcок!$C44,9999),SMALL(INDIRECT(ADDRESS(2,COLUMN()-1)&amp;":"&amp;ADDRESS(200,COLUMN()-1)),ROW()-1)),9999)</f>
        <v>9999</v>
      </c>
      <c r="T42" s="20">
        <f ca="1">IFERROR(IF(T$1&lt;&gt;"",IF(T$1=Cпиcок!$G44,Cпиcок!$C44,9999),SMALL(INDIRECT(ADDRESS(2,COLUMN()-1)&amp;":"&amp;ADDRESS(200,COLUMN()-1)),ROW()-1)),9999)</f>
        <v>9999</v>
      </c>
    </row>
    <row r="43" spans="1:20" x14ac:dyDescent="0.15">
      <c r="A43" s="19">
        <f ca="1">IFERROR(IF(A$1&lt;&gt;"",IF(A$1=Cпиcок!$G45,Cпиcок!$C45,9999),SMALL(INDIRECT(ADDRESS(2,COLUMN()-1)&amp;":"&amp;ADDRESS(200,COLUMN()-1)),ROW()-1)),9999)</f>
        <v>9999</v>
      </c>
      <c r="B43" s="20">
        <f ca="1">IFERROR(IF(B$1&lt;&gt;"",IF(B$1=Cпиcок!$G45,Cпиcок!$C45,9999),SMALL(INDIRECT(ADDRESS(2,COLUMN()-1)&amp;":"&amp;ADDRESS(200,COLUMN()-1)),ROW()-1)),9999)</f>
        <v>9999</v>
      </c>
      <c r="C43" s="19">
        <f ca="1">IFERROR(IF(C$1=Cпиcок!$G45,Cпиcок!$C45,9999),9999)</f>
        <v>9999</v>
      </c>
      <c r="D43" s="20">
        <f t="shared" ca="1" si="1"/>
        <v>9999</v>
      </c>
      <c r="E43" s="19">
        <f ca="1">IFERROR(IF(E$1&lt;&gt;"",IF(E$1=Cпиcок!$G45,Cпиcок!$C45,9999),SMALL(INDIRECT(ADDRESS(2,COLUMN()-1)&amp;":"&amp;ADDRESS(200,COLUMN()-1)),ROW()-1)),9999)</f>
        <v>9999</v>
      </c>
      <c r="F43" s="20">
        <f ca="1">IFERROR(IF(F$1&lt;&gt;"",IF(F$1=Cпиcок!$G45,Cпиcок!$C45,9999),SMALL(INDIRECT(ADDRESS(2,COLUMN()-1)&amp;":"&amp;ADDRESS(200,COLUMN()-1)),ROW()-1)),9999)</f>
        <v>9999</v>
      </c>
      <c r="G43" s="19">
        <f ca="1">IFERROR(IF(G$1&lt;&gt;"",IF(G$1=Cпиcок!$G45,Cпиcок!$C45,9999),SMALL(INDIRECT(ADDRESS(2,COLUMN()-1)&amp;":"&amp;ADDRESS(200,COLUMN()-1)),ROW()-1)),9999)</f>
        <v>9999</v>
      </c>
      <c r="H43" s="20">
        <f ca="1">IFERROR(IF(H$1&lt;&gt;"",IF(H$1=Cпиcок!$G45,Cпиcок!$C45,9999),SMALL(INDIRECT(ADDRESS(2,COLUMN()-1)&amp;":"&amp;ADDRESS(200,COLUMN()-1)),ROW()-1)),9999)</f>
        <v>9999</v>
      </c>
      <c r="I43" s="19">
        <f ca="1">IFERROR(IF(I$1&lt;&gt;"",IF(I$1=Cпиcок!$G45,Cпиcок!$C45,9999),SMALL(INDIRECT(ADDRESS(2,COLUMN()-1)&amp;":"&amp;ADDRESS(200,COLUMN()-1)),ROW()-1)),9999)</f>
        <v>9999</v>
      </c>
      <c r="J43" s="20">
        <f ca="1">IFERROR(IF(J$1&lt;&gt;"",IF(J$1=Cпиcок!$G45,Cпиcок!$C45,9999),SMALL(INDIRECT(ADDRESS(2,COLUMN()-1)&amp;":"&amp;ADDRESS(200,COLUMN()-1)),ROW()-1)),9999)</f>
        <v>9999</v>
      </c>
      <c r="K43" s="19">
        <f ca="1">IFERROR(IF(K$1&lt;&gt;"",IF(K$1=Cпиcок!$G45,Cпиcок!$C45,9999),SMALL(INDIRECT(ADDRESS(2,COLUMN()-1)&amp;":"&amp;ADDRESS(200,COLUMN()-1)),ROW()-1)),9999)</f>
        <v>9999</v>
      </c>
      <c r="L43" s="20">
        <f ca="1">IFERROR(IF(L$1&lt;&gt;"",IF(L$1=Cпиcок!$G45,Cпиcок!$C45,9999),SMALL(INDIRECT(ADDRESS(2,COLUMN()-1)&amp;":"&amp;ADDRESS(200,COLUMN()-1)),ROW()-1)),9999)</f>
        <v>9999</v>
      </c>
      <c r="M43" s="19">
        <f ca="1">IFERROR(IF(M$1&lt;&gt;"",IF(M$1=Cпиcок!$G45,Cпиcок!$C45,9999),SMALL(INDIRECT(ADDRESS(2,COLUMN()-1)&amp;":"&amp;ADDRESS(200,COLUMN()-1)),ROW()-1)),9999)</f>
        <v>42</v>
      </c>
      <c r="N43" s="20">
        <f ca="1">IFERROR(IF(N$1&lt;&gt;"",IF(N$1=Cпиcок!$G45,Cпиcок!$C45,9999),SMALL(INDIRECT(ADDRESS(2,COLUMN()-1)&amp;":"&amp;ADDRESS(200,COLUMN()-1)),ROW()-1)),9999)</f>
        <v>9999</v>
      </c>
      <c r="O43" s="19">
        <f ca="1">IFERROR(IF(O$1&lt;&gt;"",IF(O$1=Cпиcок!$G45,Cпиcок!$C45,9999),SMALL(INDIRECT(ADDRESS(2,COLUMN()-1)&amp;":"&amp;ADDRESS(200,COLUMN()-1)),ROW()-1)),9999)</f>
        <v>9999</v>
      </c>
      <c r="P43" s="20">
        <f ca="1">IFERROR(IF(P$1&lt;&gt;"",IF(P$1=Cпиcок!$G45,Cпиcок!$C45,9999),SMALL(INDIRECT(ADDRESS(2,COLUMN()-1)&amp;":"&amp;ADDRESS(200,COLUMN()-1)),ROW()-1)),9999)</f>
        <v>9999</v>
      </c>
      <c r="Q43" s="19">
        <f ca="1">IFERROR(IF(Q$1&lt;&gt;"",IF(Q$1=Cпиcок!$G45,Cпиcок!$C45,9999),SMALL(INDIRECT(ADDRESS(2,COLUMN()-1)&amp;":"&amp;ADDRESS(200,COLUMN()-1)),ROW()-1)),9999)</f>
        <v>9999</v>
      </c>
      <c r="R43" s="20">
        <f ca="1">IFERROR(IF(R$1&lt;&gt;"",IF(R$1=Cпиcок!$G45,Cпиcок!$C45,9999),SMALL(INDIRECT(ADDRESS(2,COLUMN()-1)&amp;":"&amp;ADDRESS(200,COLUMN()-1)),ROW()-1)),9999)</f>
        <v>9999</v>
      </c>
      <c r="S43" s="19">
        <f ca="1">IFERROR(IF(S$1&lt;&gt;"",IF(S$1=Cпиcок!$G45,Cпиcок!$C45,9999),SMALL(INDIRECT(ADDRESS(2,COLUMN()-1)&amp;":"&amp;ADDRESS(200,COLUMN()-1)),ROW()-1)),9999)</f>
        <v>9999</v>
      </c>
      <c r="T43" s="20">
        <f ca="1">IFERROR(IF(T$1&lt;&gt;"",IF(T$1=Cпиcок!$G45,Cпиcок!$C45,9999),SMALL(INDIRECT(ADDRESS(2,COLUMN()-1)&amp;":"&amp;ADDRESS(200,COLUMN()-1)),ROW()-1)),9999)</f>
        <v>9999</v>
      </c>
    </row>
    <row r="44" spans="1:20" x14ac:dyDescent="0.15">
      <c r="A44" s="19">
        <f ca="1">IFERROR(IF(A$1&lt;&gt;"",IF(A$1=Cпиcок!$G46,Cпиcок!$C46,9999),SMALL(INDIRECT(ADDRESS(2,COLUMN()-1)&amp;":"&amp;ADDRESS(200,COLUMN()-1)),ROW()-1)),9999)</f>
        <v>9999</v>
      </c>
      <c r="B44" s="20">
        <f ca="1">IFERROR(IF(B$1&lt;&gt;"",IF(B$1=Cпиcок!$G46,Cпиcок!$C46,9999),SMALL(INDIRECT(ADDRESS(2,COLUMN()-1)&amp;":"&amp;ADDRESS(200,COLUMN()-1)),ROW()-1)),9999)</f>
        <v>9999</v>
      </c>
      <c r="C44" s="19">
        <f ca="1">IFERROR(IF(C$1=Cпиcок!$G46,Cпиcок!$C46,9999),9999)</f>
        <v>9999</v>
      </c>
      <c r="D44" s="20">
        <f t="shared" ca="1" si="1"/>
        <v>9999</v>
      </c>
      <c r="E44" s="19">
        <f ca="1">IFERROR(IF(E$1&lt;&gt;"",IF(E$1=Cпиcок!$G46,Cпиcок!$C46,9999),SMALL(INDIRECT(ADDRESS(2,COLUMN()-1)&amp;":"&amp;ADDRESS(200,COLUMN()-1)),ROW()-1)),9999)</f>
        <v>9999</v>
      </c>
      <c r="F44" s="20">
        <f ca="1">IFERROR(IF(F$1&lt;&gt;"",IF(F$1=Cпиcок!$G46,Cпиcок!$C46,9999),SMALL(INDIRECT(ADDRESS(2,COLUMN()-1)&amp;":"&amp;ADDRESS(200,COLUMN()-1)),ROW()-1)),9999)</f>
        <v>9999</v>
      </c>
      <c r="G44" s="19">
        <f ca="1">IFERROR(IF(G$1&lt;&gt;"",IF(G$1=Cпиcок!$G46,Cпиcок!$C46,9999),SMALL(INDIRECT(ADDRESS(2,COLUMN()-1)&amp;":"&amp;ADDRESS(200,COLUMN()-1)),ROW()-1)),9999)</f>
        <v>9999</v>
      </c>
      <c r="H44" s="20">
        <f ca="1">IFERROR(IF(H$1&lt;&gt;"",IF(H$1=Cпиcок!$G46,Cпиcок!$C46,9999),SMALL(INDIRECT(ADDRESS(2,COLUMN()-1)&amp;":"&amp;ADDRESS(200,COLUMN()-1)),ROW()-1)),9999)</f>
        <v>9999</v>
      </c>
      <c r="I44" s="19">
        <f ca="1">IFERROR(IF(I$1&lt;&gt;"",IF(I$1=Cпиcок!$G46,Cпиcок!$C46,9999),SMALL(INDIRECT(ADDRESS(2,COLUMN()-1)&amp;":"&amp;ADDRESS(200,COLUMN()-1)),ROW()-1)),9999)</f>
        <v>9999</v>
      </c>
      <c r="J44" s="20">
        <f ca="1">IFERROR(IF(J$1&lt;&gt;"",IF(J$1=Cпиcок!$G46,Cпиcок!$C46,9999),SMALL(INDIRECT(ADDRESS(2,COLUMN()-1)&amp;":"&amp;ADDRESS(200,COLUMN()-1)),ROW()-1)),9999)</f>
        <v>9999</v>
      </c>
      <c r="K44" s="19">
        <f ca="1">IFERROR(IF(K$1&lt;&gt;"",IF(K$1=Cпиcок!$G46,Cпиcок!$C46,9999),SMALL(INDIRECT(ADDRESS(2,COLUMN()-1)&amp;":"&amp;ADDRESS(200,COLUMN()-1)),ROW()-1)),9999)</f>
        <v>9999</v>
      </c>
      <c r="L44" s="20">
        <f ca="1">IFERROR(IF(L$1&lt;&gt;"",IF(L$1=Cпиcок!$G46,Cпиcок!$C46,9999),SMALL(INDIRECT(ADDRESS(2,COLUMN()-1)&amp;":"&amp;ADDRESS(200,COLUMN()-1)),ROW()-1)),9999)</f>
        <v>9999</v>
      </c>
      <c r="M44" s="19">
        <f ca="1">IFERROR(IF(M$1&lt;&gt;"",IF(M$1=Cпиcок!$G46,Cпиcок!$C46,9999),SMALL(INDIRECT(ADDRESS(2,COLUMN()-1)&amp;":"&amp;ADDRESS(200,COLUMN()-1)),ROW()-1)),9999)</f>
        <v>43</v>
      </c>
      <c r="N44" s="20">
        <f ca="1">IFERROR(IF(N$1&lt;&gt;"",IF(N$1=Cпиcок!$G46,Cпиcок!$C46,9999),SMALL(INDIRECT(ADDRESS(2,COLUMN()-1)&amp;":"&amp;ADDRESS(200,COLUMN()-1)),ROW()-1)),9999)</f>
        <v>9999</v>
      </c>
      <c r="O44" s="19">
        <f ca="1">IFERROR(IF(O$1&lt;&gt;"",IF(O$1=Cпиcок!$G46,Cпиcок!$C46,9999),SMALL(INDIRECT(ADDRESS(2,COLUMN()-1)&amp;":"&amp;ADDRESS(200,COLUMN()-1)),ROW()-1)),9999)</f>
        <v>9999</v>
      </c>
      <c r="P44" s="20">
        <f ca="1">IFERROR(IF(P$1&lt;&gt;"",IF(P$1=Cпиcок!$G46,Cпиcок!$C46,9999),SMALL(INDIRECT(ADDRESS(2,COLUMN()-1)&amp;":"&amp;ADDRESS(200,COLUMN()-1)),ROW()-1)),9999)</f>
        <v>9999</v>
      </c>
      <c r="Q44" s="19">
        <f ca="1">IFERROR(IF(Q$1&lt;&gt;"",IF(Q$1=Cпиcок!$G46,Cпиcок!$C46,9999),SMALL(INDIRECT(ADDRESS(2,COLUMN()-1)&amp;":"&amp;ADDRESS(200,COLUMN()-1)),ROW()-1)),9999)</f>
        <v>9999</v>
      </c>
      <c r="R44" s="20">
        <f ca="1">IFERROR(IF(R$1&lt;&gt;"",IF(R$1=Cпиcок!$G46,Cпиcок!$C46,9999),SMALL(INDIRECT(ADDRESS(2,COLUMN()-1)&amp;":"&amp;ADDRESS(200,COLUMN()-1)),ROW()-1)),9999)</f>
        <v>9999</v>
      </c>
      <c r="S44" s="19">
        <f ca="1">IFERROR(IF(S$1&lt;&gt;"",IF(S$1=Cпиcок!$G46,Cпиcок!$C46,9999),SMALL(INDIRECT(ADDRESS(2,COLUMN()-1)&amp;":"&amp;ADDRESS(200,COLUMN()-1)),ROW()-1)),9999)</f>
        <v>9999</v>
      </c>
      <c r="T44" s="20">
        <f ca="1">IFERROR(IF(T$1&lt;&gt;"",IF(T$1=Cпиcок!$G46,Cпиcок!$C46,9999),SMALL(INDIRECT(ADDRESS(2,COLUMN()-1)&amp;":"&amp;ADDRESS(200,COLUMN()-1)),ROW()-1)),9999)</f>
        <v>9999</v>
      </c>
    </row>
    <row r="45" spans="1:20" x14ac:dyDescent="0.15">
      <c r="A45" s="19">
        <f ca="1">IFERROR(IF(A$1&lt;&gt;"",IF(A$1=Cпиcок!$G47,Cпиcок!$C47,9999),SMALL(INDIRECT(ADDRESS(2,COLUMN()-1)&amp;":"&amp;ADDRESS(200,COLUMN()-1)),ROW()-1)),9999)</f>
        <v>9999</v>
      </c>
      <c r="B45" s="20">
        <f ca="1">IFERROR(IF(B$1&lt;&gt;"",IF(B$1=Cпиcок!$G47,Cпиcок!$C47,9999),SMALL(INDIRECT(ADDRESS(2,COLUMN()-1)&amp;":"&amp;ADDRESS(200,COLUMN()-1)),ROW()-1)),9999)</f>
        <v>9999</v>
      </c>
      <c r="C45" s="19">
        <f ca="1">IFERROR(IF(C$1=Cпиcок!$G47,Cпиcок!$C47,9999),9999)</f>
        <v>9999</v>
      </c>
      <c r="D45" s="20">
        <f t="shared" ca="1" si="1"/>
        <v>9999</v>
      </c>
      <c r="E45" s="19">
        <f ca="1">IFERROR(IF(E$1&lt;&gt;"",IF(E$1=Cпиcок!$G47,Cпиcок!$C47,9999),SMALL(INDIRECT(ADDRESS(2,COLUMN()-1)&amp;":"&amp;ADDRESS(200,COLUMN()-1)),ROW()-1)),9999)</f>
        <v>9999</v>
      </c>
      <c r="F45" s="20">
        <f ca="1">IFERROR(IF(F$1&lt;&gt;"",IF(F$1=Cпиcок!$G47,Cпиcок!$C47,9999),SMALL(INDIRECT(ADDRESS(2,COLUMN()-1)&amp;":"&amp;ADDRESS(200,COLUMN()-1)),ROW()-1)),9999)</f>
        <v>9999</v>
      </c>
      <c r="G45" s="19">
        <f ca="1">IFERROR(IF(G$1&lt;&gt;"",IF(G$1=Cпиcок!$G47,Cпиcок!$C47,9999),SMALL(INDIRECT(ADDRESS(2,COLUMN()-1)&amp;":"&amp;ADDRESS(200,COLUMN()-1)),ROW()-1)),9999)</f>
        <v>9999</v>
      </c>
      <c r="H45" s="20">
        <f ca="1">IFERROR(IF(H$1&lt;&gt;"",IF(H$1=Cпиcок!$G47,Cпиcок!$C47,9999),SMALL(INDIRECT(ADDRESS(2,COLUMN()-1)&amp;":"&amp;ADDRESS(200,COLUMN()-1)),ROW()-1)),9999)</f>
        <v>9999</v>
      </c>
      <c r="I45" s="19">
        <f ca="1">IFERROR(IF(I$1&lt;&gt;"",IF(I$1=Cпиcок!$G47,Cпиcок!$C47,9999),SMALL(INDIRECT(ADDRESS(2,COLUMN()-1)&amp;":"&amp;ADDRESS(200,COLUMN()-1)),ROW()-1)),9999)</f>
        <v>9999</v>
      </c>
      <c r="J45" s="20">
        <f ca="1">IFERROR(IF(J$1&lt;&gt;"",IF(J$1=Cпиcок!$G47,Cпиcок!$C47,9999),SMALL(INDIRECT(ADDRESS(2,COLUMN()-1)&amp;":"&amp;ADDRESS(200,COLUMN()-1)),ROW()-1)),9999)</f>
        <v>9999</v>
      </c>
      <c r="K45" s="19">
        <f ca="1">IFERROR(IF(K$1&lt;&gt;"",IF(K$1=Cпиcок!$G47,Cпиcок!$C47,9999),SMALL(INDIRECT(ADDRESS(2,COLUMN()-1)&amp;":"&amp;ADDRESS(200,COLUMN()-1)),ROW()-1)),9999)</f>
        <v>44</v>
      </c>
      <c r="L45" s="20">
        <f ca="1">IFERROR(IF(L$1&lt;&gt;"",IF(L$1=Cпиcок!$G47,Cпиcок!$C47,9999),SMALL(INDIRECT(ADDRESS(2,COLUMN()-1)&amp;":"&amp;ADDRESS(200,COLUMN()-1)),ROW()-1)),9999)</f>
        <v>9999</v>
      </c>
      <c r="M45" s="19">
        <f ca="1">IFERROR(IF(M$1&lt;&gt;"",IF(M$1=Cпиcок!$G47,Cпиcок!$C47,9999),SMALL(INDIRECT(ADDRESS(2,COLUMN()-1)&amp;":"&amp;ADDRESS(200,COLUMN()-1)),ROW()-1)),9999)</f>
        <v>9999</v>
      </c>
      <c r="N45" s="20">
        <f ca="1">IFERROR(IF(N$1&lt;&gt;"",IF(N$1=Cпиcок!$G47,Cпиcок!$C47,9999),SMALL(INDIRECT(ADDRESS(2,COLUMN()-1)&amp;":"&amp;ADDRESS(200,COLUMN()-1)),ROW()-1)),9999)</f>
        <v>9999</v>
      </c>
      <c r="O45" s="19">
        <f ca="1">IFERROR(IF(O$1&lt;&gt;"",IF(O$1=Cпиcок!$G47,Cпиcок!$C47,9999),SMALL(INDIRECT(ADDRESS(2,COLUMN()-1)&amp;":"&amp;ADDRESS(200,COLUMN()-1)),ROW()-1)),9999)</f>
        <v>9999</v>
      </c>
      <c r="P45" s="20">
        <f ca="1">IFERROR(IF(P$1&lt;&gt;"",IF(P$1=Cпиcок!$G47,Cпиcок!$C47,9999),SMALL(INDIRECT(ADDRESS(2,COLUMN()-1)&amp;":"&amp;ADDRESS(200,COLUMN()-1)),ROW()-1)),9999)</f>
        <v>9999</v>
      </c>
      <c r="Q45" s="19">
        <f ca="1">IFERROR(IF(Q$1&lt;&gt;"",IF(Q$1=Cпиcок!$G47,Cпиcок!$C47,9999),SMALL(INDIRECT(ADDRESS(2,COLUMN()-1)&amp;":"&amp;ADDRESS(200,COLUMN()-1)),ROW()-1)),9999)</f>
        <v>9999</v>
      </c>
      <c r="R45" s="20">
        <f ca="1">IFERROR(IF(R$1&lt;&gt;"",IF(R$1=Cпиcок!$G47,Cпиcок!$C47,9999),SMALL(INDIRECT(ADDRESS(2,COLUMN()-1)&amp;":"&amp;ADDRESS(200,COLUMN()-1)),ROW()-1)),9999)</f>
        <v>9999</v>
      </c>
      <c r="S45" s="19">
        <f ca="1">IFERROR(IF(S$1&lt;&gt;"",IF(S$1=Cпиcок!$G47,Cпиcок!$C47,9999),SMALL(INDIRECT(ADDRESS(2,COLUMN()-1)&amp;":"&amp;ADDRESS(200,COLUMN()-1)),ROW()-1)),9999)</f>
        <v>9999</v>
      </c>
      <c r="T45" s="20">
        <f ca="1">IFERROR(IF(T$1&lt;&gt;"",IF(T$1=Cпиcок!$G47,Cпиcок!$C47,9999),SMALL(INDIRECT(ADDRESS(2,COLUMN()-1)&amp;":"&amp;ADDRESS(200,COLUMN()-1)),ROW()-1)),9999)</f>
        <v>9999</v>
      </c>
    </row>
    <row r="46" spans="1:20" x14ac:dyDescent="0.15">
      <c r="A46" s="19">
        <f ca="1">IFERROR(IF(A$1&lt;&gt;"",IF(A$1=Cпиcок!$G48,Cпиcок!$C48,9999),SMALL(INDIRECT(ADDRESS(2,COLUMN()-1)&amp;":"&amp;ADDRESS(200,COLUMN()-1)),ROW()-1)),9999)</f>
        <v>9999</v>
      </c>
      <c r="B46" s="20">
        <f ca="1">IFERROR(IF(B$1&lt;&gt;"",IF(B$1=Cпиcок!$G48,Cпиcок!$C48,9999),SMALL(INDIRECT(ADDRESS(2,COLUMN()-1)&amp;":"&amp;ADDRESS(200,COLUMN()-1)),ROW()-1)),9999)</f>
        <v>9999</v>
      </c>
      <c r="C46" s="19">
        <f ca="1">IFERROR(IF(C$1=Cпиcок!$G48,Cпиcок!$C48,9999),9999)</f>
        <v>9999</v>
      </c>
      <c r="D46" s="20">
        <f t="shared" ca="1" si="1"/>
        <v>9999</v>
      </c>
      <c r="E46" s="19">
        <f ca="1">IFERROR(IF(E$1&lt;&gt;"",IF(E$1=Cпиcок!$G48,Cпиcок!$C48,9999),SMALL(INDIRECT(ADDRESS(2,COLUMN()-1)&amp;":"&amp;ADDRESS(200,COLUMN()-1)),ROW()-1)),9999)</f>
        <v>9999</v>
      </c>
      <c r="F46" s="20">
        <f ca="1">IFERROR(IF(F$1&lt;&gt;"",IF(F$1=Cпиcок!$G48,Cпиcок!$C48,9999),SMALL(INDIRECT(ADDRESS(2,COLUMN()-1)&amp;":"&amp;ADDRESS(200,COLUMN()-1)),ROW()-1)),9999)</f>
        <v>9999</v>
      </c>
      <c r="G46" s="19">
        <f ca="1">IFERROR(IF(G$1&lt;&gt;"",IF(G$1=Cпиcок!$G48,Cпиcок!$C48,9999),SMALL(INDIRECT(ADDRESS(2,COLUMN()-1)&amp;":"&amp;ADDRESS(200,COLUMN()-1)),ROW()-1)),9999)</f>
        <v>9999</v>
      </c>
      <c r="H46" s="20">
        <f ca="1">IFERROR(IF(H$1&lt;&gt;"",IF(H$1=Cпиcок!$G48,Cпиcок!$C48,9999),SMALL(INDIRECT(ADDRESS(2,COLUMN()-1)&amp;":"&amp;ADDRESS(200,COLUMN()-1)),ROW()-1)),9999)</f>
        <v>9999</v>
      </c>
      <c r="I46" s="19">
        <f ca="1">IFERROR(IF(I$1&lt;&gt;"",IF(I$1=Cпиcок!$G48,Cпиcок!$C48,9999),SMALL(INDIRECT(ADDRESS(2,COLUMN()-1)&amp;":"&amp;ADDRESS(200,COLUMN()-1)),ROW()-1)),9999)</f>
        <v>9999</v>
      </c>
      <c r="J46" s="20">
        <f ca="1">IFERROR(IF(J$1&lt;&gt;"",IF(J$1=Cпиcок!$G48,Cпиcок!$C48,9999),SMALL(INDIRECT(ADDRESS(2,COLUMN()-1)&amp;":"&amp;ADDRESS(200,COLUMN()-1)),ROW()-1)),9999)</f>
        <v>9999</v>
      </c>
      <c r="K46" s="19">
        <f ca="1">IFERROR(IF(K$1&lt;&gt;"",IF(K$1=Cпиcок!$G48,Cпиcок!$C48,9999),SMALL(INDIRECT(ADDRESS(2,COLUMN()-1)&amp;":"&amp;ADDRESS(200,COLUMN()-1)),ROW()-1)),9999)</f>
        <v>9999</v>
      </c>
      <c r="L46" s="20">
        <f ca="1">IFERROR(IF(L$1&lt;&gt;"",IF(L$1=Cпиcок!$G48,Cпиcок!$C48,9999),SMALL(INDIRECT(ADDRESS(2,COLUMN()-1)&amp;":"&amp;ADDRESS(200,COLUMN()-1)),ROW()-1)),9999)</f>
        <v>9999</v>
      </c>
      <c r="M46" s="19">
        <f ca="1">IFERROR(IF(M$1&lt;&gt;"",IF(M$1=Cпиcок!$G48,Cпиcок!$C48,9999),SMALL(INDIRECT(ADDRESS(2,COLUMN()-1)&amp;":"&amp;ADDRESS(200,COLUMN()-1)),ROW()-1)),9999)</f>
        <v>9999</v>
      </c>
      <c r="N46" s="20">
        <f ca="1">IFERROR(IF(N$1&lt;&gt;"",IF(N$1=Cпиcок!$G48,Cпиcок!$C48,9999),SMALL(INDIRECT(ADDRESS(2,COLUMN()-1)&amp;":"&amp;ADDRESS(200,COLUMN()-1)),ROW()-1)),9999)</f>
        <v>9999</v>
      </c>
      <c r="O46" s="19">
        <f ca="1">IFERROR(IF(O$1&lt;&gt;"",IF(O$1=Cпиcок!$G48,Cпиcок!$C48,9999),SMALL(INDIRECT(ADDRESS(2,COLUMN()-1)&amp;":"&amp;ADDRESS(200,COLUMN()-1)),ROW()-1)),9999)</f>
        <v>45</v>
      </c>
      <c r="P46" s="20">
        <f ca="1">IFERROR(IF(P$1&lt;&gt;"",IF(P$1=Cпиcок!$G48,Cпиcок!$C48,9999),SMALL(INDIRECT(ADDRESS(2,COLUMN()-1)&amp;":"&amp;ADDRESS(200,COLUMN()-1)),ROW()-1)),9999)</f>
        <v>9999</v>
      </c>
      <c r="Q46" s="19">
        <f ca="1">IFERROR(IF(Q$1&lt;&gt;"",IF(Q$1=Cпиcок!$G48,Cпиcок!$C48,9999),SMALL(INDIRECT(ADDRESS(2,COLUMN()-1)&amp;":"&amp;ADDRESS(200,COLUMN()-1)),ROW()-1)),9999)</f>
        <v>9999</v>
      </c>
      <c r="R46" s="20">
        <f ca="1">IFERROR(IF(R$1&lt;&gt;"",IF(R$1=Cпиcок!$G48,Cпиcок!$C48,9999),SMALL(INDIRECT(ADDRESS(2,COLUMN()-1)&amp;":"&amp;ADDRESS(200,COLUMN()-1)),ROW()-1)),9999)</f>
        <v>9999</v>
      </c>
      <c r="S46" s="19">
        <f ca="1">IFERROR(IF(S$1&lt;&gt;"",IF(S$1=Cпиcок!$G48,Cпиcок!$C48,9999),SMALL(INDIRECT(ADDRESS(2,COLUMN()-1)&amp;":"&amp;ADDRESS(200,COLUMN()-1)),ROW()-1)),9999)</f>
        <v>9999</v>
      </c>
      <c r="T46" s="20">
        <f ca="1">IFERROR(IF(T$1&lt;&gt;"",IF(T$1=Cпиcок!$G48,Cпиcок!$C48,9999),SMALL(INDIRECT(ADDRESS(2,COLUMN()-1)&amp;":"&amp;ADDRESS(200,COLUMN()-1)),ROW()-1)),9999)</f>
        <v>9999</v>
      </c>
    </row>
    <row r="47" spans="1:20" x14ac:dyDescent="0.15">
      <c r="A47" s="19">
        <f ca="1">IFERROR(IF(A$1&lt;&gt;"",IF(A$1=Cпиcок!$G49,Cпиcок!$C49,9999),SMALL(INDIRECT(ADDRESS(2,COLUMN()-1)&amp;":"&amp;ADDRESS(200,COLUMN()-1)),ROW()-1)),9999)</f>
        <v>9999</v>
      </c>
      <c r="B47" s="20">
        <f ca="1">IFERROR(IF(B$1&lt;&gt;"",IF(B$1=Cпиcок!$G49,Cпиcок!$C49,9999),SMALL(INDIRECT(ADDRESS(2,COLUMN()-1)&amp;":"&amp;ADDRESS(200,COLUMN()-1)),ROW()-1)),9999)</f>
        <v>9999</v>
      </c>
      <c r="C47" s="19">
        <f ca="1">IFERROR(IF(C$1=Cпиcок!$G49,Cпиcок!$C49,9999),9999)</f>
        <v>9999</v>
      </c>
      <c r="D47" s="20">
        <f t="shared" ca="1" si="1"/>
        <v>9999</v>
      </c>
      <c r="E47" s="19">
        <f ca="1">IFERROR(IF(E$1&lt;&gt;"",IF(E$1=Cпиcок!$G49,Cпиcок!$C49,9999),SMALL(INDIRECT(ADDRESS(2,COLUMN()-1)&amp;":"&amp;ADDRESS(200,COLUMN()-1)),ROW()-1)),9999)</f>
        <v>9999</v>
      </c>
      <c r="F47" s="20">
        <f ca="1">IFERROR(IF(F$1&lt;&gt;"",IF(F$1=Cпиcок!$G49,Cпиcок!$C49,9999),SMALL(INDIRECT(ADDRESS(2,COLUMN()-1)&amp;":"&amp;ADDRESS(200,COLUMN()-1)),ROW()-1)),9999)</f>
        <v>9999</v>
      </c>
      <c r="G47" s="19">
        <f ca="1">IFERROR(IF(G$1&lt;&gt;"",IF(G$1=Cпиcок!$G49,Cпиcок!$C49,9999),SMALL(INDIRECT(ADDRESS(2,COLUMN()-1)&amp;":"&amp;ADDRESS(200,COLUMN()-1)),ROW()-1)),9999)</f>
        <v>9999</v>
      </c>
      <c r="H47" s="20">
        <f ca="1">IFERROR(IF(H$1&lt;&gt;"",IF(H$1=Cпиcок!$G49,Cпиcок!$C49,9999),SMALL(INDIRECT(ADDRESS(2,COLUMN()-1)&amp;":"&amp;ADDRESS(200,COLUMN()-1)),ROW()-1)),9999)</f>
        <v>9999</v>
      </c>
      <c r="I47" s="19">
        <f ca="1">IFERROR(IF(I$1&lt;&gt;"",IF(I$1=Cпиcок!$G49,Cпиcок!$C49,9999),SMALL(INDIRECT(ADDRESS(2,COLUMN()-1)&amp;":"&amp;ADDRESS(200,COLUMN()-1)),ROW()-1)),9999)</f>
        <v>9999</v>
      </c>
      <c r="J47" s="20">
        <f ca="1">IFERROR(IF(J$1&lt;&gt;"",IF(J$1=Cпиcок!$G49,Cпиcок!$C49,9999),SMALL(INDIRECT(ADDRESS(2,COLUMN()-1)&amp;":"&amp;ADDRESS(200,COLUMN()-1)),ROW()-1)),9999)</f>
        <v>9999</v>
      </c>
      <c r="K47" s="19">
        <f ca="1">IFERROR(IF(K$1&lt;&gt;"",IF(K$1=Cпиcок!$G49,Cпиcок!$C49,9999),SMALL(INDIRECT(ADDRESS(2,COLUMN()-1)&amp;":"&amp;ADDRESS(200,COLUMN()-1)),ROW()-1)),9999)</f>
        <v>9999</v>
      </c>
      <c r="L47" s="20">
        <f ca="1">IFERROR(IF(L$1&lt;&gt;"",IF(L$1=Cпиcок!$G49,Cпиcок!$C49,9999),SMALL(INDIRECT(ADDRESS(2,COLUMN()-1)&amp;":"&amp;ADDRESS(200,COLUMN()-1)),ROW()-1)),9999)</f>
        <v>9999</v>
      </c>
      <c r="M47" s="19">
        <f ca="1">IFERROR(IF(M$1&lt;&gt;"",IF(M$1=Cпиcок!$G49,Cпиcок!$C49,9999),SMALL(INDIRECT(ADDRESS(2,COLUMN()-1)&amp;":"&amp;ADDRESS(200,COLUMN()-1)),ROW()-1)),9999)</f>
        <v>9999</v>
      </c>
      <c r="N47" s="20">
        <f ca="1">IFERROR(IF(N$1&lt;&gt;"",IF(N$1=Cпиcок!$G49,Cпиcок!$C49,9999),SMALL(INDIRECT(ADDRESS(2,COLUMN()-1)&amp;":"&amp;ADDRESS(200,COLUMN()-1)),ROW()-1)),9999)</f>
        <v>9999</v>
      </c>
      <c r="O47" s="19">
        <f ca="1">IFERROR(IF(O$1&lt;&gt;"",IF(O$1=Cпиcок!$G49,Cпиcок!$C49,9999),SMALL(INDIRECT(ADDRESS(2,COLUMN()-1)&amp;":"&amp;ADDRESS(200,COLUMN()-1)),ROW()-1)),9999)</f>
        <v>46</v>
      </c>
      <c r="P47" s="20">
        <f ca="1">IFERROR(IF(P$1&lt;&gt;"",IF(P$1=Cпиcок!$G49,Cпиcок!$C49,9999),SMALL(INDIRECT(ADDRESS(2,COLUMN()-1)&amp;":"&amp;ADDRESS(200,COLUMN()-1)),ROW()-1)),9999)</f>
        <v>9999</v>
      </c>
      <c r="Q47" s="19">
        <f ca="1">IFERROR(IF(Q$1&lt;&gt;"",IF(Q$1=Cпиcок!$G49,Cпиcок!$C49,9999),SMALL(INDIRECT(ADDRESS(2,COLUMN()-1)&amp;":"&amp;ADDRESS(200,COLUMN()-1)),ROW()-1)),9999)</f>
        <v>9999</v>
      </c>
      <c r="R47" s="20">
        <f ca="1">IFERROR(IF(R$1&lt;&gt;"",IF(R$1=Cпиcок!$G49,Cпиcок!$C49,9999),SMALL(INDIRECT(ADDRESS(2,COLUMN()-1)&amp;":"&amp;ADDRESS(200,COLUMN()-1)),ROW()-1)),9999)</f>
        <v>9999</v>
      </c>
      <c r="S47" s="19">
        <f ca="1">IFERROR(IF(S$1&lt;&gt;"",IF(S$1=Cпиcок!$G49,Cпиcок!$C49,9999),SMALL(INDIRECT(ADDRESS(2,COLUMN()-1)&amp;":"&amp;ADDRESS(200,COLUMN()-1)),ROW()-1)),9999)</f>
        <v>9999</v>
      </c>
      <c r="T47" s="20">
        <f ca="1">IFERROR(IF(T$1&lt;&gt;"",IF(T$1=Cпиcок!$G49,Cпиcок!$C49,9999),SMALL(INDIRECT(ADDRESS(2,COLUMN()-1)&amp;":"&amp;ADDRESS(200,COLUMN()-1)),ROW()-1)),9999)</f>
        <v>9999</v>
      </c>
    </row>
    <row r="48" spans="1:20" x14ac:dyDescent="0.15">
      <c r="A48" s="19">
        <f ca="1">IFERROR(IF(A$1&lt;&gt;"",IF(A$1=Cпиcок!$G50,Cпиcок!$C50,9999),SMALL(INDIRECT(ADDRESS(2,COLUMN()-1)&amp;":"&amp;ADDRESS(200,COLUMN()-1)),ROW()-1)),9999)</f>
        <v>9999</v>
      </c>
      <c r="B48" s="20">
        <f ca="1">IFERROR(IF(B$1&lt;&gt;"",IF(B$1=Cпиcок!$G50,Cпиcок!$C50,9999),SMALL(INDIRECT(ADDRESS(2,COLUMN()-1)&amp;":"&amp;ADDRESS(200,COLUMN()-1)),ROW()-1)),9999)</f>
        <v>9999</v>
      </c>
      <c r="C48" s="19">
        <f ca="1">IFERROR(IF(C$1=Cпиcок!$G50,Cпиcок!$C50,9999),9999)</f>
        <v>9999</v>
      </c>
      <c r="D48" s="20">
        <f t="shared" ca="1" si="1"/>
        <v>9999</v>
      </c>
      <c r="E48" s="19">
        <f ca="1">IFERROR(IF(E$1&lt;&gt;"",IF(E$1=Cпиcок!$G50,Cпиcок!$C50,9999),SMALL(INDIRECT(ADDRESS(2,COLUMN()-1)&amp;":"&amp;ADDRESS(200,COLUMN()-1)),ROW()-1)),9999)</f>
        <v>9999</v>
      </c>
      <c r="F48" s="20">
        <f ca="1">IFERROR(IF(F$1&lt;&gt;"",IF(F$1=Cпиcок!$G50,Cпиcок!$C50,9999),SMALL(INDIRECT(ADDRESS(2,COLUMN()-1)&amp;":"&amp;ADDRESS(200,COLUMN()-1)),ROW()-1)),9999)</f>
        <v>9999</v>
      </c>
      <c r="G48" s="19">
        <f ca="1">IFERROR(IF(G$1&lt;&gt;"",IF(G$1=Cпиcок!$G50,Cпиcок!$C50,9999),SMALL(INDIRECT(ADDRESS(2,COLUMN()-1)&amp;":"&amp;ADDRESS(200,COLUMN()-1)),ROW()-1)),9999)</f>
        <v>9999</v>
      </c>
      <c r="H48" s="20">
        <f ca="1">IFERROR(IF(H$1&lt;&gt;"",IF(H$1=Cпиcок!$G50,Cпиcок!$C50,9999),SMALL(INDIRECT(ADDRESS(2,COLUMN()-1)&amp;":"&amp;ADDRESS(200,COLUMN()-1)),ROW()-1)),9999)</f>
        <v>9999</v>
      </c>
      <c r="I48" s="19">
        <f ca="1">IFERROR(IF(I$1&lt;&gt;"",IF(I$1=Cпиcок!$G50,Cпиcок!$C50,9999),SMALL(INDIRECT(ADDRESS(2,COLUMN()-1)&amp;":"&amp;ADDRESS(200,COLUMN()-1)),ROW()-1)),9999)</f>
        <v>9999</v>
      </c>
      <c r="J48" s="20">
        <f ca="1">IFERROR(IF(J$1&lt;&gt;"",IF(J$1=Cпиcок!$G50,Cпиcок!$C50,9999),SMALL(INDIRECT(ADDRESS(2,COLUMN()-1)&amp;":"&amp;ADDRESS(200,COLUMN()-1)),ROW()-1)),9999)</f>
        <v>9999</v>
      </c>
      <c r="K48" s="19">
        <f ca="1">IFERROR(IF(K$1&lt;&gt;"",IF(K$1=Cпиcок!$G50,Cпиcок!$C50,9999),SMALL(INDIRECT(ADDRESS(2,COLUMN()-1)&amp;":"&amp;ADDRESS(200,COLUMN()-1)),ROW()-1)),9999)</f>
        <v>66</v>
      </c>
      <c r="L48" s="20">
        <f ca="1">IFERROR(IF(L$1&lt;&gt;"",IF(L$1=Cпиcок!$G50,Cпиcок!$C50,9999),SMALL(INDIRECT(ADDRESS(2,COLUMN()-1)&amp;":"&amp;ADDRESS(200,COLUMN()-1)),ROW()-1)),9999)</f>
        <v>9999</v>
      </c>
      <c r="M48" s="19">
        <f ca="1">IFERROR(IF(M$1&lt;&gt;"",IF(M$1=Cпиcок!$G50,Cпиcок!$C50,9999),SMALL(INDIRECT(ADDRESS(2,COLUMN()-1)&amp;":"&amp;ADDRESS(200,COLUMN()-1)),ROW()-1)),9999)</f>
        <v>9999</v>
      </c>
      <c r="N48" s="20">
        <f ca="1">IFERROR(IF(N$1&lt;&gt;"",IF(N$1=Cпиcок!$G50,Cпиcок!$C50,9999),SMALL(INDIRECT(ADDRESS(2,COLUMN()-1)&amp;":"&amp;ADDRESS(200,COLUMN()-1)),ROW()-1)),9999)</f>
        <v>9999</v>
      </c>
      <c r="O48" s="19">
        <f ca="1">IFERROR(IF(O$1&lt;&gt;"",IF(O$1=Cпиcок!$G50,Cпиcок!$C50,9999),SMALL(INDIRECT(ADDRESS(2,COLUMN()-1)&amp;":"&amp;ADDRESS(200,COLUMN()-1)),ROW()-1)),9999)</f>
        <v>9999</v>
      </c>
      <c r="P48" s="20">
        <f ca="1">IFERROR(IF(P$1&lt;&gt;"",IF(P$1=Cпиcок!$G50,Cпиcок!$C50,9999),SMALL(INDIRECT(ADDRESS(2,COLUMN()-1)&amp;":"&amp;ADDRESS(200,COLUMN()-1)),ROW()-1)),9999)</f>
        <v>9999</v>
      </c>
      <c r="Q48" s="19">
        <f ca="1">IFERROR(IF(Q$1&lt;&gt;"",IF(Q$1=Cпиcок!$G50,Cпиcок!$C50,9999),SMALL(INDIRECT(ADDRESS(2,COLUMN()-1)&amp;":"&amp;ADDRESS(200,COLUMN()-1)),ROW()-1)),9999)</f>
        <v>9999</v>
      </c>
      <c r="R48" s="20">
        <f ca="1">IFERROR(IF(R$1&lt;&gt;"",IF(R$1=Cпиcок!$G50,Cпиcок!$C50,9999),SMALL(INDIRECT(ADDRESS(2,COLUMN()-1)&amp;":"&amp;ADDRESS(200,COLUMN()-1)),ROW()-1)),9999)</f>
        <v>9999</v>
      </c>
      <c r="S48" s="19">
        <f ca="1">IFERROR(IF(S$1&lt;&gt;"",IF(S$1=Cпиcок!$G50,Cпиcок!$C50,9999),SMALL(INDIRECT(ADDRESS(2,COLUMN()-1)&amp;":"&amp;ADDRESS(200,COLUMN()-1)),ROW()-1)),9999)</f>
        <v>9999</v>
      </c>
      <c r="T48" s="20">
        <f ca="1">IFERROR(IF(T$1&lt;&gt;"",IF(T$1=Cпиcок!$G50,Cпиcок!$C50,9999),SMALL(INDIRECT(ADDRESS(2,COLUMN()-1)&amp;":"&amp;ADDRESS(200,COLUMN()-1)),ROW()-1)),9999)</f>
        <v>9999</v>
      </c>
    </row>
    <row r="49" spans="1:20" x14ac:dyDescent="0.15">
      <c r="A49" s="19">
        <f ca="1">IFERROR(IF(A$1&lt;&gt;"",IF(A$1=Cпиcок!$G51,Cпиcок!$C51,9999),SMALL(INDIRECT(ADDRESS(2,COLUMN()-1)&amp;":"&amp;ADDRESS(200,COLUMN()-1)),ROW()-1)),9999)</f>
        <v>9999</v>
      </c>
      <c r="B49" s="20">
        <f ca="1">IFERROR(IF(B$1&lt;&gt;"",IF(B$1=Cпиcок!$G51,Cпиcок!$C51,9999),SMALL(INDIRECT(ADDRESS(2,COLUMN()-1)&amp;":"&amp;ADDRESS(200,COLUMN()-1)),ROW()-1)),9999)</f>
        <v>9999</v>
      </c>
      <c r="C49" s="19">
        <f ca="1">IFERROR(IF(C$1=Cпиcок!$G51,Cпиcок!$C51,9999),9999)</f>
        <v>9999</v>
      </c>
      <c r="D49" s="20">
        <f t="shared" ca="1" si="1"/>
        <v>9999</v>
      </c>
      <c r="E49" s="19">
        <f ca="1">IFERROR(IF(E$1&lt;&gt;"",IF(E$1=Cпиcок!$G51,Cпиcок!$C51,9999),SMALL(INDIRECT(ADDRESS(2,COLUMN()-1)&amp;":"&amp;ADDRESS(200,COLUMN()-1)),ROW()-1)),9999)</f>
        <v>9999</v>
      </c>
      <c r="F49" s="20">
        <f ca="1">IFERROR(IF(F$1&lt;&gt;"",IF(F$1=Cпиcок!$G51,Cпиcок!$C51,9999),SMALL(INDIRECT(ADDRESS(2,COLUMN()-1)&amp;":"&amp;ADDRESS(200,COLUMN()-1)),ROW()-1)),9999)</f>
        <v>9999</v>
      </c>
      <c r="G49" s="19">
        <f ca="1">IFERROR(IF(G$1&lt;&gt;"",IF(G$1=Cпиcок!$G51,Cпиcок!$C51,9999),SMALL(INDIRECT(ADDRESS(2,COLUMN()-1)&amp;":"&amp;ADDRESS(200,COLUMN()-1)),ROW()-1)),9999)</f>
        <v>9999</v>
      </c>
      <c r="H49" s="20">
        <f ca="1">IFERROR(IF(H$1&lt;&gt;"",IF(H$1=Cпиcок!$G51,Cпиcок!$C51,9999),SMALL(INDIRECT(ADDRESS(2,COLUMN()-1)&amp;":"&amp;ADDRESS(200,COLUMN()-1)),ROW()-1)),9999)</f>
        <v>9999</v>
      </c>
      <c r="I49" s="19">
        <f ca="1">IFERROR(IF(I$1&lt;&gt;"",IF(I$1=Cпиcок!$G51,Cпиcок!$C51,9999),SMALL(INDIRECT(ADDRESS(2,COLUMN()-1)&amp;":"&amp;ADDRESS(200,COLUMN()-1)),ROW()-1)),9999)</f>
        <v>9999</v>
      </c>
      <c r="J49" s="20">
        <f ca="1">IFERROR(IF(J$1&lt;&gt;"",IF(J$1=Cпиcок!$G51,Cпиcок!$C51,9999),SMALL(INDIRECT(ADDRESS(2,COLUMN()-1)&amp;":"&amp;ADDRESS(200,COLUMN()-1)),ROW()-1)),9999)</f>
        <v>9999</v>
      </c>
      <c r="K49" s="19">
        <f ca="1">IFERROR(IF(K$1&lt;&gt;"",IF(K$1=Cпиcок!$G51,Cпиcок!$C51,9999),SMALL(INDIRECT(ADDRESS(2,COLUMN()-1)&amp;":"&amp;ADDRESS(200,COLUMN()-1)),ROW()-1)),9999)</f>
        <v>69</v>
      </c>
      <c r="L49" s="20">
        <f ca="1">IFERROR(IF(L$1&lt;&gt;"",IF(L$1=Cпиcок!$G51,Cпиcок!$C51,9999),SMALL(INDIRECT(ADDRESS(2,COLUMN()-1)&amp;":"&amp;ADDRESS(200,COLUMN()-1)),ROW()-1)),9999)</f>
        <v>9999</v>
      </c>
      <c r="M49" s="19">
        <f ca="1">IFERROR(IF(M$1&lt;&gt;"",IF(M$1=Cпиcок!$G51,Cпиcок!$C51,9999),SMALL(INDIRECT(ADDRESS(2,COLUMN()-1)&amp;":"&amp;ADDRESS(200,COLUMN()-1)),ROW()-1)),9999)</f>
        <v>9999</v>
      </c>
      <c r="N49" s="20">
        <f ca="1">IFERROR(IF(N$1&lt;&gt;"",IF(N$1=Cпиcок!$G51,Cпиcок!$C51,9999),SMALL(INDIRECT(ADDRESS(2,COLUMN()-1)&amp;":"&amp;ADDRESS(200,COLUMN()-1)),ROW()-1)),9999)</f>
        <v>9999</v>
      </c>
      <c r="O49" s="19">
        <f ca="1">IFERROR(IF(O$1&lt;&gt;"",IF(O$1=Cпиcок!$G51,Cпиcок!$C51,9999),SMALL(INDIRECT(ADDRESS(2,COLUMN()-1)&amp;":"&amp;ADDRESS(200,COLUMN()-1)),ROW()-1)),9999)</f>
        <v>9999</v>
      </c>
      <c r="P49" s="20">
        <f ca="1">IFERROR(IF(P$1&lt;&gt;"",IF(P$1=Cпиcок!$G51,Cпиcок!$C51,9999),SMALL(INDIRECT(ADDRESS(2,COLUMN()-1)&amp;":"&amp;ADDRESS(200,COLUMN()-1)),ROW()-1)),9999)</f>
        <v>9999</v>
      </c>
      <c r="Q49" s="19">
        <f ca="1">IFERROR(IF(Q$1&lt;&gt;"",IF(Q$1=Cпиcок!$G51,Cпиcок!$C51,9999),SMALL(INDIRECT(ADDRESS(2,COLUMN()-1)&amp;":"&amp;ADDRESS(200,COLUMN()-1)),ROW()-1)),9999)</f>
        <v>9999</v>
      </c>
      <c r="R49" s="20">
        <f ca="1">IFERROR(IF(R$1&lt;&gt;"",IF(R$1=Cпиcок!$G51,Cпиcок!$C51,9999),SMALL(INDIRECT(ADDRESS(2,COLUMN()-1)&amp;":"&amp;ADDRESS(200,COLUMN()-1)),ROW()-1)),9999)</f>
        <v>9999</v>
      </c>
      <c r="S49" s="19">
        <f ca="1">IFERROR(IF(S$1&lt;&gt;"",IF(S$1=Cпиcок!$G51,Cпиcок!$C51,9999),SMALL(INDIRECT(ADDRESS(2,COLUMN()-1)&amp;":"&amp;ADDRESS(200,COLUMN()-1)),ROW()-1)),9999)</f>
        <v>9999</v>
      </c>
      <c r="T49" s="20">
        <f ca="1">IFERROR(IF(T$1&lt;&gt;"",IF(T$1=Cпиcок!$G51,Cпиcок!$C51,9999),SMALL(INDIRECT(ADDRESS(2,COLUMN()-1)&amp;":"&amp;ADDRESS(200,COLUMN()-1)),ROW()-1)),9999)</f>
        <v>9999</v>
      </c>
    </row>
    <row r="50" spans="1:20" x14ac:dyDescent="0.15">
      <c r="A50" s="19">
        <f ca="1">IFERROR(IF(A$1&lt;&gt;"",IF(A$1=Cпиcок!$G52,Cпиcок!$C52,9999),SMALL(INDIRECT(ADDRESS(2,COLUMN()-1)&amp;":"&amp;ADDRESS(200,COLUMN()-1)),ROW()-1)),9999)</f>
        <v>9999</v>
      </c>
      <c r="B50" s="20">
        <f ca="1">IFERROR(IF(B$1&lt;&gt;"",IF(B$1=Cпиcок!$G52,Cпиcок!$C52,9999),SMALL(INDIRECT(ADDRESS(2,COLUMN()-1)&amp;":"&amp;ADDRESS(200,COLUMN()-1)),ROW()-1)),9999)</f>
        <v>9999</v>
      </c>
      <c r="C50" s="19">
        <f ca="1">IFERROR(IF(C$1=Cпиcок!$G52,Cпиcок!$C52,9999),9999)</f>
        <v>9999</v>
      </c>
      <c r="D50" s="20">
        <f t="shared" ca="1" si="1"/>
        <v>9999</v>
      </c>
      <c r="E50" s="19">
        <f ca="1">IFERROR(IF(E$1&lt;&gt;"",IF(E$1=Cпиcок!$G52,Cпиcок!$C52,9999),SMALL(INDIRECT(ADDRESS(2,COLUMN()-1)&amp;":"&amp;ADDRESS(200,COLUMN()-1)),ROW()-1)),9999)</f>
        <v>9999</v>
      </c>
      <c r="F50" s="20">
        <f ca="1">IFERROR(IF(F$1&lt;&gt;"",IF(F$1=Cпиcок!$G52,Cпиcок!$C52,9999),SMALL(INDIRECT(ADDRESS(2,COLUMN()-1)&amp;":"&amp;ADDRESS(200,COLUMN()-1)),ROW()-1)),9999)</f>
        <v>9999</v>
      </c>
      <c r="G50" s="19">
        <f ca="1">IFERROR(IF(G$1&lt;&gt;"",IF(G$1=Cпиcок!$G52,Cпиcок!$C52,9999),SMALL(INDIRECT(ADDRESS(2,COLUMN()-1)&amp;":"&amp;ADDRESS(200,COLUMN()-1)),ROW()-1)),9999)</f>
        <v>9999</v>
      </c>
      <c r="H50" s="20">
        <f ca="1">IFERROR(IF(H$1&lt;&gt;"",IF(H$1=Cпиcок!$G52,Cпиcок!$C52,9999),SMALL(INDIRECT(ADDRESS(2,COLUMN()-1)&amp;":"&amp;ADDRESS(200,COLUMN()-1)),ROW()-1)),9999)</f>
        <v>9999</v>
      </c>
      <c r="I50" s="19">
        <f ca="1">IFERROR(IF(I$1&lt;&gt;"",IF(I$1=Cпиcок!$G52,Cпиcок!$C52,9999),SMALL(INDIRECT(ADDRESS(2,COLUMN()-1)&amp;":"&amp;ADDRESS(200,COLUMN()-1)),ROW()-1)),9999)</f>
        <v>9999</v>
      </c>
      <c r="J50" s="20">
        <f ca="1">IFERROR(IF(J$1&lt;&gt;"",IF(J$1=Cпиcок!$G52,Cпиcок!$C52,9999),SMALL(INDIRECT(ADDRESS(2,COLUMN()-1)&amp;":"&amp;ADDRESS(200,COLUMN()-1)),ROW()-1)),9999)</f>
        <v>9999</v>
      </c>
      <c r="K50" s="19">
        <f ca="1">IFERROR(IF(K$1&lt;&gt;"",IF(K$1=Cпиcок!$G52,Cпиcок!$C52,9999),SMALL(INDIRECT(ADDRESS(2,COLUMN()-1)&amp;":"&amp;ADDRESS(200,COLUMN()-1)),ROW()-1)),9999)</f>
        <v>9999</v>
      </c>
      <c r="L50" s="20">
        <f ca="1">IFERROR(IF(L$1&lt;&gt;"",IF(L$1=Cпиcок!$G52,Cпиcок!$C52,9999),SMALL(INDIRECT(ADDRESS(2,COLUMN()-1)&amp;":"&amp;ADDRESS(200,COLUMN()-1)),ROW()-1)),9999)</f>
        <v>9999</v>
      </c>
      <c r="M50" s="19">
        <f ca="1">IFERROR(IF(M$1&lt;&gt;"",IF(M$1=Cпиcок!$G52,Cпиcок!$C52,9999),SMALL(INDIRECT(ADDRESS(2,COLUMN()-1)&amp;":"&amp;ADDRESS(200,COLUMN()-1)),ROW()-1)),9999)</f>
        <v>96</v>
      </c>
      <c r="N50" s="20">
        <f ca="1">IFERROR(IF(N$1&lt;&gt;"",IF(N$1=Cпиcок!$G52,Cпиcок!$C52,9999),SMALL(INDIRECT(ADDRESS(2,COLUMN()-1)&amp;":"&amp;ADDRESS(200,COLUMN()-1)),ROW()-1)),9999)</f>
        <v>9999</v>
      </c>
      <c r="O50" s="19">
        <f ca="1">IFERROR(IF(O$1&lt;&gt;"",IF(O$1=Cпиcок!$G52,Cпиcок!$C52,9999),SMALL(INDIRECT(ADDRESS(2,COLUMN()-1)&amp;":"&amp;ADDRESS(200,COLUMN()-1)),ROW()-1)),9999)</f>
        <v>9999</v>
      </c>
      <c r="P50" s="20">
        <f ca="1">IFERROR(IF(P$1&lt;&gt;"",IF(P$1=Cпиcок!$G52,Cпиcок!$C52,9999),SMALL(INDIRECT(ADDRESS(2,COLUMN()-1)&amp;":"&amp;ADDRESS(200,COLUMN()-1)),ROW()-1)),9999)</f>
        <v>9999</v>
      </c>
      <c r="Q50" s="19">
        <f ca="1">IFERROR(IF(Q$1&lt;&gt;"",IF(Q$1=Cпиcок!$G52,Cпиcок!$C52,9999),SMALL(INDIRECT(ADDRESS(2,COLUMN()-1)&amp;":"&amp;ADDRESS(200,COLUMN()-1)),ROW()-1)),9999)</f>
        <v>9999</v>
      </c>
      <c r="R50" s="20">
        <f ca="1">IFERROR(IF(R$1&lt;&gt;"",IF(R$1=Cпиcок!$G52,Cпиcок!$C52,9999),SMALL(INDIRECT(ADDRESS(2,COLUMN()-1)&amp;":"&amp;ADDRESS(200,COLUMN()-1)),ROW()-1)),9999)</f>
        <v>9999</v>
      </c>
      <c r="S50" s="19">
        <f ca="1">IFERROR(IF(S$1&lt;&gt;"",IF(S$1=Cпиcок!$G52,Cпиcок!$C52,9999),SMALL(INDIRECT(ADDRESS(2,COLUMN()-1)&amp;":"&amp;ADDRESS(200,COLUMN()-1)),ROW()-1)),9999)</f>
        <v>9999</v>
      </c>
      <c r="T50" s="20">
        <f ca="1">IFERROR(IF(T$1&lt;&gt;"",IF(T$1=Cпиcок!$G52,Cпиcок!$C52,9999),SMALL(INDIRECT(ADDRESS(2,COLUMN()-1)&amp;":"&amp;ADDRESS(200,COLUMN()-1)),ROW()-1)),9999)</f>
        <v>9999</v>
      </c>
    </row>
    <row r="51" spans="1:20" x14ac:dyDescent="0.15">
      <c r="A51" s="19">
        <f ca="1">IFERROR(IF(A$1&lt;&gt;"",IF(A$1=Cпиcок!$G53,Cпиcок!$C53,9999),SMALL(INDIRECT(ADDRESS(2,COLUMN()-1)&amp;":"&amp;ADDRESS(200,COLUMN()-1)),ROW()-1)),9999)</f>
        <v>9999</v>
      </c>
      <c r="B51" s="20">
        <f ca="1">IFERROR(IF(B$1&lt;&gt;"",IF(B$1=Cпиcок!$G53,Cпиcок!$C53,9999),SMALL(INDIRECT(ADDRESS(2,COLUMN()-1)&amp;":"&amp;ADDRESS(200,COLUMN()-1)),ROW()-1)),9999)</f>
        <v>9999</v>
      </c>
      <c r="C51" s="19">
        <f ca="1">IFERROR(IF(C$1=Cпиcок!$G53,Cпиcок!$C53,9999),9999)</f>
        <v>9999</v>
      </c>
      <c r="D51" s="20">
        <f t="shared" ca="1" si="1"/>
        <v>9999</v>
      </c>
      <c r="E51" s="19">
        <f ca="1">IFERROR(IF(E$1&lt;&gt;"",IF(E$1=Cпиcок!$G53,Cпиcок!$C53,9999),SMALL(INDIRECT(ADDRESS(2,COLUMN()-1)&amp;":"&amp;ADDRESS(200,COLUMN()-1)),ROW()-1)),9999)</f>
        <v>9999</v>
      </c>
      <c r="F51" s="20">
        <f ca="1">IFERROR(IF(F$1&lt;&gt;"",IF(F$1=Cпиcок!$G53,Cпиcок!$C53,9999),SMALL(INDIRECT(ADDRESS(2,COLUMN()-1)&amp;":"&amp;ADDRESS(200,COLUMN()-1)),ROW()-1)),9999)</f>
        <v>9999</v>
      </c>
      <c r="G51" s="19">
        <f ca="1">IFERROR(IF(G$1&lt;&gt;"",IF(G$1=Cпиcок!$G53,Cпиcок!$C53,9999),SMALL(INDIRECT(ADDRESS(2,COLUMN()-1)&amp;":"&amp;ADDRESS(200,COLUMN()-1)),ROW()-1)),9999)</f>
        <v>9999</v>
      </c>
      <c r="H51" s="20">
        <f ca="1">IFERROR(IF(H$1&lt;&gt;"",IF(H$1=Cпиcок!$G53,Cпиcок!$C53,9999),SMALL(INDIRECT(ADDRESS(2,COLUMN()-1)&amp;":"&amp;ADDRESS(200,COLUMN()-1)),ROW()-1)),9999)</f>
        <v>9999</v>
      </c>
      <c r="I51" s="19">
        <f ca="1">IFERROR(IF(I$1&lt;&gt;"",IF(I$1=Cпиcок!$G53,Cпиcок!$C53,9999),SMALL(INDIRECT(ADDRESS(2,COLUMN()-1)&amp;":"&amp;ADDRESS(200,COLUMN()-1)),ROW()-1)),9999)</f>
        <v>9999</v>
      </c>
      <c r="J51" s="20">
        <f ca="1">IFERROR(IF(J$1&lt;&gt;"",IF(J$1=Cпиcок!$G53,Cпиcок!$C53,9999),SMALL(INDIRECT(ADDRESS(2,COLUMN()-1)&amp;":"&amp;ADDRESS(200,COLUMN()-1)),ROW()-1)),9999)</f>
        <v>9999</v>
      </c>
      <c r="K51" s="19">
        <f ca="1">IFERROR(IF(K$1&lt;&gt;"",IF(K$1=Cпиcок!$G53,Cпиcок!$C53,9999),SMALL(INDIRECT(ADDRESS(2,COLUMN()-1)&amp;":"&amp;ADDRESS(200,COLUMN()-1)),ROW()-1)),9999)</f>
        <v>9999</v>
      </c>
      <c r="L51" s="20">
        <f ca="1">IFERROR(IF(L$1&lt;&gt;"",IF(L$1=Cпиcок!$G53,Cпиcок!$C53,9999),SMALL(INDIRECT(ADDRESS(2,COLUMN()-1)&amp;":"&amp;ADDRESS(200,COLUMN()-1)),ROW()-1)),9999)</f>
        <v>9999</v>
      </c>
      <c r="M51" s="19">
        <f ca="1">IFERROR(IF(M$1&lt;&gt;"",IF(M$1=Cпиcок!$G53,Cпиcок!$C53,9999),SMALL(INDIRECT(ADDRESS(2,COLUMN()-1)&amp;":"&amp;ADDRESS(200,COLUMN()-1)),ROW()-1)),9999)</f>
        <v>99</v>
      </c>
      <c r="N51" s="20">
        <f ca="1">IFERROR(IF(N$1&lt;&gt;"",IF(N$1=Cпиcок!$G53,Cпиcок!$C53,9999),SMALL(INDIRECT(ADDRESS(2,COLUMN()-1)&amp;":"&amp;ADDRESS(200,COLUMN()-1)),ROW()-1)),9999)</f>
        <v>9999</v>
      </c>
      <c r="O51" s="19">
        <f ca="1">IFERROR(IF(O$1&lt;&gt;"",IF(O$1=Cпиcок!$G53,Cпиcок!$C53,9999),SMALL(INDIRECT(ADDRESS(2,COLUMN()-1)&amp;":"&amp;ADDRESS(200,COLUMN()-1)),ROW()-1)),9999)</f>
        <v>9999</v>
      </c>
      <c r="P51" s="20">
        <f ca="1">IFERROR(IF(P$1&lt;&gt;"",IF(P$1=Cпиcок!$G53,Cпиcок!$C53,9999),SMALL(INDIRECT(ADDRESS(2,COLUMN()-1)&amp;":"&amp;ADDRESS(200,COLUMN()-1)),ROW()-1)),9999)</f>
        <v>9999</v>
      </c>
      <c r="Q51" s="19">
        <f ca="1">IFERROR(IF(Q$1&lt;&gt;"",IF(Q$1=Cпиcок!$G53,Cпиcок!$C53,9999),SMALL(INDIRECT(ADDRESS(2,COLUMN()-1)&amp;":"&amp;ADDRESS(200,COLUMN()-1)),ROW()-1)),9999)</f>
        <v>9999</v>
      </c>
      <c r="R51" s="20">
        <f ca="1">IFERROR(IF(R$1&lt;&gt;"",IF(R$1=Cпиcок!$G53,Cпиcок!$C53,9999),SMALL(INDIRECT(ADDRESS(2,COLUMN()-1)&amp;":"&amp;ADDRESS(200,COLUMN()-1)),ROW()-1)),9999)</f>
        <v>9999</v>
      </c>
      <c r="S51" s="19">
        <f ca="1">IFERROR(IF(S$1&lt;&gt;"",IF(S$1=Cпиcок!$G53,Cпиcок!$C53,9999),SMALL(INDIRECT(ADDRESS(2,COLUMN()-1)&amp;":"&amp;ADDRESS(200,COLUMN()-1)),ROW()-1)),9999)</f>
        <v>9999</v>
      </c>
      <c r="T51" s="20">
        <f ca="1">IFERROR(IF(T$1&lt;&gt;"",IF(T$1=Cпиcок!$G53,Cпиcок!$C53,9999),SMALL(INDIRECT(ADDRESS(2,COLUMN()-1)&amp;":"&amp;ADDRESS(200,COLUMN()-1)),ROW()-1)),9999)</f>
        <v>9999</v>
      </c>
    </row>
    <row r="52" spans="1:20" x14ac:dyDescent="0.15">
      <c r="A52" s="19">
        <f ca="1">IFERROR(IF(A$1&lt;&gt;"",IF(A$1=Cпиcок!$G54,Cпиcок!$C54,9999),SMALL(INDIRECT(ADDRESS(2,COLUMN()-1)&amp;":"&amp;ADDRESS(200,COLUMN()-1)),ROW()-1)),9999)</f>
        <v>9999</v>
      </c>
      <c r="B52" s="20">
        <f ca="1">IFERROR(IF(B$1&lt;&gt;"",IF(B$1=Cпиcок!$G54,Cпиcок!$C54,9999),SMALL(INDIRECT(ADDRESS(2,COLUMN()-1)&amp;":"&amp;ADDRESS(200,COLUMN()-1)),ROW()-1)),9999)</f>
        <v>9999</v>
      </c>
      <c r="C52" s="19">
        <f ca="1">IFERROR(IF(C$1=Cпиcок!$G54,Cпиcок!$C54,9999),9999)</f>
        <v>500</v>
      </c>
      <c r="D52" s="20">
        <f t="shared" ca="1" si="1"/>
        <v>9999</v>
      </c>
      <c r="E52" s="19">
        <f ca="1">IFERROR(IF(E$1&lt;&gt;"",IF(E$1=Cпиcок!$G54,Cпиcок!$C54,9999),SMALL(INDIRECT(ADDRESS(2,COLUMN()-1)&amp;":"&amp;ADDRESS(200,COLUMN()-1)),ROW()-1)),9999)</f>
        <v>9999</v>
      </c>
      <c r="F52" s="20">
        <f ca="1">IFERROR(IF(F$1&lt;&gt;"",IF(F$1=Cпиcок!$G54,Cпиcок!$C54,9999),SMALL(INDIRECT(ADDRESS(2,COLUMN()-1)&amp;":"&amp;ADDRESS(200,COLUMN()-1)),ROW()-1)),9999)</f>
        <v>9999</v>
      </c>
      <c r="G52" s="19">
        <f ca="1">IFERROR(IF(G$1&lt;&gt;"",IF(G$1=Cпиcок!$G54,Cпиcок!$C54,9999),SMALL(INDIRECT(ADDRESS(2,COLUMN()-1)&amp;":"&amp;ADDRESS(200,COLUMN()-1)),ROW()-1)),9999)</f>
        <v>9999</v>
      </c>
      <c r="H52" s="20">
        <f ca="1">IFERROR(IF(H$1&lt;&gt;"",IF(H$1=Cпиcок!$G54,Cпиcок!$C54,9999),SMALL(INDIRECT(ADDRESS(2,COLUMN()-1)&amp;":"&amp;ADDRESS(200,COLUMN()-1)),ROW()-1)),9999)</f>
        <v>9999</v>
      </c>
      <c r="I52" s="19">
        <f ca="1">IFERROR(IF(I$1&lt;&gt;"",IF(I$1=Cпиcок!$G54,Cпиcок!$C54,9999),SMALL(INDIRECT(ADDRESS(2,COLUMN()-1)&amp;":"&amp;ADDRESS(200,COLUMN()-1)),ROW()-1)),9999)</f>
        <v>9999</v>
      </c>
      <c r="J52" s="20">
        <f ca="1">IFERROR(IF(J$1&lt;&gt;"",IF(J$1=Cпиcок!$G54,Cпиcок!$C54,9999),SMALL(INDIRECT(ADDRESS(2,COLUMN()-1)&amp;":"&amp;ADDRESS(200,COLUMN()-1)),ROW()-1)),9999)</f>
        <v>9999</v>
      </c>
      <c r="K52" s="19">
        <f ca="1">IFERROR(IF(K$1&lt;&gt;"",IF(K$1=Cпиcок!$G54,Cпиcок!$C54,9999),SMALL(INDIRECT(ADDRESS(2,COLUMN()-1)&amp;":"&amp;ADDRESS(200,COLUMN()-1)),ROW()-1)),9999)</f>
        <v>9999</v>
      </c>
      <c r="L52" s="20">
        <f ca="1">IFERROR(IF(L$1&lt;&gt;"",IF(L$1=Cпиcок!$G54,Cпиcок!$C54,9999),SMALL(INDIRECT(ADDRESS(2,COLUMN()-1)&amp;":"&amp;ADDRESS(200,COLUMN()-1)),ROW()-1)),9999)</f>
        <v>9999</v>
      </c>
      <c r="M52" s="19">
        <f ca="1">IFERROR(IF(M$1&lt;&gt;"",IF(M$1=Cпиcок!$G54,Cпиcок!$C54,9999),SMALL(INDIRECT(ADDRESS(2,COLUMN()-1)&amp;":"&amp;ADDRESS(200,COLUMN()-1)),ROW()-1)),9999)</f>
        <v>9999</v>
      </c>
      <c r="N52" s="20">
        <f ca="1">IFERROR(IF(N$1&lt;&gt;"",IF(N$1=Cпиcок!$G54,Cпиcок!$C54,9999),SMALL(INDIRECT(ADDRESS(2,COLUMN()-1)&amp;":"&amp;ADDRESS(200,COLUMN()-1)),ROW()-1)),9999)</f>
        <v>9999</v>
      </c>
      <c r="O52" s="19">
        <f ca="1">IFERROR(IF(O$1&lt;&gt;"",IF(O$1=Cпиcок!$G54,Cпиcок!$C54,9999),SMALL(INDIRECT(ADDRESS(2,COLUMN()-1)&amp;":"&amp;ADDRESS(200,COLUMN()-1)),ROW()-1)),9999)</f>
        <v>9999</v>
      </c>
      <c r="P52" s="20">
        <f ca="1">IFERROR(IF(P$1&lt;&gt;"",IF(P$1=Cпиcок!$G54,Cпиcок!$C54,9999),SMALL(INDIRECT(ADDRESS(2,COLUMN()-1)&amp;":"&amp;ADDRESS(200,COLUMN()-1)),ROW()-1)),9999)</f>
        <v>9999</v>
      </c>
      <c r="Q52" s="19">
        <f ca="1">IFERROR(IF(Q$1&lt;&gt;"",IF(Q$1=Cпиcок!$G54,Cпиcок!$C54,9999),SMALL(INDIRECT(ADDRESS(2,COLUMN()-1)&amp;":"&amp;ADDRESS(200,COLUMN()-1)),ROW()-1)),9999)</f>
        <v>9999</v>
      </c>
      <c r="R52" s="20">
        <f ca="1">IFERROR(IF(R$1&lt;&gt;"",IF(R$1=Cпиcок!$G54,Cпиcок!$C54,9999),SMALL(INDIRECT(ADDRESS(2,COLUMN()-1)&amp;":"&amp;ADDRESS(200,COLUMN()-1)),ROW()-1)),9999)</f>
        <v>9999</v>
      </c>
      <c r="S52" s="19">
        <f ca="1">IFERROR(IF(S$1&lt;&gt;"",IF(S$1=Cпиcок!$G54,Cпиcок!$C54,9999),SMALL(INDIRECT(ADDRESS(2,COLUMN()-1)&amp;":"&amp;ADDRESS(200,COLUMN()-1)),ROW()-1)),9999)</f>
        <v>9999</v>
      </c>
      <c r="T52" s="20">
        <f ca="1">IFERROR(IF(T$1&lt;&gt;"",IF(T$1=Cпиcок!$G54,Cпиcок!$C54,9999),SMALL(INDIRECT(ADDRESS(2,COLUMN()-1)&amp;":"&amp;ADDRESS(200,COLUMN()-1)),ROW()-1)),9999)</f>
        <v>9999</v>
      </c>
    </row>
    <row r="53" spans="1:20" x14ac:dyDescent="0.15">
      <c r="A53" s="19">
        <f ca="1">IFERROR(IF(A$1&lt;&gt;"",IF(A$1=Cпиcок!$G55,Cпиcок!$C55,9999),SMALL(INDIRECT(ADDRESS(2,COLUMN()-1)&amp;":"&amp;ADDRESS(200,COLUMN()-1)),ROW()-1)),9999)</f>
        <v>9999</v>
      </c>
      <c r="B53" s="20">
        <f ca="1">IFERROR(IF(B$1&lt;&gt;"",IF(B$1=Cпиcок!$G55,Cпиcок!$C55,9999),SMALL(INDIRECT(ADDRESS(2,COLUMN()-1)&amp;":"&amp;ADDRESS(200,COLUMN()-1)),ROW()-1)),9999)</f>
        <v>9999</v>
      </c>
      <c r="C53" s="19">
        <f ca="1">IFERROR(IF(C$1=Cпиcок!$G55,Cпиcок!$C55,9999),9999)</f>
        <v>9999</v>
      </c>
      <c r="D53" s="20">
        <f t="shared" ca="1" si="1"/>
        <v>9999</v>
      </c>
      <c r="E53" s="19">
        <f ca="1">IFERROR(IF(E$1&lt;&gt;"",IF(E$1=Cпиcок!$G55,Cпиcок!$C55,9999),SMALL(INDIRECT(ADDRESS(2,COLUMN()-1)&amp;":"&amp;ADDRESS(200,COLUMN()-1)),ROW()-1)),9999)</f>
        <v>501</v>
      </c>
      <c r="F53" s="20">
        <f ca="1">IFERROR(IF(F$1&lt;&gt;"",IF(F$1=Cпиcок!$G55,Cпиcок!$C55,9999),SMALL(INDIRECT(ADDRESS(2,COLUMN()-1)&amp;":"&amp;ADDRESS(200,COLUMN()-1)),ROW()-1)),9999)</f>
        <v>9999</v>
      </c>
      <c r="G53" s="19">
        <f ca="1">IFERROR(IF(G$1&lt;&gt;"",IF(G$1=Cпиcок!$G55,Cпиcок!$C55,9999),SMALL(INDIRECT(ADDRESS(2,COLUMN()-1)&amp;":"&amp;ADDRESS(200,COLUMN()-1)),ROW()-1)),9999)</f>
        <v>9999</v>
      </c>
      <c r="H53" s="20">
        <f ca="1">IFERROR(IF(H$1&lt;&gt;"",IF(H$1=Cпиcок!$G55,Cпиcок!$C55,9999),SMALL(INDIRECT(ADDRESS(2,COLUMN()-1)&amp;":"&amp;ADDRESS(200,COLUMN()-1)),ROW()-1)),9999)</f>
        <v>9999</v>
      </c>
      <c r="I53" s="19">
        <f ca="1">IFERROR(IF(I$1&lt;&gt;"",IF(I$1=Cпиcок!$G55,Cпиcок!$C55,9999),SMALL(INDIRECT(ADDRESS(2,COLUMN()-1)&amp;":"&amp;ADDRESS(200,COLUMN()-1)),ROW()-1)),9999)</f>
        <v>9999</v>
      </c>
      <c r="J53" s="20">
        <f ca="1">IFERROR(IF(J$1&lt;&gt;"",IF(J$1=Cпиcок!$G55,Cпиcок!$C55,9999),SMALL(INDIRECT(ADDRESS(2,COLUMN()-1)&amp;":"&amp;ADDRESS(200,COLUMN()-1)),ROW()-1)),9999)</f>
        <v>9999</v>
      </c>
      <c r="K53" s="19">
        <f ca="1">IFERROR(IF(K$1&lt;&gt;"",IF(K$1=Cпиcок!$G55,Cпиcок!$C55,9999),SMALL(INDIRECT(ADDRESS(2,COLUMN()-1)&amp;":"&amp;ADDRESS(200,COLUMN()-1)),ROW()-1)),9999)</f>
        <v>9999</v>
      </c>
      <c r="L53" s="20">
        <f ca="1">IFERROR(IF(L$1&lt;&gt;"",IF(L$1=Cпиcок!$G55,Cпиcок!$C55,9999),SMALL(INDIRECT(ADDRESS(2,COLUMN()-1)&amp;":"&amp;ADDRESS(200,COLUMN()-1)),ROW()-1)),9999)</f>
        <v>9999</v>
      </c>
      <c r="M53" s="19">
        <f ca="1">IFERROR(IF(M$1&lt;&gt;"",IF(M$1=Cпиcок!$G55,Cпиcок!$C55,9999),SMALL(INDIRECT(ADDRESS(2,COLUMN()-1)&amp;":"&amp;ADDRESS(200,COLUMN()-1)),ROW()-1)),9999)</f>
        <v>9999</v>
      </c>
      <c r="N53" s="20">
        <f ca="1">IFERROR(IF(N$1&lt;&gt;"",IF(N$1=Cпиcок!$G55,Cпиcок!$C55,9999),SMALL(INDIRECT(ADDRESS(2,COLUMN()-1)&amp;":"&amp;ADDRESS(200,COLUMN()-1)),ROW()-1)),9999)</f>
        <v>9999</v>
      </c>
      <c r="O53" s="19">
        <f ca="1">IFERROR(IF(O$1&lt;&gt;"",IF(O$1=Cпиcок!$G55,Cпиcок!$C55,9999),SMALL(INDIRECT(ADDRESS(2,COLUMN()-1)&amp;":"&amp;ADDRESS(200,COLUMN()-1)),ROW()-1)),9999)</f>
        <v>9999</v>
      </c>
      <c r="P53" s="20">
        <f ca="1">IFERROR(IF(P$1&lt;&gt;"",IF(P$1=Cпиcок!$G55,Cпиcок!$C55,9999),SMALL(INDIRECT(ADDRESS(2,COLUMN()-1)&amp;":"&amp;ADDRESS(200,COLUMN()-1)),ROW()-1)),9999)</f>
        <v>9999</v>
      </c>
      <c r="Q53" s="19">
        <f ca="1">IFERROR(IF(Q$1&lt;&gt;"",IF(Q$1=Cпиcок!$G55,Cпиcок!$C55,9999),SMALL(INDIRECT(ADDRESS(2,COLUMN()-1)&amp;":"&amp;ADDRESS(200,COLUMN()-1)),ROW()-1)),9999)</f>
        <v>9999</v>
      </c>
      <c r="R53" s="20">
        <f ca="1">IFERROR(IF(R$1&lt;&gt;"",IF(R$1=Cпиcок!$G55,Cпиcок!$C55,9999),SMALL(INDIRECT(ADDRESS(2,COLUMN()-1)&amp;":"&amp;ADDRESS(200,COLUMN()-1)),ROW()-1)),9999)</f>
        <v>9999</v>
      </c>
      <c r="S53" s="19">
        <f ca="1">IFERROR(IF(S$1&lt;&gt;"",IF(S$1=Cпиcок!$G55,Cпиcок!$C55,9999),SMALL(INDIRECT(ADDRESS(2,COLUMN()-1)&amp;":"&amp;ADDRESS(200,COLUMN()-1)),ROW()-1)),9999)</f>
        <v>9999</v>
      </c>
      <c r="T53" s="20">
        <f ca="1">IFERROR(IF(T$1&lt;&gt;"",IF(T$1=Cпиcок!$G55,Cпиcок!$C55,9999),SMALL(INDIRECT(ADDRESS(2,COLUMN()-1)&amp;":"&amp;ADDRESS(200,COLUMN()-1)),ROW()-1)),9999)</f>
        <v>9999</v>
      </c>
    </row>
    <row r="54" spans="1:20" x14ac:dyDescent="0.15">
      <c r="A54" s="19">
        <f ca="1">IFERROR(IF(A$1&lt;&gt;"",IF(A$1=Cпиcок!$G56,Cпиcок!$C56,9999),SMALL(INDIRECT(ADDRESS(2,COLUMN()-1)&amp;":"&amp;ADDRESS(200,COLUMN()-1)),ROW()-1)),9999)</f>
        <v>9999</v>
      </c>
      <c r="B54" s="20">
        <f ca="1">IFERROR(IF(B$1&lt;&gt;"",IF(B$1=Cпиcок!$G56,Cпиcок!$C56,9999),SMALL(INDIRECT(ADDRESS(2,COLUMN()-1)&amp;":"&amp;ADDRESS(200,COLUMN()-1)),ROW()-1)),9999)</f>
        <v>9999</v>
      </c>
      <c r="C54" s="19">
        <f ca="1">IFERROR(IF(C$1=Cпиcок!$G56,Cпиcок!$C56,9999),9999)</f>
        <v>9999</v>
      </c>
      <c r="D54" s="20">
        <f t="shared" ca="1" si="1"/>
        <v>9999</v>
      </c>
      <c r="E54" s="19">
        <f ca="1">IFERROR(IF(E$1&lt;&gt;"",IF(E$1=Cпиcок!$G56,Cпиcок!$C56,9999),SMALL(INDIRECT(ADDRESS(2,COLUMN()-1)&amp;":"&amp;ADDRESS(200,COLUMN()-1)),ROW()-1)),9999)</f>
        <v>502</v>
      </c>
      <c r="F54" s="20">
        <f ca="1">IFERROR(IF(F$1&lt;&gt;"",IF(F$1=Cпиcок!$G56,Cпиcок!$C56,9999),SMALL(INDIRECT(ADDRESS(2,COLUMN()-1)&amp;":"&amp;ADDRESS(200,COLUMN()-1)),ROW()-1)),9999)</f>
        <v>9999</v>
      </c>
      <c r="G54" s="19">
        <f ca="1">IFERROR(IF(G$1&lt;&gt;"",IF(G$1=Cпиcок!$G56,Cпиcок!$C56,9999),SMALL(INDIRECT(ADDRESS(2,COLUMN()-1)&amp;":"&amp;ADDRESS(200,COLUMN()-1)),ROW()-1)),9999)</f>
        <v>9999</v>
      </c>
      <c r="H54" s="20">
        <f ca="1">IFERROR(IF(H$1&lt;&gt;"",IF(H$1=Cпиcок!$G56,Cпиcок!$C56,9999),SMALL(INDIRECT(ADDRESS(2,COLUMN()-1)&amp;":"&amp;ADDRESS(200,COLUMN()-1)),ROW()-1)),9999)</f>
        <v>9999</v>
      </c>
      <c r="I54" s="19">
        <f ca="1">IFERROR(IF(I$1&lt;&gt;"",IF(I$1=Cпиcок!$G56,Cпиcок!$C56,9999),SMALL(INDIRECT(ADDRESS(2,COLUMN()-1)&amp;":"&amp;ADDRESS(200,COLUMN()-1)),ROW()-1)),9999)</f>
        <v>9999</v>
      </c>
      <c r="J54" s="20">
        <f ca="1">IFERROR(IF(J$1&lt;&gt;"",IF(J$1=Cпиcок!$G56,Cпиcок!$C56,9999),SMALL(INDIRECT(ADDRESS(2,COLUMN()-1)&amp;":"&amp;ADDRESS(200,COLUMN()-1)),ROW()-1)),9999)</f>
        <v>9999</v>
      </c>
      <c r="K54" s="19">
        <f ca="1">IFERROR(IF(K$1&lt;&gt;"",IF(K$1=Cпиcок!$G56,Cпиcок!$C56,9999),SMALL(INDIRECT(ADDRESS(2,COLUMN()-1)&amp;":"&amp;ADDRESS(200,COLUMN()-1)),ROW()-1)),9999)</f>
        <v>9999</v>
      </c>
      <c r="L54" s="20">
        <f ca="1">IFERROR(IF(L$1&lt;&gt;"",IF(L$1=Cпиcок!$G56,Cпиcок!$C56,9999),SMALL(INDIRECT(ADDRESS(2,COLUMN()-1)&amp;":"&amp;ADDRESS(200,COLUMN()-1)),ROW()-1)),9999)</f>
        <v>9999</v>
      </c>
      <c r="M54" s="19">
        <f ca="1">IFERROR(IF(M$1&lt;&gt;"",IF(M$1=Cпиcок!$G56,Cпиcок!$C56,9999),SMALL(INDIRECT(ADDRESS(2,COLUMN()-1)&amp;":"&amp;ADDRESS(200,COLUMN()-1)),ROW()-1)),9999)</f>
        <v>9999</v>
      </c>
      <c r="N54" s="20">
        <f ca="1">IFERROR(IF(N$1&lt;&gt;"",IF(N$1=Cпиcок!$G56,Cпиcок!$C56,9999),SMALL(INDIRECT(ADDRESS(2,COLUMN()-1)&amp;":"&amp;ADDRESS(200,COLUMN()-1)),ROW()-1)),9999)</f>
        <v>9999</v>
      </c>
      <c r="O54" s="19">
        <f ca="1">IFERROR(IF(O$1&lt;&gt;"",IF(O$1=Cпиcок!$G56,Cпиcок!$C56,9999),SMALL(INDIRECT(ADDRESS(2,COLUMN()-1)&amp;":"&amp;ADDRESS(200,COLUMN()-1)),ROW()-1)),9999)</f>
        <v>9999</v>
      </c>
      <c r="P54" s="20">
        <f ca="1">IFERROR(IF(P$1&lt;&gt;"",IF(P$1=Cпиcок!$G56,Cпиcок!$C56,9999),SMALL(INDIRECT(ADDRESS(2,COLUMN()-1)&amp;":"&amp;ADDRESS(200,COLUMN()-1)),ROW()-1)),9999)</f>
        <v>9999</v>
      </c>
      <c r="Q54" s="19">
        <f ca="1">IFERROR(IF(Q$1&lt;&gt;"",IF(Q$1=Cпиcок!$G56,Cпиcок!$C56,9999),SMALL(INDIRECT(ADDRESS(2,COLUMN()-1)&amp;":"&amp;ADDRESS(200,COLUMN()-1)),ROW()-1)),9999)</f>
        <v>9999</v>
      </c>
      <c r="R54" s="20">
        <f ca="1">IFERROR(IF(R$1&lt;&gt;"",IF(R$1=Cпиcок!$G56,Cпиcок!$C56,9999),SMALL(INDIRECT(ADDRESS(2,COLUMN()-1)&amp;":"&amp;ADDRESS(200,COLUMN()-1)),ROW()-1)),9999)</f>
        <v>9999</v>
      </c>
      <c r="S54" s="19">
        <f ca="1">IFERROR(IF(S$1&lt;&gt;"",IF(S$1=Cпиcок!$G56,Cпиcок!$C56,9999),SMALL(INDIRECT(ADDRESS(2,COLUMN()-1)&amp;":"&amp;ADDRESS(200,COLUMN()-1)),ROW()-1)),9999)</f>
        <v>9999</v>
      </c>
      <c r="T54" s="20">
        <f ca="1">IFERROR(IF(T$1&lt;&gt;"",IF(T$1=Cпиcок!$G56,Cпиcок!$C56,9999),SMALL(INDIRECT(ADDRESS(2,COLUMN()-1)&amp;":"&amp;ADDRESS(200,COLUMN()-1)),ROW()-1)),9999)</f>
        <v>9999</v>
      </c>
    </row>
    <row r="55" spans="1:20" x14ac:dyDescent="0.15">
      <c r="A55" s="19">
        <f ca="1">IFERROR(IF(A$1&lt;&gt;"",IF(A$1=Cпиcок!$G57,Cпиcок!$C57,9999),SMALL(INDIRECT(ADDRESS(2,COLUMN()-1)&amp;":"&amp;ADDRESS(200,COLUMN()-1)),ROW()-1)),9999)</f>
        <v>503</v>
      </c>
      <c r="B55" s="20">
        <f ca="1">IFERROR(IF(B$1&lt;&gt;"",IF(B$1=Cпиcок!$G57,Cпиcок!$C57,9999),SMALL(INDIRECT(ADDRESS(2,COLUMN()-1)&amp;":"&amp;ADDRESS(200,COLUMN()-1)),ROW()-1)),9999)</f>
        <v>9999</v>
      </c>
      <c r="C55" s="19">
        <f ca="1">IFERROR(IF(C$1=Cпиcок!$G57,Cпиcок!$C57,9999),9999)</f>
        <v>9999</v>
      </c>
      <c r="D55" s="20">
        <f t="shared" ca="1" si="1"/>
        <v>9999</v>
      </c>
      <c r="E55" s="19">
        <f ca="1">IFERROR(IF(E$1&lt;&gt;"",IF(E$1=Cпиcок!$G57,Cпиcок!$C57,9999),SMALL(INDIRECT(ADDRESS(2,COLUMN()-1)&amp;":"&amp;ADDRESS(200,COLUMN()-1)),ROW()-1)),9999)</f>
        <v>9999</v>
      </c>
      <c r="F55" s="20">
        <f ca="1">IFERROR(IF(F$1&lt;&gt;"",IF(F$1=Cпиcок!$G57,Cпиcок!$C57,9999),SMALL(INDIRECT(ADDRESS(2,COLUMN()-1)&amp;":"&amp;ADDRESS(200,COLUMN()-1)),ROW()-1)),9999)</f>
        <v>9999</v>
      </c>
      <c r="G55" s="19">
        <f ca="1">IFERROR(IF(G$1&lt;&gt;"",IF(G$1=Cпиcок!$G57,Cпиcок!$C57,9999),SMALL(INDIRECT(ADDRESS(2,COLUMN()-1)&amp;":"&amp;ADDRESS(200,COLUMN()-1)),ROW()-1)),9999)</f>
        <v>9999</v>
      </c>
      <c r="H55" s="20">
        <f ca="1">IFERROR(IF(H$1&lt;&gt;"",IF(H$1=Cпиcок!$G57,Cпиcок!$C57,9999),SMALL(INDIRECT(ADDRESS(2,COLUMN()-1)&amp;":"&amp;ADDRESS(200,COLUMN()-1)),ROW()-1)),9999)</f>
        <v>9999</v>
      </c>
      <c r="I55" s="19">
        <f ca="1">IFERROR(IF(I$1&lt;&gt;"",IF(I$1=Cпиcок!$G57,Cпиcок!$C57,9999),SMALL(INDIRECT(ADDRESS(2,COLUMN()-1)&amp;":"&amp;ADDRESS(200,COLUMN()-1)),ROW()-1)),9999)</f>
        <v>9999</v>
      </c>
      <c r="J55" s="20">
        <f ca="1">IFERROR(IF(J$1&lt;&gt;"",IF(J$1=Cпиcок!$G57,Cпиcок!$C57,9999),SMALL(INDIRECT(ADDRESS(2,COLUMN()-1)&amp;":"&amp;ADDRESS(200,COLUMN()-1)),ROW()-1)),9999)</f>
        <v>9999</v>
      </c>
      <c r="K55" s="19">
        <f ca="1">IFERROR(IF(K$1&lt;&gt;"",IF(K$1=Cпиcок!$G57,Cпиcок!$C57,9999),SMALL(INDIRECT(ADDRESS(2,COLUMN()-1)&amp;":"&amp;ADDRESS(200,COLUMN()-1)),ROW()-1)),9999)</f>
        <v>9999</v>
      </c>
      <c r="L55" s="20">
        <f ca="1">IFERROR(IF(L$1&lt;&gt;"",IF(L$1=Cпиcок!$G57,Cпиcок!$C57,9999),SMALL(INDIRECT(ADDRESS(2,COLUMN()-1)&amp;":"&amp;ADDRESS(200,COLUMN()-1)),ROW()-1)),9999)</f>
        <v>9999</v>
      </c>
      <c r="M55" s="19">
        <f ca="1">IFERROR(IF(M$1&lt;&gt;"",IF(M$1=Cпиcок!$G57,Cпиcок!$C57,9999),SMALL(INDIRECT(ADDRESS(2,COLUMN()-1)&amp;":"&amp;ADDRESS(200,COLUMN()-1)),ROW()-1)),9999)</f>
        <v>9999</v>
      </c>
      <c r="N55" s="20">
        <f ca="1">IFERROR(IF(N$1&lt;&gt;"",IF(N$1=Cпиcок!$G57,Cпиcок!$C57,9999),SMALL(INDIRECT(ADDRESS(2,COLUMN()-1)&amp;":"&amp;ADDRESS(200,COLUMN()-1)),ROW()-1)),9999)</f>
        <v>9999</v>
      </c>
      <c r="O55" s="19">
        <f ca="1">IFERROR(IF(O$1&lt;&gt;"",IF(O$1=Cпиcок!$G57,Cпиcок!$C57,9999),SMALL(INDIRECT(ADDRESS(2,COLUMN()-1)&amp;":"&amp;ADDRESS(200,COLUMN()-1)),ROW()-1)),9999)</f>
        <v>9999</v>
      </c>
      <c r="P55" s="20">
        <f ca="1">IFERROR(IF(P$1&lt;&gt;"",IF(P$1=Cпиcок!$G57,Cпиcок!$C57,9999),SMALL(INDIRECT(ADDRESS(2,COLUMN()-1)&amp;":"&amp;ADDRESS(200,COLUMN()-1)),ROW()-1)),9999)</f>
        <v>9999</v>
      </c>
      <c r="Q55" s="19">
        <f ca="1">IFERROR(IF(Q$1&lt;&gt;"",IF(Q$1=Cпиcок!$G57,Cпиcок!$C57,9999),SMALL(INDIRECT(ADDRESS(2,COLUMN()-1)&amp;":"&amp;ADDRESS(200,COLUMN()-1)),ROW()-1)),9999)</f>
        <v>9999</v>
      </c>
      <c r="R55" s="20">
        <f ca="1">IFERROR(IF(R$1&lt;&gt;"",IF(R$1=Cпиcок!$G57,Cпиcок!$C57,9999),SMALL(INDIRECT(ADDRESS(2,COLUMN()-1)&amp;":"&amp;ADDRESS(200,COLUMN()-1)),ROW()-1)),9999)</f>
        <v>9999</v>
      </c>
      <c r="S55" s="19">
        <f ca="1">IFERROR(IF(S$1&lt;&gt;"",IF(S$1=Cпиcок!$G57,Cпиcок!$C57,9999),SMALL(INDIRECT(ADDRESS(2,COLUMN()-1)&amp;":"&amp;ADDRESS(200,COLUMN()-1)),ROW()-1)),9999)</f>
        <v>9999</v>
      </c>
      <c r="T55" s="20">
        <f ca="1">IFERROR(IF(T$1&lt;&gt;"",IF(T$1=Cпиcок!$G57,Cпиcок!$C57,9999),SMALL(INDIRECT(ADDRESS(2,COLUMN()-1)&amp;":"&amp;ADDRESS(200,COLUMN()-1)),ROW()-1)),9999)</f>
        <v>9999</v>
      </c>
    </row>
    <row r="56" spans="1:20" x14ac:dyDescent="0.15">
      <c r="A56" s="19">
        <f ca="1">IFERROR(IF(A$1&lt;&gt;"",IF(A$1=Cпиcок!$G58,Cпиcок!$C58,9999),SMALL(INDIRECT(ADDRESS(2,COLUMN()-1)&amp;":"&amp;ADDRESS(200,COLUMN()-1)),ROW()-1)),9999)</f>
        <v>504</v>
      </c>
      <c r="B56" s="20">
        <f ca="1">IFERROR(IF(B$1&lt;&gt;"",IF(B$1=Cпиcок!$G58,Cпиcок!$C58,9999),SMALL(INDIRECT(ADDRESS(2,COLUMN()-1)&amp;":"&amp;ADDRESS(200,COLUMN()-1)),ROW()-1)),9999)</f>
        <v>9999</v>
      </c>
      <c r="C56" s="19">
        <f ca="1">IFERROR(IF(C$1=Cпиcок!$G58,Cпиcок!$C58,9999),9999)</f>
        <v>9999</v>
      </c>
      <c r="D56" s="20">
        <f t="shared" ca="1" si="1"/>
        <v>9999</v>
      </c>
      <c r="E56" s="19">
        <f ca="1">IFERROR(IF(E$1&lt;&gt;"",IF(E$1=Cпиcок!$G58,Cпиcок!$C58,9999),SMALL(INDIRECT(ADDRESS(2,COLUMN()-1)&amp;":"&amp;ADDRESS(200,COLUMN()-1)),ROW()-1)),9999)</f>
        <v>9999</v>
      </c>
      <c r="F56" s="20">
        <f ca="1">IFERROR(IF(F$1&lt;&gt;"",IF(F$1=Cпиcок!$G58,Cпиcок!$C58,9999),SMALL(INDIRECT(ADDRESS(2,COLUMN()-1)&amp;":"&amp;ADDRESS(200,COLUMN()-1)),ROW()-1)),9999)</f>
        <v>9999</v>
      </c>
      <c r="G56" s="19">
        <f ca="1">IFERROR(IF(G$1&lt;&gt;"",IF(G$1=Cпиcок!$G58,Cпиcок!$C58,9999),SMALL(INDIRECT(ADDRESS(2,COLUMN()-1)&amp;":"&amp;ADDRESS(200,COLUMN()-1)),ROW()-1)),9999)</f>
        <v>9999</v>
      </c>
      <c r="H56" s="20">
        <f ca="1">IFERROR(IF(H$1&lt;&gt;"",IF(H$1=Cпиcок!$G58,Cпиcок!$C58,9999),SMALL(INDIRECT(ADDRESS(2,COLUMN()-1)&amp;":"&amp;ADDRESS(200,COLUMN()-1)),ROW()-1)),9999)</f>
        <v>9999</v>
      </c>
      <c r="I56" s="19">
        <f ca="1">IFERROR(IF(I$1&lt;&gt;"",IF(I$1=Cпиcок!$G58,Cпиcок!$C58,9999),SMALL(INDIRECT(ADDRESS(2,COLUMN()-1)&amp;":"&amp;ADDRESS(200,COLUMN()-1)),ROW()-1)),9999)</f>
        <v>9999</v>
      </c>
      <c r="J56" s="20">
        <f ca="1">IFERROR(IF(J$1&lt;&gt;"",IF(J$1=Cпиcок!$G58,Cпиcок!$C58,9999),SMALL(INDIRECT(ADDRESS(2,COLUMN()-1)&amp;":"&amp;ADDRESS(200,COLUMN()-1)),ROW()-1)),9999)</f>
        <v>9999</v>
      </c>
      <c r="K56" s="19">
        <f ca="1">IFERROR(IF(K$1&lt;&gt;"",IF(K$1=Cпиcок!$G58,Cпиcок!$C58,9999),SMALL(INDIRECT(ADDRESS(2,COLUMN()-1)&amp;":"&amp;ADDRESS(200,COLUMN()-1)),ROW()-1)),9999)</f>
        <v>9999</v>
      </c>
      <c r="L56" s="20">
        <f ca="1">IFERROR(IF(L$1&lt;&gt;"",IF(L$1=Cпиcок!$G58,Cпиcок!$C58,9999),SMALL(INDIRECT(ADDRESS(2,COLUMN()-1)&amp;":"&amp;ADDRESS(200,COLUMN()-1)),ROW()-1)),9999)</f>
        <v>9999</v>
      </c>
      <c r="M56" s="19">
        <f ca="1">IFERROR(IF(M$1&lt;&gt;"",IF(M$1=Cпиcок!$G58,Cпиcок!$C58,9999),SMALL(INDIRECT(ADDRESS(2,COLUMN()-1)&amp;":"&amp;ADDRESS(200,COLUMN()-1)),ROW()-1)),9999)</f>
        <v>9999</v>
      </c>
      <c r="N56" s="20">
        <f ca="1">IFERROR(IF(N$1&lt;&gt;"",IF(N$1=Cпиcок!$G58,Cпиcок!$C58,9999),SMALL(INDIRECT(ADDRESS(2,COLUMN()-1)&amp;":"&amp;ADDRESS(200,COLUMN()-1)),ROW()-1)),9999)</f>
        <v>9999</v>
      </c>
      <c r="O56" s="19">
        <f ca="1">IFERROR(IF(O$1&lt;&gt;"",IF(O$1=Cпиcок!$G58,Cпиcок!$C58,9999),SMALL(INDIRECT(ADDRESS(2,COLUMN()-1)&amp;":"&amp;ADDRESS(200,COLUMN()-1)),ROW()-1)),9999)</f>
        <v>9999</v>
      </c>
      <c r="P56" s="20">
        <f ca="1">IFERROR(IF(P$1&lt;&gt;"",IF(P$1=Cпиcок!$G58,Cпиcок!$C58,9999),SMALL(INDIRECT(ADDRESS(2,COLUMN()-1)&amp;":"&amp;ADDRESS(200,COLUMN()-1)),ROW()-1)),9999)</f>
        <v>9999</v>
      </c>
      <c r="Q56" s="19">
        <f ca="1">IFERROR(IF(Q$1&lt;&gt;"",IF(Q$1=Cпиcок!$G58,Cпиcок!$C58,9999),SMALL(INDIRECT(ADDRESS(2,COLUMN()-1)&amp;":"&amp;ADDRESS(200,COLUMN()-1)),ROW()-1)),9999)</f>
        <v>9999</v>
      </c>
      <c r="R56" s="20">
        <f ca="1">IFERROR(IF(R$1&lt;&gt;"",IF(R$1=Cпиcок!$G58,Cпиcок!$C58,9999),SMALL(INDIRECT(ADDRESS(2,COLUMN()-1)&amp;":"&amp;ADDRESS(200,COLUMN()-1)),ROW()-1)),9999)</f>
        <v>9999</v>
      </c>
      <c r="S56" s="19">
        <f ca="1">IFERROR(IF(S$1&lt;&gt;"",IF(S$1=Cпиcок!$G58,Cпиcок!$C58,9999),SMALL(INDIRECT(ADDRESS(2,COLUMN()-1)&amp;":"&amp;ADDRESS(200,COLUMN()-1)),ROW()-1)),9999)</f>
        <v>9999</v>
      </c>
      <c r="T56" s="20">
        <f ca="1">IFERROR(IF(T$1&lt;&gt;"",IF(T$1=Cпиcок!$G58,Cпиcок!$C58,9999),SMALL(INDIRECT(ADDRESS(2,COLUMN()-1)&amp;":"&amp;ADDRESS(200,COLUMN()-1)),ROW()-1)),9999)</f>
        <v>9999</v>
      </c>
    </row>
    <row r="57" spans="1:20" x14ac:dyDescent="0.15">
      <c r="A57" s="19">
        <f ca="1">IFERROR(IF(A$1&lt;&gt;"",IF(A$1=Cпиcок!$G59,Cпиcок!$C59,9999),SMALL(INDIRECT(ADDRESS(2,COLUMN()-1)&amp;":"&amp;ADDRESS(200,COLUMN()-1)),ROW()-1)),9999)</f>
        <v>9999</v>
      </c>
      <c r="B57" s="20">
        <f ca="1">IFERROR(IF(B$1&lt;&gt;"",IF(B$1=Cпиcок!$G59,Cпиcок!$C59,9999),SMALL(INDIRECT(ADDRESS(2,COLUMN()-1)&amp;":"&amp;ADDRESS(200,COLUMN()-1)),ROW()-1)),9999)</f>
        <v>9999</v>
      </c>
      <c r="C57" s="19">
        <f ca="1">IFERROR(IF(C$1=Cпиcок!$G59,Cпиcок!$C59,9999),9999)</f>
        <v>505</v>
      </c>
      <c r="D57" s="20">
        <f t="shared" ca="1" si="1"/>
        <v>9999</v>
      </c>
      <c r="E57" s="19">
        <f ca="1">IFERROR(IF(E$1&lt;&gt;"",IF(E$1=Cпиcок!$G59,Cпиcок!$C59,9999),SMALL(INDIRECT(ADDRESS(2,COLUMN()-1)&amp;":"&amp;ADDRESS(200,COLUMN()-1)),ROW()-1)),9999)</f>
        <v>9999</v>
      </c>
      <c r="F57" s="20">
        <f ca="1">IFERROR(IF(F$1&lt;&gt;"",IF(F$1=Cпиcок!$G59,Cпиcок!$C59,9999),SMALL(INDIRECT(ADDRESS(2,COLUMN()-1)&amp;":"&amp;ADDRESS(200,COLUMN()-1)),ROW()-1)),9999)</f>
        <v>9999</v>
      </c>
      <c r="G57" s="19">
        <f ca="1">IFERROR(IF(G$1&lt;&gt;"",IF(G$1=Cпиcок!$G59,Cпиcок!$C59,9999),SMALL(INDIRECT(ADDRESS(2,COLUMN()-1)&amp;":"&amp;ADDRESS(200,COLUMN()-1)),ROW()-1)),9999)</f>
        <v>9999</v>
      </c>
      <c r="H57" s="20">
        <f ca="1">IFERROR(IF(H$1&lt;&gt;"",IF(H$1=Cпиcок!$G59,Cпиcок!$C59,9999),SMALL(INDIRECT(ADDRESS(2,COLUMN()-1)&amp;":"&amp;ADDRESS(200,COLUMN()-1)),ROW()-1)),9999)</f>
        <v>9999</v>
      </c>
      <c r="I57" s="19">
        <f ca="1">IFERROR(IF(I$1&lt;&gt;"",IF(I$1=Cпиcок!$G59,Cпиcок!$C59,9999),SMALL(INDIRECT(ADDRESS(2,COLUMN()-1)&amp;":"&amp;ADDRESS(200,COLUMN()-1)),ROW()-1)),9999)</f>
        <v>9999</v>
      </c>
      <c r="J57" s="20">
        <f ca="1">IFERROR(IF(J$1&lt;&gt;"",IF(J$1=Cпиcок!$G59,Cпиcок!$C59,9999),SMALL(INDIRECT(ADDRESS(2,COLUMN()-1)&amp;":"&amp;ADDRESS(200,COLUMN()-1)),ROW()-1)),9999)</f>
        <v>9999</v>
      </c>
      <c r="K57" s="19">
        <f ca="1">IFERROR(IF(K$1&lt;&gt;"",IF(K$1=Cпиcок!$G59,Cпиcок!$C59,9999),SMALL(INDIRECT(ADDRESS(2,COLUMN()-1)&amp;":"&amp;ADDRESS(200,COLUMN()-1)),ROW()-1)),9999)</f>
        <v>9999</v>
      </c>
      <c r="L57" s="20">
        <f ca="1">IFERROR(IF(L$1&lt;&gt;"",IF(L$1=Cпиcок!$G59,Cпиcок!$C59,9999),SMALL(INDIRECT(ADDRESS(2,COLUMN()-1)&amp;":"&amp;ADDRESS(200,COLUMN()-1)),ROW()-1)),9999)</f>
        <v>9999</v>
      </c>
      <c r="M57" s="19">
        <f ca="1">IFERROR(IF(M$1&lt;&gt;"",IF(M$1=Cпиcок!$G59,Cпиcок!$C59,9999),SMALL(INDIRECT(ADDRESS(2,COLUMN()-1)&amp;":"&amp;ADDRESS(200,COLUMN()-1)),ROW()-1)),9999)</f>
        <v>9999</v>
      </c>
      <c r="N57" s="20">
        <f ca="1">IFERROR(IF(N$1&lt;&gt;"",IF(N$1=Cпиcок!$G59,Cпиcок!$C59,9999),SMALL(INDIRECT(ADDRESS(2,COLUMN()-1)&amp;":"&amp;ADDRESS(200,COLUMN()-1)),ROW()-1)),9999)</f>
        <v>9999</v>
      </c>
      <c r="O57" s="19">
        <f ca="1">IFERROR(IF(O$1&lt;&gt;"",IF(O$1=Cпиcок!$G59,Cпиcок!$C59,9999),SMALL(INDIRECT(ADDRESS(2,COLUMN()-1)&amp;":"&amp;ADDRESS(200,COLUMN()-1)),ROW()-1)),9999)</f>
        <v>9999</v>
      </c>
      <c r="P57" s="20">
        <f ca="1">IFERROR(IF(P$1&lt;&gt;"",IF(P$1=Cпиcок!$G59,Cпиcок!$C59,9999),SMALL(INDIRECT(ADDRESS(2,COLUMN()-1)&amp;":"&amp;ADDRESS(200,COLUMN()-1)),ROW()-1)),9999)</f>
        <v>9999</v>
      </c>
      <c r="Q57" s="19">
        <f ca="1">IFERROR(IF(Q$1&lt;&gt;"",IF(Q$1=Cпиcок!$G59,Cпиcок!$C59,9999),SMALL(INDIRECT(ADDRESS(2,COLUMN()-1)&amp;":"&amp;ADDRESS(200,COLUMN()-1)),ROW()-1)),9999)</f>
        <v>9999</v>
      </c>
      <c r="R57" s="20">
        <f ca="1">IFERROR(IF(R$1&lt;&gt;"",IF(R$1=Cпиcок!$G59,Cпиcок!$C59,9999),SMALL(INDIRECT(ADDRESS(2,COLUMN()-1)&amp;":"&amp;ADDRESS(200,COLUMN()-1)),ROW()-1)),9999)</f>
        <v>9999</v>
      </c>
      <c r="S57" s="19">
        <f ca="1">IFERROR(IF(S$1&lt;&gt;"",IF(S$1=Cпиcок!$G59,Cпиcок!$C59,9999),SMALL(INDIRECT(ADDRESS(2,COLUMN()-1)&amp;":"&amp;ADDRESS(200,COLUMN()-1)),ROW()-1)),9999)</f>
        <v>9999</v>
      </c>
      <c r="T57" s="20">
        <f ca="1">IFERROR(IF(T$1&lt;&gt;"",IF(T$1=Cпиcок!$G59,Cпиcок!$C59,9999),SMALL(INDIRECT(ADDRESS(2,COLUMN()-1)&amp;":"&amp;ADDRESS(200,COLUMN()-1)),ROW()-1)),9999)</f>
        <v>9999</v>
      </c>
    </row>
    <row r="58" spans="1:20" x14ac:dyDescent="0.15">
      <c r="A58" s="19">
        <f ca="1">IFERROR(IF(A$1&lt;&gt;"",IF(A$1=Cпиcок!$G60,Cпиcок!$C60,9999),SMALL(INDIRECT(ADDRESS(2,COLUMN()-1)&amp;":"&amp;ADDRESS(200,COLUMN()-1)),ROW()-1)),9999)</f>
        <v>506</v>
      </c>
      <c r="B58" s="20">
        <f ca="1">IFERROR(IF(B$1&lt;&gt;"",IF(B$1=Cпиcок!$G60,Cпиcок!$C60,9999),SMALL(INDIRECT(ADDRESS(2,COLUMN()-1)&amp;":"&amp;ADDRESS(200,COLUMN()-1)),ROW()-1)),9999)</f>
        <v>9999</v>
      </c>
      <c r="C58" s="19">
        <f ca="1">IFERROR(IF(C$1=Cпиcок!$G60,Cпиcок!$C60,9999),9999)</f>
        <v>9999</v>
      </c>
      <c r="D58" s="20">
        <f t="shared" ca="1" si="1"/>
        <v>9999</v>
      </c>
      <c r="E58" s="19">
        <f ca="1">IFERROR(IF(E$1&lt;&gt;"",IF(E$1=Cпиcок!$G60,Cпиcок!$C60,9999),SMALL(INDIRECT(ADDRESS(2,COLUMN()-1)&amp;":"&amp;ADDRESS(200,COLUMN()-1)),ROW()-1)),9999)</f>
        <v>9999</v>
      </c>
      <c r="F58" s="20">
        <f ca="1">IFERROR(IF(F$1&lt;&gt;"",IF(F$1=Cпиcок!$G60,Cпиcок!$C60,9999),SMALL(INDIRECT(ADDRESS(2,COLUMN()-1)&amp;":"&amp;ADDRESS(200,COLUMN()-1)),ROW()-1)),9999)</f>
        <v>9999</v>
      </c>
      <c r="G58" s="19">
        <f ca="1">IFERROR(IF(G$1&lt;&gt;"",IF(G$1=Cпиcок!$G60,Cпиcок!$C60,9999),SMALL(INDIRECT(ADDRESS(2,COLUMN()-1)&amp;":"&amp;ADDRESS(200,COLUMN()-1)),ROW()-1)),9999)</f>
        <v>9999</v>
      </c>
      <c r="H58" s="20">
        <f ca="1">IFERROR(IF(H$1&lt;&gt;"",IF(H$1=Cпиcок!$G60,Cпиcок!$C60,9999),SMALL(INDIRECT(ADDRESS(2,COLUMN()-1)&amp;":"&amp;ADDRESS(200,COLUMN()-1)),ROW()-1)),9999)</f>
        <v>9999</v>
      </c>
      <c r="I58" s="19">
        <f ca="1">IFERROR(IF(I$1&lt;&gt;"",IF(I$1=Cпиcок!$G60,Cпиcок!$C60,9999),SMALL(INDIRECT(ADDRESS(2,COLUMN()-1)&amp;":"&amp;ADDRESS(200,COLUMN()-1)),ROW()-1)),9999)</f>
        <v>9999</v>
      </c>
      <c r="J58" s="20">
        <f ca="1">IFERROR(IF(J$1&lt;&gt;"",IF(J$1=Cпиcок!$G60,Cпиcок!$C60,9999),SMALL(INDIRECT(ADDRESS(2,COLUMN()-1)&amp;":"&amp;ADDRESS(200,COLUMN()-1)),ROW()-1)),9999)</f>
        <v>9999</v>
      </c>
      <c r="K58" s="19">
        <f ca="1">IFERROR(IF(K$1&lt;&gt;"",IF(K$1=Cпиcок!$G60,Cпиcок!$C60,9999),SMALL(INDIRECT(ADDRESS(2,COLUMN()-1)&amp;":"&amp;ADDRESS(200,COLUMN()-1)),ROW()-1)),9999)</f>
        <v>9999</v>
      </c>
      <c r="L58" s="20">
        <f ca="1">IFERROR(IF(L$1&lt;&gt;"",IF(L$1=Cпиcок!$G60,Cпиcок!$C60,9999),SMALL(INDIRECT(ADDRESS(2,COLUMN()-1)&amp;":"&amp;ADDRESS(200,COLUMN()-1)),ROW()-1)),9999)</f>
        <v>9999</v>
      </c>
      <c r="M58" s="19">
        <f ca="1">IFERROR(IF(M$1&lt;&gt;"",IF(M$1=Cпиcок!$G60,Cпиcок!$C60,9999),SMALL(INDIRECT(ADDRESS(2,COLUMN()-1)&amp;":"&amp;ADDRESS(200,COLUMN()-1)),ROW()-1)),9999)</f>
        <v>9999</v>
      </c>
      <c r="N58" s="20">
        <f ca="1">IFERROR(IF(N$1&lt;&gt;"",IF(N$1=Cпиcок!$G60,Cпиcок!$C60,9999),SMALL(INDIRECT(ADDRESS(2,COLUMN()-1)&amp;":"&amp;ADDRESS(200,COLUMN()-1)),ROW()-1)),9999)</f>
        <v>9999</v>
      </c>
      <c r="O58" s="19">
        <f ca="1">IFERROR(IF(O$1&lt;&gt;"",IF(O$1=Cпиcок!$G60,Cпиcок!$C60,9999),SMALL(INDIRECT(ADDRESS(2,COLUMN()-1)&amp;":"&amp;ADDRESS(200,COLUMN()-1)),ROW()-1)),9999)</f>
        <v>9999</v>
      </c>
      <c r="P58" s="20">
        <f ca="1">IFERROR(IF(P$1&lt;&gt;"",IF(P$1=Cпиcок!$G60,Cпиcок!$C60,9999),SMALL(INDIRECT(ADDRESS(2,COLUMN()-1)&amp;":"&amp;ADDRESS(200,COLUMN()-1)),ROW()-1)),9999)</f>
        <v>9999</v>
      </c>
      <c r="Q58" s="19">
        <f ca="1">IFERROR(IF(Q$1&lt;&gt;"",IF(Q$1=Cпиcок!$G60,Cпиcок!$C60,9999),SMALL(INDIRECT(ADDRESS(2,COLUMN()-1)&amp;":"&amp;ADDRESS(200,COLUMN()-1)),ROW()-1)),9999)</f>
        <v>9999</v>
      </c>
      <c r="R58" s="20">
        <f ca="1">IFERROR(IF(R$1&lt;&gt;"",IF(R$1=Cпиcок!$G60,Cпиcок!$C60,9999),SMALL(INDIRECT(ADDRESS(2,COLUMN()-1)&amp;":"&amp;ADDRESS(200,COLUMN()-1)),ROW()-1)),9999)</f>
        <v>9999</v>
      </c>
      <c r="S58" s="19">
        <f ca="1">IFERROR(IF(S$1&lt;&gt;"",IF(S$1=Cпиcок!$G60,Cпиcок!$C60,9999),SMALL(INDIRECT(ADDRESS(2,COLUMN()-1)&amp;":"&amp;ADDRESS(200,COLUMN()-1)),ROW()-1)),9999)</f>
        <v>9999</v>
      </c>
      <c r="T58" s="20">
        <f ca="1">IFERROR(IF(T$1&lt;&gt;"",IF(T$1=Cпиcок!$G60,Cпиcок!$C60,9999),SMALL(INDIRECT(ADDRESS(2,COLUMN()-1)&amp;":"&amp;ADDRESS(200,COLUMN()-1)),ROW()-1)),9999)</f>
        <v>9999</v>
      </c>
    </row>
    <row r="59" spans="1:20" x14ac:dyDescent="0.15">
      <c r="A59" s="19">
        <f ca="1">IFERROR(IF(A$1&lt;&gt;"",IF(A$1=Cпиcок!$G61,Cпиcок!$C61,9999),SMALL(INDIRECT(ADDRESS(2,COLUMN()-1)&amp;":"&amp;ADDRESS(200,COLUMN()-1)),ROW()-1)),9999)</f>
        <v>507</v>
      </c>
      <c r="B59" s="20">
        <f ca="1">IFERROR(IF(B$1&lt;&gt;"",IF(B$1=Cпиcок!$G61,Cпиcок!$C61,9999),SMALL(INDIRECT(ADDRESS(2,COLUMN()-1)&amp;":"&amp;ADDRESS(200,COLUMN()-1)),ROW()-1)),9999)</f>
        <v>9999</v>
      </c>
      <c r="C59" s="19">
        <f ca="1">IFERROR(IF(C$1=Cпиcок!$G61,Cпиcок!$C61,9999),9999)</f>
        <v>9999</v>
      </c>
      <c r="D59" s="20">
        <f t="shared" ca="1" si="1"/>
        <v>9999</v>
      </c>
      <c r="E59" s="19">
        <f ca="1">IFERROR(IF(E$1&lt;&gt;"",IF(E$1=Cпиcок!$G61,Cпиcок!$C61,9999),SMALL(INDIRECT(ADDRESS(2,COLUMN()-1)&amp;":"&amp;ADDRESS(200,COLUMN()-1)),ROW()-1)),9999)</f>
        <v>9999</v>
      </c>
      <c r="F59" s="20">
        <f ca="1">IFERROR(IF(F$1&lt;&gt;"",IF(F$1=Cпиcок!$G61,Cпиcок!$C61,9999),SMALL(INDIRECT(ADDRESS(2,COLUMN()-1)&amp;":"&amp;ADDRESS(200,COLUMN()-1)),ROW()-1)),9999)</f>
        <v>9999</v>
      </c>
      <c r="G59" s="19">
        <f ca="1">IFERROR(IF(G$1&lt;&gt;"",IF(G$1=Cпиcок!$G61,Cпиcок!$C61,9999),SMALL(INDIRECT(ADDRESS(2,COLUMN()-1)&amp;":"&amp;ADDRESS(200,COLUMN()-1)),ROW()-1)),9999)</f>
        <v>9999</v>
      </c>
      <c r="H59" s="20">
        <f ca="1">IFERROR(IF(H$1&lt;&gt;"",IF(H$1=Cпиcок!$G61,Cпиcок!$C61,9999),SMALL(INDIRECT(ADDRESS(2,COLUMN()-1)&amp;":"&amp;ADDRESS(200,COLUMN()-1)),ROW()-1)),9999)</f>
        <v>9999</v>
      </c>
      <c r="I59" s="19">
        <f ca="1">IFERROR(IF(I$1&lt;&gt;"",IF(I$1=Cпиcок!$G61,Cпиcок!$C61,9999),SMALL(INDIRECT(ADDRESS(2,COLUMN()-1)&amp;":"&amp;ADDRESS(200,COLUMN()-1)),ROW()-1)),9999)</f>
        <v>9999</v>
      </c>
      <c r="J59" s="20">
        <f ca="1">IFERROR(IF(J$1&lt;&gt;"",IF(J$1=Cпиcок!$G61,Cпиcок!$C61,9999),SMALL(INDIRECT(ADDRESS(2,COLUMN()-1)&amp;":"&amp;ADDRESS(200,COLUMN()-1)),ROW()-1)),9999)</f>
        <v>9999</v>
      </c>
      <c r="K59" s="19">
        <f ca="1">IFERROR(IF(K$1&lt;&gt;"",IF(K$1=Cпиcок!$G61,Cпиcок!$C61,9999),SMALL(INDIRECT(ADDRESS(2,COLUMN()-1)&amp;":"&amp;ADDRESS(200,COLUMN()-1)),ROW()-1)),9999)</f>
        <v>9999</v>
      </c>
      <c r="L59" s="20">
        <f ca="1">IFERROR(IF(L$1&lt;&gt;"",IF(L$1=Cпиcок!$G61,Cпиcок!$C61,9999),SMALL(INDIRECT(ADDRESS(2,COLUMN()-1)&amp;":"&amp;ADDRESS(200,COLUMN()-1)),ROW()-1)),9999)</f>
        <v>9999</v>
      </c>
      <c r="M59" s="19">
        <f ca="1">IFERROR(IF(M$1&lt;&gt;"",IF(M$1=Cпиcок!$G61,Cпиcок!$C61,9999),SMALL(INDIRECT(ADDRESS(2,COLUMN()-1)&amp;":"&amp;ADDRESS(200,COLUMN()-1)),ROW()-1)),9999)</f>
        <v>9999</v>
      </c>
      <c r="N59" s="20">
        <f ca="1">IFERROR(IF(N$1&lt;&gt;"",IF(N$1=Cпиcок!$G61,Cпиcок!$C61,9999),SMALL(INDIRECT(ADDRESS(2,COLUMN()-1)&amp;":"&amp;ADDRESS(200,COLUMN()-1)),ROW()-1)),9999)</f>
        <v>9999</v>
      </c>
      <c r="O59" s="19">
        <f ca="1">IFERROR(IF(O$1&lt;&gt;"",IF(O$1=Cпиcок!$G61,Cпиcок!$C61,9999),SMALL(INDIRECT(ADDRESS(2,COLUMN()-1)&amp;":"&amp;ADDRESS(200,COLUMN()-1)),ROW()-1)),9999)</f>
        <v>9999</v>
      </c>
      <c r="P59" s="20">
        <f ca="1">IFERROR(IF(P$1&lt;&gt;"",IF(P$1=Cпиcок!$G61,Cпиcок!$C61,9999),SMALL(INDIRECT(ADDRESS(2,COLUMN()-1)&amp;":"&amp;ADDRESS(200,COLUMN()-1)),ROW()-1)),9999)</f>
        <v>9999</v>
      </c>
      <c r="Q59" s="19">
        <f ca="1">IFERROR(IF(Q$1&lt;&gt;"",IF(Q$1=Cпиcок!$G61,Cпиcок!$C61,9999),SMALL(INDIRECT(ADDRESS(2,COLUMN()-1)&amp;":"&amp;ADDRESS(200,COLUMN()-1)),ROW()-1)),9999)</f>
        <v>9999</v>
      </c>
      <c r="R59" s="20">
        <f ca="1">IFERROR(IF(R$1&lt;&gt;"",IF(R$1=Cпиcок!$G61,Cпиcок!$C61,9999),SMALL(INDIRECT(ADDRESS(2,COLUMN()-1)&amp;":"&amp;ADDRESS(200,COLUMN()-1)),ROW()-1)),9999)</f>
        <v>9999</v>
      </c>
      <c r="S59" s="19">
        <f ca="1">IFERROR(IF(S$1&lt;&gt;"",IF(S$1=Cпиcок!$G61,Cпиcок!$C61,9999),SMALL(INDIRECT(ADDRESS(2,COLUMN()-1)&amp;":"&amp;ADDRESS(200,COLUMN()-1)),ROW()-1)),9999)</f>
        <v>9999</v>
      </c>
      <c r="T59" s="20">
        <f ca="1">IFERROR(IF(T$1&lt;&gt;"",IF(T$1=Cпиcок!$G61,Cпиcок!$C61,9999),SMALL(INDIRECT(ADDRESS(2,COLUMN()-1)&amp;":"&amp;ADDRESS(200,COLUMN()-1)),ROW()-1)),9999)</f>
        <v>9999</v>
      </c>
    </row>
    <row r="60" spans="1:20" x14ac:dyDescent="0.15">
      <c r="A60" s="19">
        <f ca="1">IFERROR(IF(A$1&lt;&gt;"",IF(A$1=Cпиcок!$G62,Cпиcок!$C62,9999),SMALL(INDIRECT(ADDRESS(2,COLUMN()-1)&amp;":"&amp;ADDRESS(200,COLUMN()-1)),ROW()-1)),9999)</f>
        <v>9999</v>
      </c>
      <c r="B60" s="20">
        <f ca="1">IFERROR(IF(B$1&lt;&gt;"",IF(B$1=Cпиcок!$G62,Cпиcок!$C62,9999),SMALL(INDIRECT(ADDRESS(2,COLUMN()-1)&amp;":"&amp;ADDRESS(200,COLUMN()-1)),ROW()-1)),9999)</f>
        <v>9999</v>
      </c>
      <c r="C60" s="19">
        <f ca="1">IFERROR(IF(C$1=Cпиcок!$G62,Cпиcок!$C62,9999),9999)</f>
        <v>9999</v>
      </c>
      <c r="D60" s="20">
        <f t="shared" ca="1" si="1"/>
        <v>9999</v>
      </c>
      <c r="E60" s="19">
        <f ca="1">IFERROR(IF(E$1&lt;&gt;"",IF(E$1=Cпиcок!$G62,Cпиcок!$C62,9999),SMALL(INDIRECT(ADDRESS(2,COLUMN()-1)&amp;":"&amp;ADDRESS(200,COLUMN()-1)),ROW()-1)),9999)</f>
        <v>508</v>
      </c>
      <c r="F60" s="20">
        <f ca="1">IFERROR(IF(F$1&lt;&gt;"",IF(F$1=Cпиcок!$G62,Cпиcок!$C62,9999),SMALL(INDIRECT(ADDRESS(2,COLUMN()-1)&amp;":"&amp;ADDRESS(200,COLUMN()-1)),ROW()-1)),9999)</f>
        <v>9999</v>
      </c>
      <c r="G60" s="19">
        <f ca="1">IFERROR(IF(G$1&lt;&gt;"",IF(G$1=Cпиcок!$G62,Cпиcок!$C62,9999),SMALL(INDIRECT(ADDRESS(2,COLUMN()-1)&amp;":"&amp;ADDRESS(200,COLUMN()-1)),ROW()-1)),9999)</f>
        <v>9999</v>
      </c>
      <c r="H60" s="20">
        <f ca="1">IFERROR(IF(H$1&lt;&gt;"",IF(H$1=Cпиcок!$G62,Cпиcок!$C62,9999),SMALL(INDIRECT(ADDRESS(2,COLUMN()-1)&amp;":"&amp;ADDRESS(200,COLUMN()-1)),ROW()-1)),9999)</f>
        <v>9999</v>
      </c>
      <c r="I60" s="19">
        <f ca="1">IFERROR(IF(I$1&lt;&gt;"",IF(I$1=Cпиcок!$G62,Cпиcок!$C62,9999),SMALL(INDIRECT(ADDRESS(2,COLUMN()-1)&amp;":"&amp;ADDRESS(200,COLUMN()-1)),ROW()-1)),9999)</f>
        <v>9999</v>
      </c>
      <c r="J60" s="20">
        <f ca="1">IFERROR(IF(J$1&lt;&gt;"",IF(J$1=Cпиcок!$G62,Cпиcок!$C62,9999),SMALL(INDIRECT(ADDRESS(2,COLUMN()-1)&amp;":"&amp;ADDRESS(200,COLUMN()-1)),ROW()-1)),9999)</f>
        <v>9999</v>
      </c>
      <c r="K60" s="19">
        <f ca="1">IFERROR(IF(K$1&lt;&gt;"",IF(K$1=Cпиcок!$G62,Cпиcок!$C62,9999),SMALL(INDIRECT(ADDRESS(2,COLUMN()-1)&amp;":"&amp;ADDRESS(200,COLUMN()-1)),ROW()-1)),9999)</f>
        <v>9999</v>
      </c>
      <c r="L60" s="20">
        <f ca="1">IFERROR(IF(L$1&lt;&gt;"",IF(L$1=Cпиcок!$G62,Cпиcок!$C62,9999),SMALL(INDIRECT(ADDRESS(2,COLUMN()-1)&amp;":"&amp;ADDRESS(200,COLUMN()-1)),ROW()-1)),9999)</f>
        <v>9999</v>
      </c>
      <c r="M60" s="19">
        <f ca="1">IFERROR(IF(M$1&lt;&gt;"",IF(M$1=Cпиcок!$G62,Cпиcок!$C62,9999),SMALL(INDIRECT(ADDRESS(2,COLUMN()-1)&amp;":"&amp;ADDRESS(200,COLUMN()-1)),ROW()-1)),9999)</f>
        <v>9999</v>
      </c>
      <c r="N60" s="20">
        <f ca="1">IFERROR(IF(N$1&lt;&gt;"",IF(N$1=Cпиcок!$G62,Cпиcок!$C62,9999),SMALL(INDIRECT(ADDRESS(2,COLUMN()-1)&amp;":"&amp;ADDRESS(200,COLUMN()-1)),ROW()-1)),9999)</f>
        <v>9999</v>
      </c>
      <c r="O60" s="19">
        <f ca="1">IFERROR(IF(O$1&lt;&gt;"",IF(O$1=Cпиcок!$G62,Cпиcок!$C62,9999),SMALL(INDIRECT(ADDRESS(2,COLUMN()-1)&amp;":"&amp;ADDRESS(200,COLUMN()-1)),ROW()-1)),9999)</f>
        <v>9999</v>
      </c>
      <c r="P60" s="20">
        <f ca="1">IFERROR(IF(P$1&lt;&gt;"",IF(P$1=Cпиcок!$G62,Cпиcок!$C62,9999),SMALL(INDIRECT(ADDRESS(2,COLUMN()-1)&amp;":"&amp;ADDRESS(200,COLUMN()-1)),ROW()-1)),9999)</f>
        <v>9999</v>
      </c>
      <c r="Q60" s="19">
        <f ca="1">IFERROR(IF(Q$1&lt;&gt;"",IF(Q$1=Cпиcок!$G62,Cпиcок!$C62,9999),SMALL(INDIRECT(ADDRESS(2,COLUMN()-1)&amp;":"&amp;ADDRESS(200,COLUMN()-1)),ROW()-1)),9999)</f>
        <v>9999</v>
      </c>
      <c r="R60" s="20">
        <f ca="1">IFERROR(IF(R$1&lt;&gt;"",IF(R$1=Cпиcок!$G62,Cпиcок!$C62,9999),SMALL(INDIRECT(ADDRESS(2,COLUMN()-1)&amp;":"&amp;ADDRESS(200,COLUMN()-1)),ROW()-1)),9999)</f>
        <v>9999</v>
      </c>
      <c r="S60" s="19">
        <f ca="1">IFERROR(IF(S$1&lt;&gt;"",IF(S$1=Cпиcок!$G62,Cпиcок!$C62,9999),SMALL(INDIRECT(ADDRESS(2,COLUMN()-1)&amp;":"&amp;ADDRESS(200,COLUMN()-1)),ROW()-1)),9999)</f>
        <v>9999</v>
      </c>
      <c r="T60" s="20">
        <f ca="1">IFERROR(IF(T$1&lt;&gt;"",IF(T$1=Cпиcок!$G62,Cпиcок!$C62,9999),SMALL(INDIRECT(ADDRESS(2,COLUMN()-1)&amp;":"&amp;ADDRESS(200,COLUMN()-1)),ROW()-1)),9999)</f>
        <v>9999</v>
      </c>
    </row>
    <row r="61" spans="1:20" x14ac:dyDescent="0.15">
      <c r="A61" s="19">
        <f ca="1">IFERROR(IF(A$1&lt;&gt;"",IF(A$1=Cпиcок!$G63,Cпиcок!$C63,9999),SMALL(INDIRECT(ADDRESS(2,COLUMN()-1)&amp;":"&amp;ADDRESS(200,COLUMN()-1)),ROW()-1)),9999)</f>
        <v>9999</v>
      </c>
      <c r="B61" s="20">
        <f ca="1">IFERROR(IF(B$1&lt;&gt;"",IF(B$1=Cпиcок!$G63,Cпиcок!$C63,9999),SMALL(INDIRECT(ADDRESS(2,COLUMN()-1)&amp;":"&amp;ADDRESS(200,COLUMN()-1)),ROW()-1)),9999)</f>
        <v>9999</v>
      </c>
      <c r="C61" s="19">
        <f ca="1">IFERROR(IF(C$1=Cпиcок!$G63,Cпиcок!$C63,9999),9999)</f>
        <v>509</v>
      </c>
      <c r="D61" s="20">
        <f t="shared" ca="1" si="1"/>
        <v>9999</v>
      </c>
      <c r="E61" s="19">
        <f ca="1">IFERROR(IF(E$1&lt;&gt;"",IF(E$1=Cпиcок!$G63,Cпиcок!$C63,9999),SMALL(INDIRECT(ADDRESS(2,COLUMN()-1)&amp;":"&amp;ADDRESS(200,COLUMN()-1)),ROW()-1)),9999)</f>
        <v>9999</v>
      </c>
      <c r="F61" s="20">
        <f ca="1">IFERROR(IF(F$1&lt;&gt;"",IF(F$1=Cпиcок!$G63,Cпиcок!$C63,9999),SMALL(INDIRECT(ADDRESS(2,COLUMN()-1)&amp;":"&amp;ADDRESS(200,COLUMN()-1)),ROW()-1)),9999)</f>
        <v>9999</v>
      </c>
      <c r="G61" s="19">
        <f ca="1">IFERROR(IF(G$1&lt;&gt;"",IF(G$1=Cпиcок!$G63,Cпиcок!$C63,9999),SMALL(INDIRECT(ADDRESS(2,COLUMN()-1)&amp;":"&amp;ADDRESS(200,COLUMN()-1)),ROW()-1)),9999)</f>
        <v>9999</v>
      </c>
      <c r="H61" s="20">
        <f ca="1">IFERROR(IF(H$1&lt;&gt;"",IF(H$1=Cпиcок!$G63,Cпиcок!$C63,9999),SMALL(INDIRECT(ADDRESS(2,COLUMN()-1)&amp;":"&amp;ADDRESS(200,COLUMN()-1)),ROW()-1)),9999)</f>
        <v>9999</v>
      </c>
      <c r="I61" s="19">
        <f ca="1">IFERROR(IF(I$1&lt;&gt;"",IF(I$1=Cпиcок!$G63,Cпиcок!$C63,9999),SMALL(INDIRECT(ADDRESS(2,COLUMN()-1)&amp;":"&amp;ADDRESS(200,COLUMN()-1)),ROW()-1)),9999)</f>
        <v>9999</v>
      </c>
      <c r="J61" s="20">
        <f ca="1">IFERROR(IF(J$1&lt;&gt;"",IF(J$1=Cпиcок!$G63,Cпиcок!$C63,9999),SMALL(INDIRECT(ADDRESS(2,COLUMN()-1)&amp;":"&amp;ADDRESS(200,COLUMN()-1)),ROW()-1)),9999)</f>
        <v>9999</v>
      </c>
      <c r="K61" s="19">
        <f ca="1">IFERROR(IF(K$1&lt;&gt;"",IF(K$1=Cпиcок!$G63,Cпиcок!$C63,9999),SMALL(INDIRECT(ADDRESS(2,COLUMN()-1)&amp;":"&amp;ADDRESS(200,COLUMN()-1)),ROW()-1)),9999)</f>
        <v>9999</v>
      </c>
      <c r="L61" s="20">
        <f ca="1">IFERROR(IF(L$1&lt;&gt;"",IF(L$1=Cпиcок!$G63,Cпиcок!$C63,9999),SMALL(INDIRECT(ADDRESS(2,COLUMN()-1)&amp;":"&amp;ADDRESS(200,COLUMN()-1)),ROW()-1)),9999)</f>
        <v>9999</v>
      </c>
      <c r="M61" s="19">
        <f ca="1">IFERROR(IF(M$1&lt;&gt;"",IF(M$1=Cпиcок!$G63,Cпиcок!$C63,9999),SMALL(INDIRECT(ADDRESS(2,COLUMN()-1)&amp;":"&amp;ADDRESS(200,COLUMN()-1)),ROW()-1)),9999)</f>
        <v>9999</v>
      </c>
      <c r="N61" s="20">
        <f ca="1">IFERROR(IF(N$1&lt;&gt;"",IF(N$1=Cпиcок!$G63,Cпиcок!$C63,9999),SMALL(INDIRECT(ADDRESS(2,COLUMN()-1)&amp;":"&amp;ADDRESS(200,COLUMN()-1)),ROW()-1)),9999)</f>
        <v>9999</v>
      </c>
      <c r="O61" s="19">
        <f ca="1">IFERROR(IF(O$1&lt;&gt;"",IF(O$1=Cпиcок!$G63,Cпиcок!$C63,9999),SMALL(INDIRECT(ADDRESS(2,COLUMN()-1)&amp;":"&amp;ADDRESS(200,COLUMN()-1)),ROW()-1)),9999)</f>
        <v>9999</v>
      </c>
      <c r="P61" s="20">
        <f ca="1">IFERROR(IF(P$1&lt;&gt;"",IF(P$1=Cпиcок!$G63,Cпиcок!$C63,9999),SMALL(INDIRECT(ADDRESS(2,COLUMN()-1)&amp;":"&amp;ADDRESS(200,COLUMN()-1)),ROW()-1)),9999)</f>
        <v>9999</v>
      </c>
      <c r="Q61" s="19">
        <f ca="1">IFERROR(IF(Q$1&lt;&gt;"",IF(Q$1=Cпиcок!$G63,Cпиcок!$C63,9999),SMALL(INDIRECT(ADDRESS(2,COLUMN()-1)&amp;":"&amp;ADDRESS(200,COLUMN()-1)),ROW()-1)),9999)</f>
        <v>9999</v>
      </c>
      <c r="R61" s="20">
        <f ca="1">IFERROR(IF(R$1&lt;&gt;"",IF(R$1=Cпиcок!$G63,Cпиcок!$C63,9999),SMALL(INDIRECT(ADDRESS(2,COLUMN()-1)&amp;":"&amp;ADDRESS(200,COLUMN()-1)),ROW()-1)),9999)</f>
        <v>9999</v>
      </c>
      <c r="S61" s="19">
        <f ca="1">IFERROR(IF(S$1&lt;&gt;"",IF(S$1=Cпиcок!$G63,Cпиcок!$C63,9999),SMALL(INDIRECT(ADDRESS(2,COLUMN()-1)&amp;":"&amp;ADDRESS(200,COLUMN()-1)),ROW()-1)),9999)</f>
        <v>9999</v>
      </c>
      <c r="T61" s="20">
        <f ca="1">IFERROR(IF(T$1&lt;&gt;"",IF(T$1=Cпиcок!$G63,Cпиcок!$C63,9999),SMALL(INDIRECT(ADDRESS(2,COLUMN()-1)&amp;":"&amp;ADDRESS(200,COLUMN()-1)),ROW()-1)),9999)</f>
        <v>9999</v>
      </c>
    </row>
    <row r="62" spans="1:20" x14ac:dyDescent="0.15">
      <c r="A62" s="19">
        <f ca="1">IFERROR(IF(A$1&lt;&gt;"",IF(A$1=Cпиcок!$G64,Cпиcок!$C64,9999),SMALL(INDIRECT(ADDRESS(2,COLUMN()-1)&amp;":"&amp;ADDRESS(200,COLUMN()-1)),ROW()-1)),9999)</f>
        <v>9999</v>
      </c>
      <c r="B62" s="20">
        <f ca="1">IFERROR(IF(B$1&lt;&gt;"",IF(B$1=Cпиcок!$G64,Cпиcок!$C64,9999),SMALL(INDIRECT(ADDRESS(2,COLUMN()-1)&amp;":"&amp;ADDRESS(200,COLUMN()-1)),ROW()-1)),9999)</f>
        <v>9999</v>
      </c>
      <c r="C62" s="19">
        <f ca="1">IFERROR(IF(C$1=Cпиcок!$G64,Cпиcок!$C64,9999),9999)</f>
        <v>9999</v>
      </c>
      <c r="D62" s="20">
        <f t="shared" ca="1" si="1"/>
        <v>9999</v>
      </c>
      <c r="E62" s="19">
        <f ca="1">IFERROR(IF(E$1&lt;&gt;"",IF(E$1=Cпиcок!$G64,Cпиcок!$C64,9999),SMALL(INDIRECT(ADDRESS(2,COLUMN()-1)&amp;":"&amp;ADDRESS(200,COLUMN()-1)),ROW()-1)),9999)</f>
        <v>510</v>
      </c>
      <c r="F62" s="20">
        <f ca="1">IFERROR(IF(F$1&lt;&gt;"",IF(F$1=Cпиcок!$G64,Cпиcок!$C64,9999),SMALL(INDIRECT(ADDRESS(2,COLUMN()-1)&amp;":"&amp;ADDRESS(200,COLUMN()-1)),ROW()-1)),9999)</f>
        <v>9999</v>
      </c>
      <c r="G62" s="19">
        <f ca="1">IFERROR(IF(G$1&lt;&gt;"",IF(G$1=Cпиcок!$G64,Cпиcок!$C64,9999),SMALL(INDIRECT(ADDRESS(2,COLUMN()-1)&amp;":"&amp;ADDRESS(200,COLUMN()-1)),ROW()-1)),9999)</f>
        <v>9999</v>
      </c>
      <c r="H62" s="20">
        <f ca="1">IFERROR(IF(H$1&lt;&gt;"",IF(H$1=Cпиcок!$G64,Cпиcок!$C64,9999),SMALL(INDIRECT(ADDRESS(2,COLUMN()-1)&amp;":"&amp;ADDRESS(200,COLUMN()-1)),ROW()-1)),9999)</f>
        <v>9999</v>
      </c>
      <c r="I62" s="19">
        <f ca="1">IFERROR(IF(I$1&lt;&gt;"",IF(I$1=Cпиcок!$G64,Cпиcок!$C64,9999),SMALL(INDIRECT(ADDRESS(2,COLUMN()-1)&amp;":"&amp;ADDRESS(200,COLUMN()-1)),ROW()-1)),9999)</f>
        <v>9999</v>
      </c>
      <c r="J62" s="20">
        <f ca="1">IFERROR(IF(J$1&lt;&gt;"",IF(J$1=Cпиcок!$G64,Cпиcок!$C64,9999),SMALL(INDIRECT(ADDRESS(2,COLUMN()-1)&amp;":"&amp;ADDRESS(200,COLUMN()-1)),ROW()-1)),9999)</f>
        <v>9999</v>
      </c>
      <c r="K62" s="19">
        <f ca="1">IFERROR(IF(K$1&lt;&gt;"",IF(K$1=Cпиcок!$G64,Cпиcок!$C64,9999),SMALL(INDIRECT(ADDRESS(2,COLUMN()-1)&amp;":"&amp;ADDRESS(200,COLUMN()-1)),ROW()-1)),9999)</f>
        <v>9999</v>
      </c>
      <c r="L62" s="20">
        <f ca="1">IFERROR(IF(L$1&lt;&gt;"",IF(L$1=Cпиcок!$G64,Cпиcок!$C64,9999),SMALL(INDIRECT(ADDRESS(2,COLUMN()-1)&amp;":"&amp;ADDRESS(200,COLUMN()-1)),ROW()-1)),9999)</f>
        <v>9999</v>
      </c>
      <c r="M62" s="19">
        <f ca="1">IFERROR(IF(M$1&lt;&gt;"",IF(M$1=Cпиcок!$G64,Cпиcок!$C64,9999),SMALL(INDIRECT(ADDRESS(2,COLUMN()-1)&amp;":"&amp;ADDRESS(200,COLUMN()-1)),ROW()-1)),9999)</f>
        <v>9999</v>
      </c>
      <c r="N62" s="20">
        <f ca="1">IFERROR(IF(N$1&lt;&gt;"",IF(N$1=Cпиcок!$G64,Cпиcок!$C64,9999),SMALL(INDIRECT(ADDRESS(2,COLUMN()-1)&amp;":"&amp;ADDRESS(200,COLUMN()-1)),ROW()-1)),9999)</f>
        <v>9999</v>
      </c>
      <c r="O62" s="19">
        <f ca="1">IFERROR(IF(O$1&lt;&gt;"",IF(O$1=Cпиcок!$G64,Cпиcок!$C64,9999),SMALL(INDIRECT(ADDRESS(2,COLUMN()-1)&amp;":"&amp;ADDRESS(200,COLUMN()-1)),ROW()-1)),9999)</f>
        <v>9999</v>
      </c>
      <c r="P62" s="20">
        <f ca="1">IFERROR(IF(P$1&lt;&gt;"",IF(P$1=Cпиcок!$G64,Cпиcок!$C64,9999),SMALL(INDIRECT(ADDRESS(2,COLUMN()-1)&amp;":"&amp;ADDRESS(200,COLUMN()-1)),ROW()-1)),9999)</f>
        <v>9999</v>
      </c>
      <c r="Q62" s="19">
        <f ca="1">IFERROR(IF(Q$1&lt;&gt;"",IF(Q$1=Cпиcок!$G64,Cпиcок!$C64,9999),SMALL(INDIRECT(ADDRESS(2,COLUMN()-1)&amp;":"&amp;ADDRESS(200,COLUMN()-1)),ROW()-1)),9999)</f>
        <v>9999</v>
      </c>
      <c r="R62" s="20">
        <f ca="1">IFERROR(IF(R$1&lt;&gt;"",IF(R$1=Cпиcок!$G64,Cпиcок!$C64,9999),SMALL(INDIRECT(ADDRESS(2,COLUMN()-1)&amp;":"&amp;ADDRESS(200,COLUMN()-1)),ROW()-1)),9999)</f>
        <v>9999</v>
      </c>
      <c r="S62" s="19">
        <f ca="1">IFERROR(IF(S$1&lt;&gt;"",IF(S$1=Cпиcок!$G64,Cпиcок!$C64,9999),SMALL(INDIRECT(ADDRESS(2,COLUMN()-1)&amp;":"&amp;ADDRESS(200,COLUMN()-1)),ROW()-1)),9999)</f>
        <v>9999</v>
      </c>
      <c r="T62" s="20">
        <f ca="1">IFERROR(IF(T$1&lt;&gt;"",IF(T$1=Cпиcок!$G64,Cпиcок!$C64,9999),SMALL(INDIRECT(ADDRESS(2,COLUMN()-1)&amp;":"&amp;ADDRESS(200,COLUMN()-1)),ROW()-1)),9999)</f>
        <v>9999</v>
      </c>
    </row>
    <row r="63" spans="1:20" x14ac:dyDescent="0.15">
      <c r="A63" s="19">
        <f ca="1">IFERROR(IF(A$1&lt;&gt;"",IF(A$1=Cпиcок!$G65,Cпиcок!$C65,9999),SMALL(INDIRECT(ADDRESS(2,COLUMN()-1)&amp;":"&amp;ADDRESS(200,COLUMN()-1)),ROW()-1)),9999)</f>
        <v>9999</v>
      </c>
      <c r="B63" s="20">
        <f ca="1">IFERROR(IF(B$1&lt;&gt;"",IF(B$1=Cпиcок!$G65,Cпиcок!$C65,9999),SMALL(INDIRECT(ADDRESS(2,COLUMN()-1)&amp;":"&amp;ADDRESS(200,COLUMN()-1)),ROW()-1)),9999)</f>
        <v>9999</v>
      </c>
      <c r="C63" s="19">
        <f ca="1">IFERROR(IF(C$1=Cпиcок!$G65,Cпиcок!$C65,9999),9999)</f>
        <v>9999</v>
      </c>
      <c r="D63" s="20">
        <f t="shared" ca="1" si="1"/>
        <v>9999</v>
      </c>
      <c r="E63" s="19">
        <f ca="1">IFERROR(IF(E$1&lt;&gt;"",IF(E$1=Cпиcок!$G65,Cпиcок!$C65,9999),SMALL(INDIRECT(ADDRESS(2,COLUMN()-1)&amp;":"&amp;ADDRESS(200,COLUMN()-1)),ROW()-1)),9999)</f>
        <v>9999</v>
      </c>
      <c r="F63" s="20">
        <f ca="1">IFERROR(IF(F$1&lt;&gt;"",IF(F$1=Cпиcок!$G65,Cпиcок!$C65,9999),SMALL(INDIRECT(ADDRESS(2,COLUMN()-1)&amp;":"&amp;ADDRESS(200,COLUMN()-1)),ROW()-1)),9999)</f>
        <v>9999</v>
      </c>
      <c r="G63" s="19">
        <f ca="1">IFERROR(IF(G$1&lt;&gt;"",IF(G$1=Cпиcок!$G65,Cпиcок!$C65,9999),SMALL(INDIRECT(ADDRESS(2,COLUMN()-1)&amp;":"&amp;ADDRESS(200,COLUMN()-1)),ROW()-1)),9999)</f>
        <v>511</v>
      </c>
      <c r="H63" s="20">
        <f ca="1">IFERROR(IF(H$1&lt;&gt;"",IF(H$1=Cпиcок!$G65,Cпиcок!$C65,9999),SMALL(INDIRECT(ADDRESS(2,COLUMN()-1)&amp;":"&amp;ADDRESS(200,COLUMN()-1)),ROW()-1)),9999)</f>
        <v>9999</v>
      </c>
      <c r="I63" s="19">
        <f ca="1">IFERROR(IF(I$1&lt;&gt;"",IF(I$1=Cпиcок!$G65,Cпиcок!$C65,9999),SMALL(INDIRECT(ADDRESS(2,COLUMN()-1)&amp;":"&amp;ADDRESS(200,COLUMN()-1)),ROW()-1)),9999)</f>
        <v>9999</v>
      </c>
      <c r="J63" s="20">
        <f ca="1">IFERROR(IF(J$1&lt;&gt;"",IF(J$1=Cпиcок!$G65,Cпиcок!$C65,9999),SMALL(INDIRECT(ADDRESS(2,COLUMN()-1)&amp;":"&amp;ADDRESS(200,COLUMN()-1)),ROW()-1)),9999)</f>
        <v>9999</v>
      </c>
      <c r="K63" s="19">
        <f ca="1">IFERROR(IF(K$1&lt;&gt;"",IF(K$1=Cпиcок!$G65,Cпиcок!$C65,9999),SMALL(INDIRECT(ADDRESS(2,COLUMN()-1)&amp;":"&amp;ADDRESS(200,COLUMN()-1)),ROW()-1)),9999)</f>
        <v>9999</v>
      </c>
      <c r="L63" s="20">
        <f ca="1">IFERROR(IF(L$1&lt;&gt;"",IF(L$1=Cпиcок!$G65,Cпиcок!$C65,9999),SMALL(INDIRECT(ADDRESS(2,COLUMN()-1)&amp;":"&amp;ADDRESS(200,COLUMN()-1)),ROW()-1)),9999)</f>
        <v>9999</v>
      </c>
      <c r="M63" s="19">
        <f ca="1">IFERROR(IF(M$1&lt;&gt;"",IF(M$1=Cпиcок!$G65,Cпиcок!$C65,9999),SMALL(INDIRECT(ADDRESS(2,COLUMN()-1)&amp;":"&amp;ADDRESS(200,COLUMN()-1)),ROW()-1)),9999)</f>
        <v>9999</v>
      </c>
      <c r="N63" s="20">
        <f ca="1">IFERROR(IF(N$1&lt;&gt;"",IF(N$1=Cпиcок!$G65,Cпиcок!$C65,9999),SMALL(INDIRECT(ADDRESS(2,COLUMN()-1)&amp;":"&amp;ADDRESS(200,COLUMN()-1)),ROW()-1)),9999)</f>
        <v>9999</v>
      </c>
      <c r="O63" s="19">
        <f ca="1">IFERROR(IF(O$1&lt;&gt;"",IF(O$1=Cпиcок!$G65,Cпиcок!$C65,9999),SMALL(INDIRECT(ADDRESS(2,COLUMN()-1)&amp;":"&amp;ADDRESS(200,COLUMN()-1)),ROW()-1)),9999)</f>
        <v>9999</v>
      </c>
      <c r="P63" s="20">
        <f ca="1">IFERROR(IF(P$1&lt;&gt;"",IF(P$1=Cпиcок!$G65,Cпиcок!$C65,9999),SMALL(INDIRECT(ADDRESS(2,COLUMN()-1)&amp;":"&amp;ADDRESS(200,COLUMN()-1)),ROW()-1)),9999)</f>
        <v>9999</v>
      </c>
      <c r="Q63" s="19">
        <f ca="1">IFERROR(IF(Q$1&lt;&gt;"",IF(Q$1=Cпиcок!$G65,Cпиcок!$C65,9999),SMALL(INDIRECT(ADDRESS(2,COLUMN()-1)&amp;":"&amp;ADDRESS(200,COLUMN()-1)),ROW()-1)),9999)</f>
        <v>9999</v>
      </c>
      <c r="R63" s="20">
        <f ca="1">IFERROR(IF(R$1&lt;&gt;"",IF(R$1=Cпиcок!$G65,Cпиcок!$C65,9999),SMALL(INDIRECT(ADDRESS(2,COLUMN()-1)&amp;":"&amp;ADDRESS(200,COLUMN()-1)),ROW()-1)),9999)</f>
        <v>9999</v>
      </c>
      <c r="S63" s="19">
        <f ca="1">IFERROR(IF(S$1&lt;&gt;"",IF(S$1=Cпиcок!$G65,Cпиcок!$C65,9999),SMALL(INDIRECT(ADDRESS(2,COLUMN()-1)&amp;":"&amp;ADDRESS(200,COLUMN()-1)),ROW()-1)),9999)</f>
        <v>9999</v>
      </c>
      <c r="T63" s="20">
        <f ca="1">IFERROR(IF(T$1&lt;&gt;"",IF(T$1=Cпиcок!$G65,Cпиcок!$C65,9999),SMALL(INDIRECT(ADDRESS(2,COLUMN()-1)&amp;":"&amp;ADDRESS(200,COLUMN()-1)),ROW()-1)),9999)</f>
        <v>9999</v>
      </c>
    </row>
    <row r="64" spans="1:20" x14ac:dyDescent="0.15">
      <c r="A64" s="19">
        <f ca="1">IFERROR(IF(A$1&lt;&gt;"",IF(A$1=Cпиcок!$G66,Cпиcок!$C66,9999),SMALL(INDIRECT(ADDRESS(2,COLUMN()-1)&amp;":"&amp;ADDRESS(200,COLUMN()-1)),ROW()-1)),9999)</f>
        <v>9999</v>
      </c>
      <c r="B64" s="20">
        <f ca="1">IFERROR(IF(B$1&lt;&gt;"",IF(B$1=Cпиcок!$G66,Cпиcок!$C66,9999),SMALL(INDIRECT(ADDRESS(2,COLUMN()-1)&amp;":"&amp;ADDRESS(200,COLUMN()-1)),ROW()-1)),9999)</f>
        <v>9999</v>
      </c>
      <c r="C64" s="19">
        <f ca="1">IFERROR(IF(C$1=Cпиcок!$G66,Cпиcок!$C66,9999),9999)</f>
        <v>9999</v>
      </c>
      <c r="D64" s="20">
        <f t="shared" ca="1" si="1"/>
        <v>9999</v>
      </c>
      <c r="E64" s="19">
        <f ca="1">IFERROR(IF(E$1&lt;&gt;"",IF(E$1=Cпиcок!$G66,Cпиcок!$C66,9999),SMALL(INDIRECT(ADDRESS(2,COLUMN()-1)&amp;":"&amp;ADDRESS(200,COLUMN()-1)),ROW()-1)),9999)</f>
        <v>512</v>
      </c>
      <c r="F64" s="20">
        <f ca="1">IFERROR(IF(F$1&lt;&gt;"",IF(F$1=Cпиcок!$G66,Cпиcок!$C66,9999),SMALL(INDIRECT(ADDRESS(2,COLUMN()-1)&amp;":"&amp;ADDRESS(200,COLUMN()-1)),ROW()-1)),9999)</f>
        <v>9999</v>
      </c>
      <c r="G64" s="19">
        <f ca="1">IFERROR(IF(G$1&lt;&gt;"",IF(G$1=Cпиcок!$G66,Cпиcок!$C66,9999),SMALL(INDIRECT(ADDRESS(2,COLUMN()-1)&amp;":"&amp;ADDRESS(200,COLUMN()-1)),ROW()-1)),9999)</f>
        <v>9999</v>
      </c>
      <c r="H64" s="20">
        <f ca="1">IFERROR(IF(H$1&lt;&gt;"",IF(H$1=Cпиcок!$G66,Cпиcок!$C66,9999),SMALL(INDIRECT(ADDRESS(2,COLUMN()-1)&amp;":"&amp;ADDRESS(200,COLUMN()-1)),ROW()-1)),9999)</f>
        <v>9999</v>
      </c>
      <c r="I64" s="19">
        <f ca="1">IFERROR(IF(I$1&lt;&gt;"",IF(I$1=Cпиcок!$G66,Cпиcок!$C66,9999),SMALL(INDIRECT(ADDRESS(2,COLUMN()-1)&amp;":"&amp;ADDRESS(200,COLUMN()-1)),ROW()-1)),9999)</f>
        <v>9999</v>
      </c>
      <c r="J64" s="20">
        <f ca="1">IFERROR(IF(J$1&lt;&gt;"",IF(J$1=Cпиcок!$G66,Cпиcок!$C66,9999),SMALL(INDIRECT(ADDRESS(2,COLUMN()-1)&amp;":"&amp;ADDRESS(200,COLUMN()-1)),ROW()-1)),9999)</f>
        <v>9999</v>
      </c>
      <c r="K64" s="19">
        <f ca="1">IFERROR(IF(K$1&lt;&gt;"",IF(K$1=Cпиcок!$G66,Cпиcок!$C66,9999),SMALL(INDIRECT(ADDRESS(2,COLUMN()-1)&amp;":"&amp;ADDRESS(200,COLUMN()-1)),ROW()-1)),9999)</f>
        <v>9999</v>
      </c>
      <c r="L64" s="20">
        <f ca="1">IFERROR(IF(L$1&lt;&gt;"",IF(L$1=Cпиcок!$G66,Cпиcок!$C66,9999),SMALL(INDIRECT(ADDRESS(2,COLUMN()-1)&amp;":"&amp;ADDRESS(200,COLUMN()-1)),ROW()-1)),9999)</f>
        <v>9999</v>
      </c>
      <c r="M64" s="19">
        <f ca="1">IFERROR(IF(M$1&lt;&gt;"",IF(M$1=Cпиcок!$G66,Cпиcок!$C66,9999),SMALL(INDIRECT(ADDRESS(2,COLUMN()-1)&amp;":"&amp;ADDRESS(200,COLUMN()-1)),ROW()-1)),9999)</f>
        <v>9999</v>
      </c>
      <c r="N64" s="20">
        <f ca="1">IFERROR(IF(N$1&lt;&gt;"",IF(N$1=Cпиcок!$G66,Cпиcок!$C66,9999),SMALL(INDIRECT(ADDRESS(2,COLUMN()-1)&amp;":"&amp;ADDRESS(200,COLUMN()-1)),ROW()-1)),9999)</f>
        <v>9999</v>
      </c>
      <c r="O64" s="19">
        <f ca="1">IFERROR(IF(O$1&lt;&gt;"",IF(O$1=Cпиcок!$G66,Cпиcок!$C66,9999),SMALL(INDIRECT(ADDRESS(2,COLUMN()-1)&amp;":"&amp;ADDRESS(200,COLUMN()-1)),ROW()-1)),9999)</f>
        <v>9999</v>
      </c>
      <c r="P64" s="20">
        <f ca="1">IFERROR(IF(P$1&lt;&gt;"",IF(P$1=Cпиcок!$G66,Cпиcок!$C66,9999),SMALL(INDIRECT(ADDRESS(2,COLUMN()-1)&amp;":"&amp;ADDRESS(200,COLUMN()-1)),ROW()-1)),9999)</f>
        <v>9999</v>
      </c>
      <c r="Q64" s="19">
        <f ca="1">IFERROR(IF(Q$1&lt;&gt;"",IF(Q$1=Cпиcок!$G66,Cпиcок!$C66,9999),SMALL(INDIRECT(ADDRESS(2,COLUMN()-1)&amp;":"&amp;ADDRESS(200,COLUMN()-1)),ROW()-1)),9999)</f>
        <v>9999</v>
      </c>
      <c r="R64" s="20">
        <f ca="1">IFERROR(IF(R$1&lt;&gt;"",IF(R$1=Cпиcок!$G66,Cпиcок!$C66,9999),SMALL(INDIRECT(ADDRESS(2,COLUMN()-1)&amp;":"&amp;ADDRESS(200,COLUMN()-1)),ROW()-1)),9999)</f>
        <v>9999</v>
      </c>
      <c r="S64" s="19">
        <f ca="1">IFERROR(IF(S$1&lt;&gt;"",IF(S$1=Cпиcок!$G66,Cпиcок!$C66,9999),SMALL(INDIRECT(ADDRESS(2,COLUMN()-1)&amp;":"&amp;ADDRESS(200,COLUMN()-1)),ROW()-1)),9999)</f>
        <v>9999</v>
      </c>
      <c r="T64" s="20">
        <f ca="1">IFERROR(IF(T$1&lt;&gt;"",IF(T$1=Cпиcок!$G66,Cпиcок!$C66,9999),SMALL(INDIRECT(ADDRESS(2,COLUMN()-1)&amp;":"&amp;ADDRESS(200,COLUMN()-1)),ROW()-1)),9999)</f>
        <v>9999</v>
      </c>
    </row>
    <row r="65" spans="1:20" x14ac:dyDescent="0.15">
      <c r="A65" s="19">
        <f ca="1">IFERROR(IF(A$1&lt;&gt;"",IF(A$1=Cпиcок!$G67,Cпиcок!$C67,9999),SMALL(INDIRECT(ADDRESS(2,COLUMN()-1)&amp;":"&amp;ADDRESS(200,COLUMN()-1)),ROW()-1)),9999)</f>
        <v>513</v>
      </c>
      <c r="B65" s="20">
        <f ca="1">IFERROR(IF(B$1&lt;&gt;"",IF(B$1=Cпиcок!$G67,Cпиcок!$C67,9999),SMALL(INDIRECT(ADDRESS(2,COLUMN()-1)&amp;":"&amp;ADDRESS(200,COLUMN()-1)),ROW()-1)),9999)</f>
        <v>9999</v>
      </c>
      <c r="C65" s="19">
        <f ca="1">IFERROR(IF(C$1=Cпиcок!$G67,Cпиcок!$C67,9999),9999)</f>
        <v>9999</v>
      </c>
      <c r="D65" s="20">
        <f t="shared" ca="1" si="1"/>
        <v>9999</v>
      </c>
      <c r="E65" s="19">
        <f ca="1">IFERROR(IF(E$1&lt;&gt;"",IF(E$1=Cпиcок!$G67,Cпиcок!$C67,9999),SMALL(INDIRECT(ADDRESS(2,COLUMN()-1)&amp;":"&amp;ADDRESS(200,COLUMN()-1)),ROW()-1)),9999)</f>
        <v>9999</v>
      </c>
      <c r="F65" s="20">
        <f ca="1">IFERROR(IF(F$1&lt;&gt;"",IF(F$1=Cпиcок!$G67,Cпиcок!$C67,9999),SMALL(INDIRECT(ADDRESS(2,COLUMN()-1)&amp;":"&amp;ADDRESS(200,COLUMN()-1)),ROW()-1)),9999)</f>
        <v>9999</v>
      </c>
      <c r="G65" s="19">
        <f ca="1">IFERROR(IF(G$1&lt;&gt;"",IF(G$1=Cпиcок!$G67,Cпиcок!$C67,9999),SMALL(INDIRECT(ADDRESS(2,COLUMN()-1)&amp;":"&amp;ADDRESS(200,COLUMN()-1)),ROW()-1)),9999)</f>
        <v>9999</v>
      </c>
      <c r="H65" s="20">
        <f ca="1">IFERROR(IF(H$1&lt;&gt;"",IF(H$1=Cпиcок!$G67,Cпиcок!$C67,9999),SMALL(INDIRECT(ADDRESS(2,COLUMN()-1)&amp;":"&amp;ADDRESS(200,COLUMN()-1)),ROW()-1)),9999)</f>
        <v>9999</v>
      </c>
      <c r="I65" s="19">
        <f ca="1">IFERROR(IF(I$1&lt;&gt;"",IF(I$1=Cпиcок!$G67,Cпиcок!$C67,9999),SMALL(INDIRECT(ADDRESS(2,COLUMN()-1)&amp;":"&amp;ADDRESS(200,COLUMN()-1)),ROW()-1)),9999)</f>
        <v>9999</v>
      </c>
      <c r="J65" s="20">
        <f ca="1">IFERROR(IF(J$1&lt;&gt;"",IF(J$1=Cпиcок!$G67,Cпиcок!$C67,9999),SMALL(INDIRECT(ADDRESS(2,COLUMN()-1)&amp;":"&amp;ADDRESS(200,COLUMN()-1)),ROW()-1)),9999)</f>
        <v>9999</v>
      </c>
      <c r="K65" s="19">
        <f ca="1">IFERROR(IF(K$1&lt;&gt;"",IF(K$1=Cпиcок!$G67,Cпиcок!$C67,9999),SMALL(INDIRECT(ADDRESS(2,COLUMN()-1)&amp;":"&amp;ADDRESS(200,COLUMN()-1)),ROW()-1)),9999)</f>
        <v>9999</v>
      </c>
      <c r="L65" s="20">
        <f ca="1">IFERROR(IF(L$1&lt;&gt;"",IF(L$1=Cпиcок!$G67,Cпиcок!$C67,9999),SMALL(INDIRECT(ADDRESS(2,COLUMN()-1)&amp;":"&amp;ADDRESS(200,COLUMN()-1)),ROW()-1)),9999)</f>
        <v>9999</v>
      </c>
      <c r="M65" s="19">
        <f ca="1">IFERROR(IF(M$1&lt;&gt;"",IF(M$1=Cпиcок!$G67,Cпиcок!$C67,9999),SMALL(INDIRECT(ADDRESS(2,COLUMN()-1)&amp;":"&amp;ADDRESS(200,COLUMN()-1)),ROW()-1)),9999)</f>
        <v>9999</v>
      </c>
      <c r="N65" s="20">
        <f ca="1">IFERROR(IF(N$1&lt;&gt;"",IF(N$1=Cпиcок!$G67,Cпиcок!$C67,9999),SMALL(INDIRECT(ADDRESS(2,COLUMN()-1)&amp;":"&amp;ADDRESS(200,COLUMN()-1)),ROW()-1)),9999)</f>
        <v>9999</v>
      </c>
      <c r="O65" s="19">
        <f ca="1">IFERROR(IF(O$1&lt;&gt;"",IF(O$1=Cпиcок!$G67,Cпиcок!$C67,9999),SMALL(INDIRECT(ADDRESS(2,COLUMN()-1)&amp;":"&amp;ADDRESS(200,COLUMN()-1)),ROW()-1)),9999)</f>
        <v>9999</v>
      </c>
      <c r="P65" s="20">
        <f ca="1">IFERROR(IF(P$1&lt;&gt;"",IF(P$1=Cпиcок!$G67,Cпиcок!$C67,9999),SMALL(INDIRECT(ADDRESS(2,COLUMN()-1)&amp;":"&amp;ADDRESS(200,COLUMN()-1)),ROW()-1)),9999)</f>
        <v>9999</v>
      </c>
      <c r="Q65" s="19">
        <f ca="1">IFERROR(IF(Q$1&lt;&gt;"",IF(Q$1=Cпиcок!$G67,Cпиcок!$C67,9999),SMALL(INDIRECT(ADDRESS(2,COLUMN()-1)&amp;":"&amp;ADDRESS(200,COLUMN()-1)),ROW()-1)),9999)</f>
        <v>9999</v>
      </c>
      <c r="R65" s="20">
        <f ca="1">IFERROR(IF(R$1&lt;&gt;"",IF(R$1=Cпиcок!$G67,Cпиcок!$C67,9999),SMALL(INDIRECT(ADDRESS(2,COLUMN()-1)&amp;":"&amp;ADDRESS(200,COLUMN()-1)),ROW()-1)),9999)</f>
        <v>9999</v>
      </c>
      <c r="S65" s="19">
        <f ca="1">IFERROR(IF(S$1&lt;&gt;"",IF(S$1=Cпиcок!$G67,Cпиcок!$C67,9999),SMALL(INDIRECT(ADDRESS(2,COLUMN()-1)&amp;":"&amp;ADDRESS(200,COLUMN()-1)),ROW()-1)),9999)</f>
        <v>9999</v>
      </c>
      <c r="T65" s="20">
        <f ca="1">IFERROR(IF(T$1&lt;&gt;"",IF(T$1=Cпиcок!$G67,Cпиcок!$C67,9999),SMALL(INDIRECT(ADDRESS(2,COLUMN()-1)&amp;":"&amp;ADDRESS(200,COLUMN()-1)),ROW()-1)),9999)</f>
        <v>9999</v>
      </c>
    </row>
    <row r="66" spans="1:20" x14ac:dyDescent="0.15">
      <c r="A66" s="19">
        <f ca="1">IFERROR(IF(A$1&lt;&gt;"",IF(A$1=Cпиcок!$G68,Cпиcок!$C68,9999),SMALL(INDIRECT(ADDRESS(2,COLUMN()-1)&amp;":"&amp;ADDRESS(200,COLUMN()-1)),ROW()-1)),9999)</f>
        <v>9999</v>
      </c>
      <c r="B66" s="20">
        <f ca="1">IFERROR(IF(B$1&lt;&gt;"",IF(B$1=Cпиcок!$G68,Cпиcок!$C68,9999),SMALL(INDIRECT(ADDRESS(2,COLUMN()-1)&amp;":"&amp;ADDRESS(200,COLUMN()-1)),ROW()-1)),9999)</f>
        <v>9999</v>
      </c>
      <c r="C66" s="19">
        <f ca="1">IFERROR(IF(C$1=Cпиcок!$G68,Cпиcок!$C68,9999),9999)</f>
        <v>514</v>
      </c>
      <c r="D66" s="20">
        <f t="shared" ca="1" si="1"/>
        <v>9999</v>
      </c>
      <c r="E66" s="19">
        <f ca="1">IFERROR(IF(E$1&lt;&gt;"",IF(E$1=Cпиcок!$G68,Cпиcок!$C68,9999),SMALL(INDIRECT(ADDRESS(2,COLUMN()-1)&amp;":"&amp;ADDRESS(200,COLUMN()-1)),ROW()-1)),9999)</f>
        <v>9999</v>
      </c>
      <c r="F66" s="20">
        <f ca="1">IFERROR(IF(F$1&lt;&gt;"",IF(F$1=Cпиcок!$G68,Cпиcок!$C68,9999),SMALL(INDIRECT(ADDRESS(2,COLUMN()-1)&amp;":"&amp;ADDRESS(200,COLUMN()-1)),ROW()-1)),9999)</f>
        <v>9999</v>
      </c>
      <c r="G66" s="19">
        <f ca="1">IFERROR(IF(G$1&lt;&gt;"",IF(G$1=Cпиcок!$G68,Cпиcок!$C68,9999),SMALL(INDIRECT(ADDRESS(2,COLUMN()-1)&amp;":"&amp;ADDRESS(200,COLUMN()-1)),ROW()-1)),9999)</f>
        <v>9999</v>
      </c>
      <c r="H66" s="20">
        <f ca="1">IFERROR(IF(H$1&lt;&gt;"",IF(H$1=Cпиcок!$G68,Cпиcок!$C68,9999),SMALL(INDIRECT(ADDRESS(2,COLUMN()-1)&amp;":"&amp;ADDRESS(200,COLUMN()-1)),ROW()-1)),9999)</f>
        <v>9999</v>
      </c>
      <c r="I66" s="19">
        <f ca="1">IFERROR(IF(I$1&lt;&gt;"",IF(I$1=Cпиcок!$G68,Cпиcок!$C68,9999),SMALL(INDIRECT(ADDRESS(2,COLUMN()-1)&amp;":"&amp;ADDRESS(200,COLUMN()-1)),ROW()-1)),9999)</f>
        <v>9999</v>
      </c>
      <c r="J66" s="20">
        <f ca="1">IFERROR(IF(J$1&lt;&gt;"",IF(J$1=Cпиcок!$G68,Cпиcок!$C68,9999),SMALL(INDIRECT(ADDRESS(2,COLUMN()-1)&amp;":"&amp;ADDRESS(200,COLUMN()-1)),ROW()-1)),9999)</f>
        <v>9999</v>
      </c>
      <c r="K66" s="19">
        <f ca="1">IFERROR(IF(K$1&lt;&gt;"",IF(K$1=Cпиcок!$G68,Cпиcок!$C68,9999),SMALL(INDIRECT(ADDRESS(2,COLUMN()-1)&amp;":"&amp;ADDRESS(200,COLUMN()-1)),ROW()-1)),9999)</f>
        <v>9999</v>
      </c>
      <c r="L66" s="20">
        <f ca="1">IFERROR(IF(L$1&lt;&gt;"",IF(L$1=Cпиcок!$G68,Cпиcок!$C68,9999),SMALL(INDIRECT(ADDRESS(2,COLUMN()-1)&amp;":"&amp;ADDRESS(200,COLUMN()-1)),ROW()-1)),9999)</f>
        <v>9999</v>
      </c>
      <c r="M66" s="19">
        <f ca="1">IFERROR(IF(M$1&lt;&gt;"",IF(M$1=Cпиcок!$G68,Cпиcок!$C68,9999),SMALL(INDIRECT(ADDRESS(2,COLUMN()-1)&amp;":"&amp;ADDRESS(200,COLUMN()-1)),ROW()-1)),9999)</f>
        <v>9999</v>
      </c>
      <c r="N66" s="20">
        <f ca="1">IFERROR(IF(N$1&lt;&gt;"",IF(N$1=Cпиcок!$G68,Cпиcок!$C68,9999),SMALL(INDIRECT(ADDRESS(2,COLUMN()-1)&amp;":"&amp;ADDRESS(200,COLUMN()-1)),ROW()-1)),9999)</f>
        <v>9999</v>
      </c>
      <c r="O66" s="19">
        <f ca="1">IFERROR(IF(O$1&lt;&gt;"",IF(O$1=Cпиcок!$G68,Cпиcок!$C68,9999),SMALL(INDIRECT(ADDRESS(2,COLUMN()-1)&amp;":"&amp;ADDRESS(200,COLUMN()-1)),ROW()-1)),9999)</f>
        <v>9999</v>
      </c>
      <c r="P66" s="20">
        <f ca="1">IFERROR(IF(P$1&lt;&gt;"",IF(P$1=Cпиcок!$G68,Cпиcок!$C68,9999),SMALL(INDIRECT(ADDRESS(2,COLUMN()-1)&amp;":"&amp;ADDRESS(200,COLUMN()-1)),ROW()-1)),9999)</f>
        <v>9999</v>
      </c>
      <c r="Q66" s="19">
        <f ca="1">IFERROR(IF(Q$1&lt;&gt;"",IF(Q$1=Cпиcок!$G68,Cпиcок!$C68,9999),SMALL(INDIRECT(ADDRESS(2,COLUMN()-1)&amp;":"&amp;ADDRESS(200,COLUMN()-1)),ROW()-1)),9999)</f>
        <v>9999</v>
      </c>
      <c r="R66" s="20">
        <f ca="1">IFERROR(IF(R$1&lt;&gt;"",IF(R$1=Cпиcок!$G68,Cпиcок!$C68,9999),SMALL(INDIRECT(ADDRESS(2,COLUMN()-1)&amp;":"&amp;ADDRESS(200,COLUMN()-1)),ROW()-1)),9999)</f>
        <v>9999</v>
      </c>
      <c r="S66" s="19">
        <f ca="1">IFERROR(IF(S$1&lt;&gt;"",IF(S$1=Cпиcок!$G68,Cпиcок!$C68,9999),SMALL(INDIRECT(ADDRESS(2,COLUMN()-1)&amp;":"&amp;ADDRESS(200,COLUMN()-1)),ROW()-1)),9999)</f>
        <v>9999</v>
      </c>
      <c r="T66" s="20">
        <f ca="1">IFERROR(IF(T$1&lt;&gt;"",IF(T$1=Cпиcок!$G68,Cпиcок!$C68,9999),SMALL(INDIRECT(ADDRESS(2,COLUMN()-1)&amp;":"&amp;ADDRESS(200,COLUMN()-1)),ROW()-1)),9999)</f>
        <v>9999</v>
      </c>
    </row>
    <row r="67" spans="1:20" x14ac:dyDescent="0.15">
      <c r="A67" s="19">
        <f ca="1">IFERROR(IF(A$1&lt;&gt;"",IF(A$1=Cпиcок!$G69,Cпиcок!$C69,9999),SMALL(INDIRECT(ADDRESS(2,COLUMN()-1)&amp;":"&amp;ADDRESS(200,COLUMN()-1)),ROW()-1)),9999)</f>
        <v>515</v>
      </c>
      <c r="B67" s="20">
        <f ca="1">IFERROR(IF(B$1&lt;&gt;"",IF(B$1=Cпиcок!$G69,Cпиcок!$C69,9999),SMALL(INDIRECT(ADDRESS(2,COLUMN()-1)&amp;":"&amp;ADDRESS(200,COLUMN()-1)),ROW()-1)),9999)</f>
        <v>9999</v>
      </c>
      <c r="C67" s="19">
        <f ca="1">IFERROR(IF(C$1=Cпиcок!$G69,Cпиcок!$C69,9999),9999)</f>
        <v>9999</v>
      </c>
      <c r="D67" s="20">
        <f t="shared" ref="D67:D130" ca="1" si="2">SMALL($C$2:$C$200,ROW()-1)</f>
        <v>9999</v>
      </c>
      <c r="E67" s="19">
        <f ca="1">IFERROR(IF(E$1&lt;&gt;"",IF(E$1=Cпиcок!$G69,Cпиcок!$C69,9999),SMALL(INDIRECT(ADDRESS(2,COLUMN()-1)&amp;":"&amp;ADDRESS(200,COLUMN()-1)),ROW()-1)),9999)</f>
        <v>9999</v>
      </c>
      <c r="F67" s="20">
        <f ca="1">IFERROR(IF(F$1&lt;&gt;"",IF(F$1=Cпиcок!$G69,Cпиcок!$C69,9999),SMALL(INDIRECT(ADDRESS(2,COLUMN()-1)&amp;":"&amp;ADDRESS(200,COLUMN()-1)),ROW()-1)),9999)</f>
        <v>9999</v>
      </c>
      <c r="G67" s="19">
        <f ca="1">IFERROR(IF(G$1&lt;&gt;"",IF(G$1=Cпиcок!$G69,Cпиcок!$C69,9999),SMALL(INDIRECT(ADDRESS(2,COLUMN()-1)&amp;":"&amp;ADDRESS(200,COLUMN()-1)),ROW()-1)),9999)</f>
        <v>9999</v>
      </c>
      <c r="H67" s="20">
        <f ca="1">IFERROR(IF(H$1&lt;&gt;"",IF(H$1=Cпиcок!$G69,Cпиcок!$C69,9999),SMALL(INDIRECT(ADDRESS(2,COLUMN()-1)&amp;":"&amp;ADDRESS(200,COLUMN()-1)),ROW()-1)),9999)</f>
        <v>9999</v>
      </c>
      <c r="I67" s="19">
        <f ca="1">IFERROR(IF(I$1&lt;&gt;"",IF(I$1=Cпиcок!$G69,Cпиcок!$C69,9999),SMALL(INDIRECT(ADDRESS(2,COLUMN()-1)&amp;":"&amp;ADDRESS(200,COLUMN()-1)),ROW()-1)),9999)</f>
        <v>9999</v>
      </c>
      <c r="J67" s="20">
        <f ca="1">IFERROR(IF(J$1&lt;&gt;"",IF(J$1=Cпиcок!$G69,Cпиcок!$C69,9999),SMALL(INDIRECT(ADDRESS(2,COLUMN()-1)&amp;":"&amp;ADDRESS(200,COLUMN()-1)),ROW()-1)),9999)</f>
        <v>9999</v>
      </c>
      <c r="K67" s="19">
        <f ca="1">IFERROR(IF(K$1&lt;&gt;"",IF(K$1=Cпиcок!$G69,Cпиcок!$C69,9999),SMALL(INDIRECT(ADDRESS(2,COLUMN()-1)&amp;":"&amp;ADDRESS(200,COLUMN()-1)),ROW()-1)),9999)</f>
        <v>9999</v>
      </c>
      <c r="L67" s="20">
        <f ca="1">IFERROR(IF(L$1&lt;&gt;"",IF(L$1=Cпиcок!$G69,Cпиcок!$C69,9999),SMALL(INDIRECT(ADDRESS(2,COLUMN()-1)&amp;":"&amp;ADDRESS(200,COLUMN()-1)),ROW()-1)),9999)</f>
        <v>9999</v>
      </c>
      <c r="M67" s="19">
        <f ca="1">IFERROR(IF(M$1&lt;&gt;"",IF(M$1=Cпиcок!$G69,Cпиcок!$C69,9999),SMALL(INDIRECT(ADDRESS(2,COLUMN()-1)&amp;":"&amp;ADDRESS(200,COLUMN()-1)),ROW()-1)),9999)</f>
        <v>9999</v>
      </c>
      <c r="N67" s="20">
        <f ca="1">IFERROR(IF(N$1&lt;&gt;"",IF(N$1=Cпиcок!$G69,Cпиcок!$C69,9999),SMALL(INDIRECT(ADDRESS(2,COLUMN()-1)&amp;":"&amp;ADDRESS(200,COLUMN()-1)),ROW()-1)),9999)</f>
        <v>9999</v>
      </c>
      <c r="O67" s="19">
        <f ca="1">IFERROR(IF(O$1&lt;&gt;"",IF(O$1=Cпиcок!$G69,Cпиcок!$C69,9999),SMALL(INDIRECT(ADDRESS(2,COLUMN()-1)&amp;":"&amp;ADDRESS(200,COLUMN()-1)),ROW()-1)),9999)</f>
        <v>9999</v>
      </c>
      <c r="P67" s="20">
        <f ca="1">IFERROR(IF(P$1&lt;&gt;"",IF(P$1=Cпиcок!$G69,Cпиcок!$C69,9999),SMALL(INDIRECT(ADDRESS(2,COLUMN()-1)&amp;":"&amp;ADDRESS(200,COLUMN()-1)),ROW()-1)),9999)</f>
        <v>9999</v>
      </c>
      <c r="Q67" s="19">
        <f ca="1">IFERROR(IF(Q$1&lt;&gt;"",IF(Q$1=Cпиcок!$G69,Cпиcок!$C69,9999),SMALL(INDIRECT(ADDRESS(2,COLUMN()-1)&amp;":"&amp;ADDRESS(200,COLUMN()-1)),ROW()-1)),9999)</f>
        <v>9999</v>
      </c>
      <c r="R67" s="20">
        <f ca="1">IFERROR(IF(R$1&lt;&gt;"",IF(R$1=Cпиcок!$G69,Cпиcок!$C69,9999),SMALL(INDIRECT(ADDRESS(2,COLUMN()-1)&amp;":"&amp;ADDRESS(200,COLUMN()-1)),ROW()-1)),9999)</f>
        <v>9999</v>
      </c>
      <c r="S67" s="19">
        <f ca="1">IFERROR(IF(S$1&lt;&gt;"",IF(S$1=Cпиcок!$G69,Cпиcок!$C69,9999),SMALL(INDIRECT(ADDRESS(2,COLUMN()-1)&amp;":"&amp;ADDRESS(200,COLUMN()-1)),ROW()-1)),9999)</f>
        <v>9999</v>
      </c>
      <c r="T67" s="20">
        <f ca="1">IFERROR(IF(T$1&lt;&gt;"",IF(T$1=Cпиcок!$G69,Cпиcок!$C69,9999),SMALL(INDIRECT(ADDRESS(2,COLUMN()-1)&amp;":"&amp;ADDRESS(200,COLUMN()-1)),ROW()-1)),9999)</f>
        <v>9999</v>
      </c>
    </row>
    <row r="68" spans="1:20" x14ac:dyDescent="0.15">
      <c r="A68" s="19">
        <f ca="1">IFERROR(IF(A$1&lt;&gt;"",IF(A$1=Cпиcок!$G70,Cпиcок!$C70,9999),SMALL(INDIRECT(ADDRESS(2,COLUMN()-1)&amp;":"&amp;ADDRESS(200,COLUMN()-1)),ROW()-1)),9999)</f>
        <v>516</v>
      </c>
      <c r="B68" s="20">
        <f ca="1">IFERROR(IF(B$1&lt;&gt;"",IF(B$1=Cпиcок!$G70,Cпиcок!$C70,9999),SMALL(INDIRECT(ADDRESS(2,COLUMN()-1)&amp;":"&amp;ADDRESS(200,COLUMN()-1)),ROW()-1)),9999)</f>
        <v>9999</v>
      </c>
      <c r="C68" s="19">
        <f ca="1">IFERROR(IF(C$1=Cпиcок!$G70,Cпиcок!$C70,9999),9999)</f>
        <v>9999</v>
      </c>
      <c r="D68" s="20">
        <f t="shared" ca="1" si="2"/>
        <v>9999</v>
      </c>
      <c r="E68" s="19">
        <f ca="1">IFERROR(IF(E$1&lt;&gt;"",IF(E$1=Cпиcок!$G70,Cпиcок!$C70,9999),SMALL(INDIRECT(ADDRESS(2,COLUMN()-1)&amp;":"&amp;ADDRESS(200,COLUMN()-1)),ROW()-1)),9999)</f>
        <v>9999</v>
      </c>
      <c r="F68" s="20">
        <f ca="1">IFERROR(IF(F$1&lt;&gt;"",IF(F$1=Cпиcок!$G70,Cпиcок!$C70,9999),SMALL(INDIRECT(ADDRESS(2,COLUMN()-1)&amp;":"&amp;ADDRESS(200,COLUMN()-1)),ROW()-1)),9999)</f>
        <v>9999</v>
      </c>
      <c r="G68" s="19">
        <f ca="1">IFERROR(IF(G$1&lt;&gt;"",IF(G$1=Cпиcок!$G70,Cпиcок!$C70,9999),SMALL(INDIRECT(ADDRESS(2,COLUMN()-1)&amp;":"&amp;ADDRESS(200,COLUMN()-1)),ROW()-1)),9999)</f>
        <v>9999</v>
      </c>
      <c r="H68" s="20">
        <f ca="1">IFERROR(IF(H$1&lt;&gt;"",IF(H$1=Cпиcок!$G70,Cпиcок!$C70,9999),SMALL(INDIRECT(ADDRESS(2,COLUMN()-1)&amp;":"&amp;ADDRESS(200,COLUMN()-1)),ROW()-1)),9999)</f>
        <v>9999</v>
      </c>
      <c r="I68" s="19">
        <f ca="1">IFERROR(IF(I$1&lt;&gt;"",IF(I$1=Cпиcок!$G70,Cпиcок!$C70,9999),SMALL(INDIRECT(ADDRESS(2,COLUMN()-1)&amp;":"&amp;ADDRESS(200,COLUMN()-1)),ROW()-1)),9999)</f>
        <v>9999</v>
      </c>
      <c r="J68" s="20">
        <f ca="1">IFERROR(IF(J$1&lt;&gt;"",IF(J$1=Cпиcок!$G70,Cпиcок!$C70,9999),SMALL(INDIRECT(ADDRESS(2,COLUMN()-1)&amp;":"&amp;ADDRESS(200,COLUMN()-1)),ROW()-1)),9999)</f>
        <v>9999</v>
      </c>
      <c r="K68" s="19">
        <f ca="1">IFERROR(IF(K$1&lt;&gt;"",IF(K$1=Cпиcок!$G70,Cпиcок!$C70,9999),SMALL(INDIRECT(ADDRESS(2,COLUMN()-1)&amp;":"&amp;ADDRESS(200,COLUMN()-1)),ROW()-1)),9999)</f>
        <v>9999</v>
      </c>
      <c r="L68" s="20">
        <f ca="1">IFERROR(IF(L$1&lt;&gt;"",IF(L$1=Cпиcок!$G70,Cпиcок!$C70,9999),SMALL(INDIRECT(ADDRESS(2,COLUMN()-1)&amp;":"&amp;ADDRESS(200,COLUMN()-1)),ROW()-1)),9999)</f>
        <v>9999</v>
      </c>
      <c r="M68" s="19">
        <f ca="1">IFERROR(IF(M$1&lt;&gt;"",IF(M$1=Cпиcок!$G70,Cпиcок!$C70,9999),SMALL(INDIRECT(ADDRESS(2,COLUMN()-1)&amp;":"&amp;ADDRESS(200,COLUMN()-1)),ROW()-1)),9999)</f>
        <v>9999</v>
      </c>
      <c r="N68" s="20">
        <f ca="1">IFERROR(IF(N$1&lt;&gt;"",IF(N$1=Cпиcок!$G70,Cпиcок!$C70,9999),SMALL(INDIRECT(ADDRESS(2,COLUMN()-1)&amp;":"&amp;ADDRESS(200,COLUMN()-1)),ROW()-1)),9999)</f>
        <v>9999</v>
      </c>
      <c r="O68" s="19">
        <f ca="1">IFERROR(IF(O$1&lt;&gt;"",IF(O$1=Cпиcок!$G70,Cпиcок!$C70,9999),SMALL(INDIRECT(ADDRESS(2,COLUMN()-1)&amp;":"&amp;ADDRESS(200,COLUMN()-1)),ROW()-1)),9999)</f>
        <v>9999</v>
      </c>
      <c r="P68" s="20">
        <f ca="1">IFERROR(IF(P$1&lt;&gt;"",IF(P$1=Cпиcок!$G70,Cпиcок!$C70,9999),SMALL(INDIRECT(ADDRESS(2,COLUMN()-1)&amp;":"&amp;ADDRESS(200,COLUMN()-1)),ROW()-1)),9999)</f>
        <v>9999</v>
      </c>
      <c r="Q68" s="19">
        <f ca="1">IFERROR(IF(Q$1&lt;&gt;"",IF(Q$1=Cпиcок!$G70,Cпиcок!$C70,9999),SMALL(INDIRECT(ADDRESS(2,COLUMN()-1)&amp;":"&amp;ADDRESS(200,COLUMN()-1)),ROW()-1)),9999)</f>
        <v>9999</v>
      </c>
      <c r="R68" s="20">
        <f ca="1">IFERROR(IF(R$1&lt;&gt;"",IF(R$1=Cпиcок!$G70,Cпиcок!$C70,9999),SMALL(INDIRECT(ADDRESS(2,COLUMN()-1)&amp;":"&amp;ADDRESS(200,COLUMN()-1)),ROW()-1)),9999)</f>
        <v>9999</v>
      </c>
      <c r="S68" s="19">
        <f ca="1">IFERROR(IF(S$1&lt;&gt;"",IF(S$1=Cпиcок!$G70,Cпиcок!$C70,9999),SMALL(INDIRECT(ADDRESS(2,COLUMN()-1)&amp;":"&amp;ADDRESS(200,COLUMN()-1)),ROW()-1)),9999)</f>
        <v>9999</v>
      </c>
      <c r="T68" s="20">
        <f ca="1">IFERROR(IF(T$1&lt;&gt;"",IF(T$1=Cпиcок!$G70,Cпиcок!$C70,9999),SMALL(INDIRECT(ADDRESS(2,COLUMN()-1)&amp;":"&amp;ADDRESS(200,COLUMN()-1)),ROW()-1)),9999)</f>
        <v>9999</v>
      </c>
    </row>
    <row r="69" spans="1:20" x14ac:dyDescent="0.15">
      <c r="A69" s="19">
        <f ca="1">IFERROR(IF(A$1&lt;&gt;"",IF(A$1=Cпиcок!$G71,Cпиcок!$C71,9999),SMALL(INDIRECT(ADDRESS(2,COLUMN()-1)&amp;":"&amp;ADDRESS(200,COLUMN()-1)),ROW()-1)),9999)</f>
        <v>9999</v>
      </c>
      <c r="B69" s="20">
        <f ca="1">IFERROR(IF(B$1&lt;&gt;"",IF(B$1=Cпиcок!$G71,Cпиcок!$C71,9999),SMALL(INDIRECT(ADDRESS(2,COLUMN()-1)&amp;":"&amp;ADDRESS(200,COLUMN()-1)),ROW()-1)),9999)</f>
        <v>9999</v>
      </c>
      <c r="C69" s="19">
        <f ca="1">IFERROR(IF(C$1=Cпиcок!$G71,Cпиcок!$C71,9999),9999)</f>
        <v>517</v>
      </c>
      <c r="D69" s="20">
        <f t="shared" ca="1" si="2"/>
        <v>9999</v>
      </c>
      <c r="E69" s="19">
        <f ca="1">IFERROR(IF(E$1&lt;&gt;"",IF(E$1=Cпиcок!$G71,Cпиcок!$C71,9999),SMALL(INDIRECT(ADDRESS(2,COLUMN()-1)&amp;":"&amp;ADDRESS(200,COLUMN()-1)),ROW()-1)),9999)</f>
        <v>9999</v>
      </c>
      <c r="F69" s="20">
        <f ca="1">IFERROR(IF(F$1&lt;&gt;"",IF(F$1=Cпиcок!$G71,Cпиcок!$C71,9999),SMALL(INDIRECT(ADDRESS(2,COLUMN()-1)&amp;":"&amp;ADDRESS(200,COLUMN()-1)),ROW()-1)),9999)</f>
        <v>9999</v>
      </c>
      <c r="G69" s="19">
        <f ca="1">IFERROR(IF(G$1&lt;&gt;"",IF(G$1=Cпиcок!$G71,Cпиcок!$C71,9999),SMALL(INDIRECT(ADDRESS(2,COLUMN()-1)&amp;":"&amp;ADDRESS(200,COLUMN()-1)),ROW()-1)),9999)</f>
        <v>9999</v>
      </c>
      <c r="H69" s="20">
        <f ca="1">IFERROR(IF(H$1&lt;&gt;"",IF(H$1=Cпиcок!$G71,Cпиcок!$C71,9999),SMALL(INDIRECT(ADDRESS(2,COLUMN()-1)&amp;":"&amp;ADDRESS(200,COLUMN()-1)),ROW()-1)),9999)</f>
        <v>9999</v>
      </c>
      <c r="I69" s="19">
        <f ca="1">IFERROR(IF(I$1&lt;&gt;"",IF(I$1=Cпиcок!$G71,Cпиcок!$C71,9999),SMALL(INDIRECT(ADDRESS(2,COLUMN()-1)&amp;":"&amp;ADDRESS(200,COLUMN()-1)),ROW()-1)),9999)</f>
        <v>9999</v>
      </c>
      <c r="J69" s="20">
        <f ca="1">IFERROR(IF(J$1&lt;&gt;"",IF(J$1=Cпиcок!$G71,Cпиcок!$C71,9999),SMALL(INDIRECT(ADDRESS(2,COLUMN()-1)&amp;":"&amp;ADDRESS(200,COLUMN()-1)),ROW()-1)),9999)</f>
        <v>9999</v>
      </c>
      <c r="K69" s="19">
        <f ca="1">IFERROR(IF(K$1&lt;&gt;"",IF(K$1=Cпиcок!$G71,Cпиcок!$C71,9999),SMALL(INDIRECT(ADDRESS(2,COLUMN()-1)&amp;":"&amp;ADDRESS(200,COLUMN()-1)),ROW()-1)),9999)</f>
        <v>9999</v>
      </c>
      <c r="L69" s="20">
        <f ca="1">IFERROR(IF(L$1&lt;&gt;"",IF(L$1=Cпиcок!$G71,Cпиcок!$C71,9999),SMALL(INDIRECT(ADDRESS(2,COLUMN()-1)&amp;":"&amp;ADDRESS(200,COLUMN()-1)),ROW()-1)),9999)</f>
        <v>9999</v>
      </c>
      <c r="M69" s="19">
        <f ca="1">IFERROR(IF(M$1&lt;&gt;"",IF(M$1=Cпиcок!$G71,Cпиcок!$C71,9999),SMALL(INDIRECT(ADDRESS(2,COLUMN()-1)&amp;":"&amp;ADDRESS(200,COLUMN()-1)),ROW()-1)),9999)</f>
        <v>9999</v>
      </c>
      <c r="N69" s="20">
        <f ca="1">IFERROR(IF(N$1&lt;&gt;"",IF(N$1=Cпиcок!$G71,Cпиcок!$C71,9999),SMALL(INDIRECT(ADDRESS(2,COLUMN()-1)&amp;":"&amp;ADDRESS(200,COLUMN()-1)),ROW()-1)),9999)</f>
        <v>9999</v>
      </c>
      <c r="O69" s="19">
        <f ca="1">IFERROR(IF(O$1&lt;&gt;"",IF(O$1=Cпиcок!$G71,Cпиcок!$C71,9999),SMALL(INDIRECT(ADDRESS(2,COLUMN()-1)&amp;":"&amp;ADDRESS(200,COLUMN()-1)),ROW()-1)),9999)</f>
        <v>9999</v>
      </c>
      <c r="P69" s="20">
        <f ca="1">IFERROR(IF(P$1&lt;&gt;"",IF(P$1=Cпиcок!$G71,Cпиcок!$C71,9999),SMALL(INDIRECT(ADDRESS(2,COLUMN()-1)&amp;":"&amp;ADDRESS(200,COLUMN()-1)),ROW()-1)),9999)</f>
        <v>9999</v>
      </c>
      <c r="Q69" s="19">
        <f ca="1">IFERROR(IF(Q$1&lt;&gt;"",IF(Q$1=Cпиcок!$G71,Cпиcок!$C71,9999),SMALL(INDIRECT(ADDRESS(2,COLUMN()-1)&amp;":"&amp;ADDRESS(200,COLUMN()-1)),ROW()-1)),9999)</f>
        <v>9999</v>
      </c>
      <c r="R69" s="20">
        <f ca="1">IFERROR(IF(R$1&lt;&gt;"",IF(R$1=Cпиcок!$G71,Cпиcок!$C71,9999),SMALL(INDIRECT(ADDRESS(2,COLUMN()-1)&amp;":"&amp;ADDRESS(200,COLUMN()-1)),ROW()-1)),9999)</f>
        <v>9999</v>
      </c>
      <c r="S69" s="19">
        <f ca="1">IFERROR(IF(S$1&lt;&gt;"",IF(S$1=Cпиcок!$G71,Cпиcок!$C71,9999),SMALL(INDIRECT(ADDRESS(2,COLUMN()-1)&amp;":"&amp;ADDRESS(200,COLUMN()-1)),ROW()-1)),9999)</f>
        <v>9999</v>
      </c>
      <c r="T69" s="20">
        <f ca="1">IFERROR(IF(T$1&lt;&gt;"",IF(T$1=Cпиcок!$G71,Cпиcок!$C71,9999),SMALL(INDIRECT(ADDRESS(2,COLUMN()-1)&amp;":"&amp;ADDRESS(200,COLUMN()-1)),ROW()-1)),9999)</f>
        <v>9999</v>
      </c>
    </row>
    <row r="70" spans="1:20" x14ac:dyDescent="0.15">
      <c r="A70" s="19">
        <f ca="1">IFERROR(IF(A$1&lt;&gt;"",IF(A$1=Cпиcок!$G72,Cпиcок!$C72,9999),SMALL(INDIRECT(ADDRESS(2,COLUMN()-1)&amp;":"&amp;ADDRESS(200,COLUMN()-1)),ROW()-1)),9999)</f>
        <v>9999</v>
      </c>
      <c r="B70" s="20">
        <f ca="1">IFERROR(IF(B$1&lt;&gt;"",IF(B$1=Cпиcок!$G72,Cпиcок!$C72,9999),SMALL(INDIRECT(ADDRESS(2,COLUMN()-1)&amp;":"&amp;ADDRESS(200,COLUMN()-1)),ROW()-1)),9999)</f>
        <v>9999</v>
      </c>
      <c r="C70" s="19">
        <f ca="1">IFERROR(IF(C$1=Cпиcок!$G72,Cпиcок!$C72,9999),9999)</f>
        <v>518</v>
      </c>
      <c r="D70" s="20">
        <f t="shared" ca="1" si="2"/>
        <v>9999</v>
      </c>
      <c r="E70" s="19">
        <f ca="1">IFERROR(IF(E$1&lt;&gt;"",IF(E$1=Cпиcок!$G72,Cпиcок!$C72,9999),SMALL(INDIRECT(ADDRESS(2,COLUMN()-1)&amp;":"&amp;ADDRESS(200,COLUMN()-1)),ROW()-1)),9999)</f>
        <v>9999</v>
      </c>
      <c r="F70" s="20">
        <f ca="1">IFERROR(IF(F$1&lt;&gt;"",IF(F$1=Cпиcок!$G72,Cпиcок!$C72,9999),SMALL(INDIRECT(ADDRESS(2,COLUMN()-1)&amp;":"&amp;ADDRESS(200,COLUMN()-1)),ROW()-1)),9999)</f>
        <v>9999</v>
      </c>
      <c r="G70" s="19">
        <f ca="1">IFERROR(IF(G$1&lt;&gt;"",IF(G$1=Cпиcок!$G72,Cпиcок!$C72,9999),SMALL(INDIRECT(ADDRESS(2,COLUMN()-1)&amp;":"&amp;ADDRESS(200,COLUMN()-1)),ROW()-1)),9999)</f>
        <v>9999</v>
      </c>
      <c r="H70" s="20">
        <f ca="1">IFERROR(IF(H$1&lt;&gt;"",IF(H$1=Cпиcок!$G72,Cпиcок!$C72,9999),SMALL(INDIRECT(ADDRESS(2,COLUMN()-1)&amp;":"&amp;ADDRESS(200,COLUMN()-1)),ROW()-1)),9999)</f>
        <v>9999</v>
      </c>
      <c r="I70" s="19">
        <f ca="1">IFERROR(IF(I$1&lt;&gt;"",IF(I$1=Cпиcок!$G72,Cпиcок!$C72,9999),SMALL(INDIRECT(ADDRESS(2,COLUMN()-1)&amp;":"&amp;ADDRESS(200,COLUMN()-1)),ROW()-1)),9999)</f>
        <v>9999</v>
      </c>
      <c r="J70" s="20">
        <f ca="1">IFERROR(IF(J$1&lt;&gt;"",IF(J$1=Cпиcок!$G72,Cпиcок!$C72,9999),SMALL(INDIRECT(ADDRESS(2,COLUMN()-1)&amp;":"&amp;ADDRESS(200,COLUMN()-1)),ROW()-1)),9999)</f>
        <v>9999</v>
      </c>
      <c r="K70" s="19">
        <f ca="1">IFERROR(IF(K$1&lt;&gt;"",IF(K$1=Cпиcок!$G72,Cпиcок!$C72,9999),SMALL(INDIRECT(ADDRESS(2,COLUMN()-1)&amp;":"&amp;ADDRESS(200,COLUMN()-1)),ROW()-1)),9999)</f>
        <v>9999</v>
      </c>
      <c r="L70" s="20">
        <f ca="1">IFERROR(IF(L$1&lt;&gt;"",IF(L$1=Cпиcок!$G72,Cпиcок!$C72,9999),SMALL(INDIRECT(ADDRESS(2,COLUMN()-1)&amp;":"&amp;ADDRESS(200,COLUMN()-1)),ROW()-1)),9999)</f>
        <v>9999</v>
      </c>
      <c r="M70" s="19">
        <f ca="1">IFERROR(IF(M$1&lt;&gt;"",IF(M$1=Cпиcок!$G72,Cпиcок!$C72,9999),SMALL(INDIRECT(ADDRESS(2,COLUMN()-1)&amp;":"&amp;ADDRESS(200,COLUMN()-1)),ROW()-1)),9999)</f>
        <v>9999</v>
      </c>
      <c r="N70" s="20">
        <f ca="1">IFERROR(IF(N$1&lt;&gt;"",IF(N$1=Cпиcок!$G72,Cпиcок!$C72,9999),SMALL(INDIRECT(ADDRESS(2,COLUMN()-1)&amp;":"&amp;ADDRESS(200,COLUMN()-1)),ROW()-1)),9999)</f>
        <v>9999</v>
      </c>
      <c r="O70" s="19">
        <f ca="1">IFERROR(IF(O$1&lt;&gt;"",IF(O$1=Cпиcок!$G72,Cпиcок!$C72,9999),SMALL(INDIRECT(ADDRESS(2,COLUMN()-1)&amp;":"&amp;ADDRESS(200,COLUMN()-1)),ROW()-1)),9999)</f>
        <v>9999</v>
      </c>
      <c r="P70" s="20">
        <f ca="1">IFERROR(IF(P$1&lt;&gt;"",IF(P$1=Cпиcок!$G72,Cпиcок!$C72,9999),SMALL(INDIRECT(ADDRESS(2,COLUMN()-1)&amp;":"&amp;ADDRESS(200,COLUMN()-1)),ROW()-1)),9999)</f>
        <v>9999</v>
      </c>
      <c r="Q70" s="19">
        <f ca="1">IFERROR(IF(Q$1&lt;&gt;"",IF(Q$1=Cпиcок!$G72,Cпиcок!$C72,9999),SMALL(INDIRECT(ADDRESS(2,COLUMN()-1)&amp;":"&amp;ADDRESS(200,COLUMN()-1)),ROW()-1)),9999)</f>
        <v>9999</v>
      </c>
      <c r="R70" s="20">
        <f ca="1">IFERROR(IF(R$1&lt;&gt;"",IF(R$1=Cпиcок!$G72,Cпиcок!$C72,9999),SMALL(INDIRECT(ADDRESS(2,COLUMN()-1)&amp;":"&amp;ADDRESS(200,COLUMN()-1)),ROW()-1)),9999)</f>
        <v>9999</v>
      </c>
      <c r="S70" s="19">
        <f ca="1">IFERROR(IF(S$1&lt;&gt;"",IF(S$1=Cпиcок!$G72,Cпиcок!$C72,9999),SMALL(INDIRECT(ADDRESS(2,COLUMN()-1)&amp;":"&amp;ADDRESS(200,COLUMN()-1)),ROW()-1)),9999)</f>
        <v>9999</v>
      </c>
      <c r="T70" s="20">
        <f ca="1">IFERROR(IF(T$1&lt;&gt;"",IF(T$1=Cпиcок!$G72,Cпиcок!$C72,9999),SMALL(INDIRECT(ADDRESS(2,COLUMN()-1)&amp;":"&amp;ADDRESS(200,COLUMN()-1)),ROW()-1)),9999)</f>
        <v>9999</v>
      </c>
    </row>
    <row r="71" spans="1:20" x14ac:dyDescent="0.15">
      <c r="A71" s="19">
        <f ca="1">IFERROR(IF(A$1&lt;&gt;"",IF(A$1=Cпиcок!$G73,Cпиcок!$C73,9999),SMALL(INDIRECT(ADDRESS(2,COLUMN()-1)&amp;":"&amp;ADDRESS(200,COLUMN()-1)),ROW()-1)),9999)</f>
        <v>9999</v>
      </c>
      <c r="B71" s="20">
        <f ca="1">IFERROR(IF(B$1&lt;&gt;"",IF(B$1=Cпиcок!$G73,Cпиcок!$C73,9999),SMALL(INDIRECT(ADDRESS(2,COLUMN()-1)&amp;":"&amp;ADDRESS(200,COLUMN()-1)),ROW()-1)),9999)</f>
        <v>9999</v>
      </c>
      <c r="C71" s="19">
        <f ca="1">IFERROR(IF(C$1=Cпиcок!$G73,Cпиcок!$C73,9999),9999)</f>
        <v>519</v>
      </c>
      <c r="D71" s="20">
        <f t="shared" ca="1" si="2"/>
        <v>9999</v>
      </c>
      <c r="E71" s="19">
        <f ca="1">IFERROR(IF(E$1&lt;&gt;"",IF(E$1=Cпиcок!$G73,Cпиcок!$C73,9999),SMALL(INDIRECT(ADDRESS(2,COLUMN()-1)&amp;":"&amp;ADDRESS(200,COLUMN()-1)),ROW()-1)),9999)</f>
        <v>9999</v>
      </c>
      <c r="F71" s="20">
        <f ca="1">IFERROR(IF(F$1&lt;&gt;"",IF(F$1=Cпиcок!$G73,Cпиcок!$C73,9999),SMALL(INDIRECT(ADDRESS(2,COLUMN()-1)&amp;":"&amp;ADDRESS(200,COLUMN()-1)),ROW()-1)),9999)</f>
        <v>9999</v>
      </c>
      <c r="G71" s="19">
        <f ca="1">IFERROR(IF(G$1&lt;&gt;"",IF(G$1=Cпиcок!$G73,Cпиcок!$C73,9999),SMALL(INDIRECT(ADDRESS(2,COLUMN()-1)&amp;":"&amp;ADDRESS(200,COLUMN()-1)),ROW()-1)),9999)</f>
        <v>9999</v>
      </c>
      <c r="H71" s="20">
        <f ca="1">IFERROR(IF(H$1&lt;&gt;"",IF(H$1=Cпиcок!$G73,Cпиcок!$C73,9999),SMALL(INDIRECT(ADDRESS(2,COLUMN()-1)&amp;":"&amp;ADDRESS(200,COLUMN()-1)),ROW()-1)),9999)</f>
        <v>9999</v>
      </c>
      <c r="I71" s="19">
        <f ca="1">IFERROR(IF(I$1&lt;&gt;"",IF(I$1=Cпиcок!$G73,Cпиcок!$C73,9999),SMALL(INDIRECT(ADDRESS(2,COLUMN()-1)&amp;":"&amp;ADDRESS(200,COLUMN()-1)),ROW()-1)),9999)</f>
        <v>9999</v>
      </c>
      <c r="J71" s="20">
        <f ca="1">IFERROR(IF(J$1&lt;&gt;"",IF(J$1=Cпиcок!$G73,Cпиcок!$C73,9999),SMALL(INDIRECT(ADDRESS(2,COLUMN()-1)&amp;":"&amp;ADDRESS(200,COLUMN()-1)),ROW()-1)),9999)</f>
        <v>9999</v>
      </c>
      <c r="K71" s="19">
        <f ca="1">IFERROR(IF(K$1&lt;&gt;"",IF(K$1=Cпиcок!$G73,Cпиcок!$C73,9999),SMALL(INDIRECT(ADDRESS(2,COLUMN()-1)&amp;":"&amp;ADDRESS(200,COLUMN()-1)),ROW()-1)),9999)</f>
        <v>9999</v>
      </c>
      <c r="L71" s="20">
        <f ca="1">IFERROR(IF(L$1&lt;&gt;"",IF(L$1=Cпиcок!$G73,Cпиcок!$C73,9999),SMALL(INDIRECT(ADDRESS(2,COLUMN()-1)&amp;":"&amp;ADDRESS(200,COLUMN()-1)),ROW()-1)),9999)</f>
        <v>9999</v>
      </c>
      <c r="M71" s="19">
        <f ca="1">IFERROR(IF(M$1&lt;&gt;"",IF(M$1=Cпиcок!$G73,Cпиcок!$C73,9999),SMALL(INDIRECT(ADDRESS(2,COLUMN()-1)&amp;":"&amp;ADDRESS(200,COLUMN()-1)),ROW()-1)),9999)</f>
        <v>9999</v>
      </c>
      <c r="N71" s="20">
        <f ca="1">IFERROR(IF(N$1&lt;&gt;"",IF(N$1=Cпиcок!$G73,Cпиcок!$C73,9999),SMALL(INDIRECT(ADDRESS(2,COLUMN()-1)&amp;":"&amp;ADDRESS(200,COLUMN()-1)),ROW()-1)),9999)</f>
        <v>9999</v>
      </c>
      <c r="O71" s="19">
        <f ca="1">IFERROR(IF(O$1&lt;&gt;"",IF(O$1=Cпиcок!$G73,Cпиcок!$C73,9999),SMALL(INDIRECT(ADDRESS(2,COLUMN()-1)&amp;":"&amp;ADDRESS(200,COLUMN()-1)),ROW()-1)),9999)</f>
        <v>9999</v>
      </c>
      <c r="P71" s="20">
        <f ca="1">IFERROR(IF(P$1&lt;&gt;"",IF(P$1=Cпиcок!$G73,Cпиcок!$C73,9999),SMALL(INDIRECT(ADDRESS(2,COLUMN()-1)&amp;":"&amp;ADDRESS(200,COLUMN()-1)),ROW()-1)),9999)</f>
        <v>9999</v>
      </c>
      <c r="Q71" s="19">
        <f ca="1">IFERROR(IF(Q$1&lt;&gt;"",IF(Q$1=Cпиcок!$G73,Cпиcок!$C73,9999),SMALL(INDIRECT(ADDRESS(2,COLUMN()-1)&amp;":"&amp;ADDRESS(200,COLUMN()-1)),ROW()-1)),9999)</f>
        <v>9999</v>
      </c>
      <c r="R71" s="20">
        <f ca="1">IFERROR(IF(R$1&lt;&gt;"",IF(R$1=Cпиcок!$G73,Cпиcок!$C73,9999),SMALL(INDIRECT(ADDRESS(2,COLUMN()-1)&amp;":"&amp;ADDRESS(200,COLUMN()-1)),ROW()-1)),9999)</f>
        <v>9999</v>
      </c>
      <c r="S71" s="19">
        <f ca="1">IFERROR(IF(S$1&lt;&gt;"",IF(S$1=Cпиcок!$G73,Cпиcок!$C73,9999),SMALL(INDIRECT(ADDRESS(2,COLUMN()-1)&amp;":"&amp;ADDRESS(200,COLUMN()-1)),ROW()-1)),9999)</f>
        <v>9999</v>
      </c>
      <c r="T71" s="20">
        <f ca="1">IFERROR(IF(T$1&lt;&gt;"",IF(T$1=Cпиcок!$G73,Cпиcок!$C73,9999),SMALL(INDIRECT(ADDRESS(2,COLUMN()-1)&amp;":"&amp;ADDRESS(200,COLUMN()-1)),ROW()-1)),9999)</f>
        <v>9999</v>
      </c>
    </row>
    <row r="72" spans="1:20" x14ac:dyDescent="0.15">
      <c r="A72" s="19">
        <f ca="1">IFERROR(IF(A$1&lt;&gt;"",IF(A$1=Cпиcок!$G74,Cпиcок!$C74,9999),SMALL(INDIRECT(ADDRESS(2,COLUMN()-1)&amp;":"&amp;ADDRESS(200,COLUMN()-1)),ROW()-1)),9999)</f>
        <v>9999</v>
      </c>
      <c r="B72" s="20">
        <f ca="1">IFERROR(IF(B$1&lt;&gt;"",IF(B$1=Cпиcок!$G74,Cпиcок!$C74,9999),SMALL(INDIRECT(ADDRESS(2,COLUMN()-1)&amp;":"&amp;ADDRESS(200,COLUMN()-1)),ROW()-1)),9999)</f>
        <v>9999</v>
      </c>
      <c r="C72" s="19">
        <f ca="1">IFERROR(IF(C$1=Cпиcок!$G74,Cпиcок!$C74,9999),9999)</f>
        <v>9999</v>
      </c>
      <c r="D72" s="20">
        <f t="shared" ca="1" si="2"/>
        <v>9999</v>
      </c>
      <c r="E72" s="19">
        <f ca="1">IFERROR(IF(E$1&lt;&gt;"",IF(E$1=Cпиcок!$G74,Cпиcок!$C74,9999),SMALL(INDIRECT(ADDRESS(2,COLUMN()-1)&amp;":"&amp;ADDRESS(200,COLUMN()-1)),ROW()-1)),9999)</f>
        <v>520</v>
      </c>
      <c r="F72" s="20">
        <f ca="1">IFERROR(IF(F$1&lt;&gt;"",IF(F$1=Cпиcок!$G74,Cпиcок!$C74,9999),SMALL(INDIRECT(ADDRESS(2,COLUMN()-1)&amp;":"&amp;ADDRESS(200,COLUMN()-1)),ROW()-1)),9999)</f>
        <v>9999</v>
      </c>
      <c r="G72" s="19">
        <f ca="1">IFERROR(IF(G$1&lt;&gt;"",IF(G$1=Cпиcок!$G74,Cпиcок!$C74,9999),SMALL(INDIRECT(ADDRESS(2,COLUMN()-1)&amp;":"&amp;ADDRESS(200,COLUMN()-1)),ROW()-1)),9999)</f>
        <v>9999</v>
      </c>
      <c r="H72" s="20">
        <f ca="1">IFERROR(IF(H$1&lt;&gt;"",IF(H$1=Cпиcок!$G74,Cпиcок!$C74,9999),SMALL(INDIRECT(ADDRESS(2,COLUMN()-1)&amp;":"&amp;ADDRESS(200,COLUMN()-1)),ROW()-1)),9999)</f>
        <v>9999</v>
      </c>
      <c r="I72" s="19">
        <f ca="1">IFERROR(IF(I$1&lt;&gt;"",IF(I$1=Cпиcок!$G74,Cпиcок!$C74,9999),SMALL(INDIRECT(ADDRESS(2,COLUMN()-1)&amp;":"&amp;ADDRESS(200,COLUMN()-1)),ROW()-1)),9999)</f>
        <v>9999</v>
      </c>
      <c r="J72" s="20">
        <f ca="1">IFERROR(IF(J$1&lt;&gt;"",IF(J$1=Cпиcок!$G74,Cпиcок!$C74,9999),SMALL(INDIRECT(ADDRESS(2,COLUMN()-1)&amp;":"&amp;ADDRESS(200,COLUMN()-1)),ROW()-1)),9999)</f>
        <v>9999</v>
      </c>
      <c r="K72" s="19">
        <f ca="1">IFERROR(IF(K$1&lt;&gt;"",IF(K$1=Cпиcок!$G74,Cпиcок!$C74,9999),SMALL(INDIRECT(ADDRESS(2,COLUMN()-1)&amp;":"&amp;ADDRESS(200,COLUMN()-1)),ROW()-1)),9999)</f>
        <v>9999</v>
      </c>
      <c r="L72" s="20">
        <f ca="1">IFERROR(IF(L$1&lt;&gt;"",IF(L$1=Cпиcок!$G74,Cпиcок!$C74,9999),SMALL(INDIRECT(ADDRESS(2,COLUMN()-1)&amp;":"&amp;ADDRESS(200,COLUMN()-1)),ROW()-1)),9999)</f>
        <v>9999</v>
      </c>
      <c r="M72" s="19">
        <f ca="1">IFERROR(IF(M$1&lt;&gt;"",IF(M$1=Cпиcок!$G74,Cпиcок!$C74,9999),SMALL(INDIRECT(ADDRESS(2,COLUMN()-1)&amp;":"&amp;ADDRESS(200,COLUMN()-1)),ROW()-1)),9999)</f>
        <v>9999</v>
      </c>
      <c r="N72" s="20">
        <f ca="1">IFERROR(IF(N$1&lt;&gt;"",IF(N$1=Cпиcок!$G74,Cпиcок!$C74,9999),SMALL(INDIRECT(ADDRESS(2,COLUMN()-1)&amp;":"&amp;ADDRESS(200,COLUMN()-1)),ROW()-1)),9999)</f>
        <v>9999</v>
      </c>
      <c r="O72" s="19">
        <f ca="1">IFERROR(IF(O$1&lt;&gt;"",IF(O$1=Cпиcок!$G74,Cпиcок!$C74,9999),SMALL(INDIRECT(ADDRESS(2,COLUMN()-1)&amp;":"&amp;ADDRESS(200,COLUMN()-1)),ROW()-1)),9999)</f>
        <v>9999</v>
      </c>
      <c r="P72" s="20">
        <f ca="1">IFERROR(IF(P$1&lt;&gt;"",IF(P$1=Cпиcок!$G74,Cпиcок!$C74,9999),SMALL(INDIRECT(ADDRESS(2,COLUMN()-1)&amp;":"&amp;ADDRESS(200,COLUMN()-1)),ROW()-1)),9999)</f>
        <v>9999</v>
      </c>
      <c r="Q72" s="19">
        <f ca="1">IFERROR(IF(Q$1&lt;&gt;"",IF(Q$1=Cпиcок!$G74,Cпиcок!$C74,9999),SMALL(INDIRECT(ADDRESS(2,COLUMN()-1)&amp;":"&amp;ADDRESS(200,COLUMN()-1)),ROW()-1)),9999)</f>
        <v>9999</v>
      </c>
      <c r="R72" s="20">
        <f ca="1">IFERROR(IF(R$1&lt;&gt;"",IF(R$1=Cпиcок!$G74,Cпиcок!$C74,9999),SMALL(INDIRECT(ADDRESS(2,COLUMN()-1)&amp;":"&amp;ADDRESS(200,COLUMN()-1)),ROW()-1)),9999)</f>
        <v>9999</v>
      </c>
      <c r="S72" s="19">
        <f ca="1">IFERROR(IF(S$1&lt;&gt;"",IF(S$1=Cпиcок!$G74,Cпиcок!$C74,9999),SMALL(INDIRECT(ADDRESS(2,COLUMN()-1)&amp;":"&amp;ADDRESS(200,COLUMN()-1)),ROW()-1)),9999)</f>
        <v>9999</v>
      </c>
      <c r="T72" s="20">
        <f ca="1">IFERROR(IF(T$1&lt;&gt;"",IF(T$1=Cпиcок!$G74,Cпиcок!$C74,9999),SMALL(INDIRECT(ADDRESS(2,COLUMN()-1)&amp;":"&amp;ADDRESS(200,COLUMN()-1)),ROW()-1)),9999)</f>
        <v>9999</v>
      </c>
    </row>
    <row r="73" spans="1:20" x14ac:dyDescent="0.15">
      <c r="A73" s="19">
        <f ca="1">IFERROR(IF(A$1&lt;&gt;"",IF(A$1=Cпиcок!$G75,Cпиcок!$C75,9999),SMALL(INDIRECT(ADDRESS(2,COLUMN()-1)&amp;":"&amp;ADDRESS(200,COLUMN()-1)),ROW()-1)),9999)</f>
        <v>9999</v>
      </c>
      <c r="B73" s="20">
        <f ca="1">IFERROR(IF(B$1&lt;&gt;"",IF(B$1=Cпиcок!$G75,Cпиcок!$C75,9999),SMALL(INDIRECT(ADDRESS(2,COLUMN()-1)&amp;":"&amp;ADDRESS(200,COLUMN()-1)),ROW()-1)),9999)</f>
        <v>9999</v>
      </c>
      <c r="C73" s="19">
        <f ca="1">IFERROR(IF(C$1=Cпиcок!$G75,Cпиcок!$C75,9999),9999)</f>
        <v>521</v>
      </c>
      <c r="D73" s="20">
        <f t="shared" ca="1" si="2"/>
        <v>9999</v>
      </c>
      <c r="E73" s="19">
        <f ca="1">IFERROR(IF(E$1&lt;&gt;"",IF(E$1=Cпиcок!$G75,Cпиcок!$C75,9999),SMALL(INDIRECT(ADDRESS(2,COLUMN()-1)&amp;":"&amp;ADDRESS(200,COLUMN()-1)),ROW()-1)),9999)</f>
        <v>9999</v>
      </c>
      <c r="F73" s="20">
        <f ca="1">IFERROR(IF(F$1&lt;&gt;"",IF(F$1=Cпиcок!$G75,Cпиcок!$C75,9999),SMALL(INDIRECT(ADDRESS(2,COLUMN()-1)&amp;":"&amp;ADDRESS(200,COLUMN()-1)),ROW()-1)),9999)</f>
        <v>9999</v>
      </c>
      <c r="G73" s="19">
        <f ca="1">IFERROR(IF(G$1&lt;&gt;"",IF(G$1=Cпиcок!$G75,Cпиcок!$C75,9999),SMALL(INDIRECT(ADDRESS(2,COLUMN()-1)&amp;":"&amp;ADDRESS(200,COLUMN()-1)),ROW()-1)),9999)</f>
        <v>9999</v>
      </c>
      <c r="H73" s="20">
        <f ca="1">IFERROR(IF(H$1&lt;&gt;"",IF(H$1=Cпиcок!$G75,Cпиcок!$C75,9999),SMALL(INDIRECT(ADDRESS(2,COLUMN()-1)&amp;":"&amp;ADDRESS(200,COLUMN()-1)),ROW()-1)),9999)</f>
        <v>9999</v>
      </c>
      <c r="I73" s="19">
        <f ca="1">IFERROR(IF(I$1&lt;&gt;"",IF(I$1=Cпиcок!$G75,Cпиcок!$C75,9999),SMALL(INDIRECT(ADDRESS(2,COLUMN()-1)&amp;":"&amp;ADDRESS(200,COLUMN()-1)),ROW()-1)),9999)</f>
        <v>9999</v>
      </c>
      <c r="J73" s="20">
        <f ca="1">IFERROR(IF(J$1&lt;&gt;"",IF(J$1=Cпиcок!$G75,Cпиcок!$C75,9999),SMALL(INDIRECT(ADDRESS(2,COLUMN()-1)&amp;":"&amp;ADDRESS(200,COLUMN()-1)),ROW()-1)),9999)</f>
        <v>9999</v>
      </c>
      <c r="K73" s="19">
        <f ca="1">IFERROR(IF(K$1&lt;&gt;"",IF(K$1=Cпиcок!$G75,Cпиcок!$C75,9999),SMALL(INDIRECT(ADDRESS(2,COLUMN()-1)&amp;":"&amp;ADDRESS(200,COLUMN()-1)),ROW()-1)),9999)</f>
        <v>9999</v>
      </c>
      <c r="L73" s="20">
        <f ca="1">IFERROR(IF(L$1&lt;&gt;"",IF(L$1=Cпиcок!$G75,Cпиcок!$C75,9999),SMALL(INDIRECT(ADDRESS(2,COLUMN()-1)&amp;":"&amp;ADDRESS(200,COLUMN()-1)),ROW()-1)),9999)</f>
        <v>9999</v>
      </c>
      <c r="M73" s="19">
        <f ca="1">IFERROR(IF(M$1&lt;&gt;"",IF(M$1=Cпиcок!$G75,Cпиcок!$C75,9999),SMALL(INDIRECT(ADDRESS(2,COLUMN()-1)&amp;":"&amp;ADDRESS(200,COLUMN()-1)),ROW()-1)),9999)</f>
        <v>9999</v>
      </c>
      <c r="N73" s="20">
        <f ca="1">IFERROR(IF(N$1&lt;&gt;"",IF(N$1=Cпиcок!$G75,Cпиcок!$C75,9999),SMALL(INDIRECT(ADDRESS(2,COLUMN()-1)&amp;":"&amp;ADDRESS(200,COLUMN()-1)),ROW()-1)),9999)</f>
        <v>9999</v>
      </c>
      <c r="O73" s="19">
        <f ca="1">IFERROR(IF(O$1&lt;&gt;"",IF(O$1=Cпиcок!$G75,Cпиcок!$C75,9999),SMALL(INDIRECT(ADDRESS(2,COLUMN()-1)&amp;":"&amp;ADDRESS(200,COLUMN()-1)),ROW()-1)),9999)</f>
        <v>9999</v>
      </c>
      <c r="P73" s="20">
        <f ca="1">IFERROR(IF(P$1&lt;&gt;"",IF(P$1=Cпиcок!$G75,Cпиcок!$C75,9999),SMALL(INDIRECT(ADDRESS(2,COLUMN()-1)&amp;":"&amp;ADDRESS(200,COLUMN()-1)),ROW()-1)),9999)</f>
        <v>9999</v>
      </c>
      <c r="Q73" s="19">
        <f ca="1">IFERROR(IF(Q$1&lt;&gt;"",IF(Q$1=Cпиcок!$G75,Cпиcок!$C75,9999),SMALL(INDIRECT(ADDRESS(2,COLUMN()-1)&amp;":"&amp;ADDRESS(200,COLUMN()-1)),ROW()-1)),9999)</f>
        <v>9999</v>
      </c>
      <c r="R73" s="20">
        <f ca="1">IFERROR(IF(R$1&lt;&gt;"",IF(R$1=Cпиcок!$G75,Cпиcок!$C75,9999),SMALL(INDIRECT(ADDRESS(2,COLUMN()-1)&amp;":"&amp;ADDRESS(200,COLUMN()-1)),ROW()-1)),9999)</f>
        <v>9999</v>
      </c>
      <c r="S73" s="19">
        <f ca="1">IFERROR(IF(S$1&lt;&gt;"",IF(S$1=Cпиcок!$G75,Cпиcок!$C75,9999),SMALL(INDIRECT(ADDRESS(2,COLUMN()-1)&amp;":"&amp;ADDRESS(200,COLUMN()-1)),ROW()-1)),9999)</f>
        <v>9999</v>
      </c>
      <c r="T73" s="20">
        <f ca="1">IFERROR(IF(T$1&lt;&gt;"",IF(T$1=Cпиcок!$G75,Cпиcок!$C75,9999),SMALL(INDIRECT(ADDRESS(2,COLUMN()-1)&amp;":"&amp;ADDRESS(200,COLUMN()-1)),ROW()-1)),9999)</f>
        <v>9999</v>
      </c>
    </row>
    <row r="74" spans="1:20" x14ac:dyDescent="0.15">
      <c r="A74" s="19">
        <f ca="1">IFERROR(IF(A$1&lt;&gt;"",IF(A$1=Cпиcок!$G76,Cпиcок!$C76,9999),SMALL(INDIRECT(ADDRESS(2,COLUMN()-1)&amp;":"&amp;ADDRESS(200,COLUMN()-1)),ROW()-1)),9999)</f>
        <v>9999</v>
      </c>
      <c r="B74" s="20">
        <f ca="1">IFERROR(IF(B$1&lt;&gt;"",IF(B$1=Cпиcок!$G76,Cпиcок!$C76,9999),SMALL(INDIRECT(ADDRESS(2,COLUMN()-1)&amp;":"&amp;ADDRESS(200,COLUMN()-1)),ROW()-1)),9999)</f>
        <v>9999</v>
      </c>
      <c r="C74" s="19">
        <f ca="1">IFERROR(IF(C$1=Cпиcок!$G76,Cпиcок!$C76,9999),9999)</f>
        <v>522</v>
      </c>
      <c r="D74" s="20">
        <f t="shared" ca="1" si="2"/>
        <v>9999</v>
      </c>
      <c r="E74" s="19">
        <f ca="1">IFERROR(IF(E$1&lt;&gt;"",IF(E$1=Cпиcок!$G76,Cпиcок!$C76,9999),SMALL(INDIRECT(ADDRESS(2,COLUMN()-1)&amp;":"&amp;ADDRESS(200,COLUMN()-1)),ROW()-1)),9999)</f>
        <v>9999</v>
      </c>
      <c r="F74" s="20">
        <f ca="1">IFERROR(IF(F$1&lt;&gt;"",IF(F$1=Cпиcок!$G76,Cпиcок!$C76,9999),SMALL(INDIRECT(ADDRESS(2,COLUMN()-1)&amp;":"&amp;ADDRESS(200,COLUMN()-1)),ROW()-1)),9999)</f>
        <v>9999</v>
      </c>
      <c r="G74" s="19">
        <f ca="1">IFERROR(IF(G$1&lt;&gt;"",IF(G$1=Cпиcок!$G76,Cпиcок!$C76,9999),SMALL(INDIRECT(ADDRESS(2,COLUMN()-1)&amp;":"&amp;ADDRESS(200,COLUMN()-1)),ROW()-1)),9999)</f>
        <v>9999</v>
      </c>
      <c r="H74" s="20">
        <f ca="1">IFERROR(IF(H$1&lt;&gt;"",IF(H$1=Cпиcок!$G76,Cпиcок!$C76,9999),SMALL(INDIRECT(ADDRESS(2,COLUMN()-1)&amp;":"&amp;ADDRESS(200,COLUMN()-1)),ROW()-1)),9999)</f>
        <v>9999</v>
      </c>
      <c r="I74" s="19">
        <f ca="1">IFERROR(IF(I$1&lt;&gt;"",IF(I$1=Cпиcок!$G76,Cпиcок!$C76,9999),SMALL(INDIRECT(ADDRESS(2,COLUMN()-1)&amp;":"&amp;ADDRESS(200,COLUMN()-1)),ROW()-1)),9999)</f>
        <v>9999</v>
      </c>
      <c r="J74" s="20">
        <f ca="1">IFERROR(IF(J$1&lt;&gt;"",IF(J$1=Cпиcок!$G76,Cпиcок!$C76,9999),SMALL(INDIRECT(ADDRESS(2,COLUMN()-1)&amp;":"&amp;ADDRESS(200,COLUMN()-1)),ROW()-1)),9999)</f>
        <v>9999</v>
      </c>
      <c r="K74" s="19">
        <f ca="1">IFERROR(IF(K$1&lt;&gt;"",IF(K$1=Cпиcок!$G76,Cпиcок!$C76,9999),SMALL(INDIRECT(ADDRESS(2,COLUMN()-1)&amp;":"&amp;ADDRESS(200,COLUMN()-1)),ROW()-1)),9999)</f>
        <v>9999</v>
      </c>
      <c r="L74" s="20">
        <f ca="1">IFERROR(IF(L$1&lt;&gt;"",IF(L$1=Cпиcок!$G76,Cпиcок!$C76,9999),SMALL(INDIRECT(ADDRESS(2,COLUMN()-1)&amp;":"&amp;ADDRESS(200,COLUMN()-1)),ROW()-1)),9999)</f>
        <v>9999</v>
      </c>
      <c r="M74" s="19">
        <f ca="1">IFERROR(IF(M$1&lt;&gt;"",IF(M$1=Cпиcок!$G76,Cпиcок!$C76,9999),SMALL(INDIRECT(ADDRESS(2,COLUMN()-1)&amp;":"&amp;ADDRESS(200,COLUMN()-1)),ROW()-1)),9999)</f>
        <v>9999</v>
      </c>
      <c r="N74" s="20">
        <f ca="1">IFERROR(IF(N$1&lt;&gt;"",IF(N$1=Cпиcок!$G76,Cпиcок!$C76,9999),SMALL(INDIRECT(ADDRESS(2,COLUMN()-1)&amp;":"&amp;ADDRESS(200,COLUMN()-1)),ROW()-1)),9999)</f>
        <v>9999</v>
      </c>
      <c r="O74" s="19">
        <f ca="1">IFERROR(IF(O$1&lt;&gt;"",IF(O$1=Cпиcок!$G76,Cпиcок!$C76,9999),SMALL(INDIRECT(ADDRESS(2,COLUMN()-1)&amp;":"&amp;ADDRESS(200,COLUMN()-1)),ROW()-1)),9999)</f>
        <v>9999</v>
      </c>
      <c r="P74" s="20">
        <f ca="1">IFERROR(IF(P$1&lt;&gt;"",IF(P$1=Cпиcок!$G76,Cпиcок!$C76,9999),SMALL(INDIRECT(ADDRESS(2,COLUMN()-1)&amp;":"&amp;ADDRESS(200,COLUMN()-1)),ROW()-1)),9999)</f>
        <v>9999</v>
      </c>
      <c r="Q74" s="19">
        <f ca="1">IFERROR(IF(Q$1&lt;&gt;"",IF(Q$1=Cпиcок!$G76,Cпиcок!$C76,9999),SMALL(INDIRECT(ADDRESS(2,COLUMN()-1)&amp;":"&amp;ADDRESS(200,COLUMN()-1)),ROW()-1)),9999)</f>
        <v>9999</v>
      </c>
      <c r="R74" s="20">
        <f ca="1">IFERROR(IF(R$1&lt;&gt;"",IF(R$1=Cпиcок!$G76,Cпиcок!$C76,9999),SMALL(INDIRECT(ADDRESS(2,COLUMN()-1)&amp;":"&amp;ADDRESS(200,COLUMN()-1)),ROW()-1)),9999)</f>
        <v>9999</v>
      </c>
      <c r="S74" s="19">
        <f ca="1">IFERROR(IF(S$1&lt;&gt;"",IF(S$1=Cпиcок!$G76,Cпиcок!$C76,9999),SMALL(INDIRECT(ADDRESS(2,COLUMN()-1)&amp;":"&amp;ADDRESS(200,COLUMN()-1)),ROW()-1)),9999)</f>
        <v>9999</v>
      </c>
      <c r="T74" s="20">
        <f ca="1">IFERROR(IF(T$1&lt;&gt;"",IF(T$1=Cпиcок!$G76,Cпиcок!$C76,9999),SMALL(INDIRECT(ADDRESS(2,COLUMN()-1)&amp;":"&amp;ADDRESS(200,COLUMN()-1)),ROW()-1)),9999)</f>
        <v>9999</v>
      </c>
    </row>
    <row r="75" spans="1:20" x14ac:dyDescent="0.15">
      <c r="A75" s="19">
        <f ca="1">IFERROR(IF(A$1&lt;&gt;"",IF(A$1=Cпиcок!$G77,Cпиcок!$C77,9999),SMALL(INDIRECT(ADDRESS(2,COLUMN()-1)&amp;":"&amp;ADDRESS(200,COLUMN()-1)),ROW()-1)),9999)</f>
        <v>9999</v>
      </c>
      <c r="B75" s="20">
        <f ca="1">IFERROR(IF(B$1&lt;&gt;"",IF(B$1=Cпиcок!$G77,Cпиcок!$C77,9999),SMALL(INDIRECT(ADDRESS(2,COLUMN()-1)&amp;":"&amp;ADDRESS(200,COLUMN()-1)),ROW()-1)),9999)</f>
        <v>9999</v>
      </c>
      <c r="C75" s="19">
        <f ca="1">IFERROR(IF(C$1=Cпиcок!$G77,Cпиcок!$C77,9999),9999)</f>
        <v>523</v>
      </c>
      <c r="D75" s="20">
        <f t="shared" ca="1" si="2"/>
        <v>9999</v>
      </c>
      <c r="E75" s="19">
        <f ca="1">IFERROR(IF(E$1&lt;&gt;"",IF(E$1=Cпиcок!$G77,Cпиcок!$C77,9999),SMALL(INDIRECT(ADDRESS(2,COLUMN()-1)&amp;":"&amp;ADDRESS(200,COLUMN()-1)),ROW()-1)),9999)</f>
        <v>9999</v>
      </c>
      <c r="F75" s="20">
        <f ca="1">IFERROR(IF(F$1&lt;&gt;"",IF(F$1=Cпиcок!$G77,Cпиcок!$C77,9999),SMALL(INDIRECT(ADDRESS(2,COLUMN()-1)&amp;":"&amp;ADDRESS(200,COLUMN()-1)),ROW()-1)),9999)</f>
        <v>9999</v>
      </c>
      <c r="G75" s="19">
        <f ca="1">IFERROR(IF(G$1&lt;&gt;"",IF(G$1=Cпиcок!$G77,Cпиcок!$C77,9999),SMALL(INDIRECT(ADDRESS(2,COLUMN()-1)&amp;":"&amp;ADDRESS(200,COLUMN()-1)),ROW()-1)),9999)</f>
        <v>9999</v>
      </c>
      <c r="H75" s="20">
        <f ca="1">IFERROR(IF(H$1&lt;&gt;"",IF(H$1=Cпиcок!$G77,Cпиcок!$C77,9999),SMALL(INDIRECT(ADDRESS(2,COLUMN()-1)&amp;":"&amp;ADDRESS(200,COLUMN()-1)),ROW()-1)),9999)</f>
        <v>9999</v>
      </c>
      <c r="I75" s="19">
        <f ca="1">IFERROR(IF(I$1&lt;&gt;"",IF(I$1=Cпиcок!$G77,Cпиcок!$C77,9999),SMALL(INDIRECT(ADDRESS(2,COLUMN()-1)&amp;":"&amp;ADDRESS(200,COLUMN()-1)),ROW()-1)),9999)</f>
        <v>9999</v>
      </c>
      <c r="J75" s="20">
        <f ca="1">IFERROR(IF(J$1&lt;&gt;"",IF(J$1=Cпиcок!$G77,Cпиcок!$C77,9999),SMALL(INDIRECT(ADDRESS(2,COLUMN()-1)&amp;":"&amp;ADDRESS(200,COLUMN()-1)),ROW()-1)),9999)</f>
        <v>9999</v>
      </c>
      <c r="K75" s="19">
        <f ca="1">IFERROR(IF(K$1&lt;&gt;"",IF(K$1=Cпиcок!$G77,Cпиcок!$C77,9999),SMALL(INDIRECT(ADDRESS(2,COLUMN()-1)&amp;":"&amp;ADDRESS(200,COLUMN()-1)),ROW()-1)),9999)</f>
        <v>9999</v>
      </c>
      <c r="L75" s="20">
        <f ca="1">IFERROR(IF(L$1&lt;&gt;"",IF(L$1=Cпиcок!$G77,Cпиcок!$C77,9999),SMALL(INDIRECT(ADDRESS(2,COLUMN()-1)&amp;":"&amp;ADDRESS(200,COLUMN()-1)),ROW()-1)),9999)</f>
        <v>9999</v>
      </c>
      <c r="M75" s="19">
        <f ca="1">IFERROR(IF(M$1&lt;&gt;"",IF(M$1=Cпиcок!$G77,Cпиcок!$C77,9999),SMALL(INDIRECT(ADDRESS(2,COLUMN()-1)&amp;":"&amp;ADDRESS(200,COLUMN()-1)),ROW()-1)),9999)</f>
        <v>9999</v>
      </c>
      <c r="N75" s="20">
        <f ca="1">IFERROR(IF(N$1&lt;&gt;"",IF(N$1=Cпиcок!$G77,Cпиcок!$C77,9999),SMALL(INDIRECT(ADDRESS(2,COLUMN()-1)&amp;":"&amp;ADDRESS(200,COLUMN()-1)),ROW()-1)),9999)</f>
        <v>9999</v>
      </c>
      <c r="O75" s="19">
        <f ca="1">IFERROR(IF(O$1&lt;&gt;"",IF(O$1=Cпиcок!$G77,Cпиcок!$C77,9999),SMALL(INDIRECT(ADDRESS(2,COLUMN()-1)&amp;":"&amp;ADDRESS(200,COLUMN()-1)),ROW()-1)),9999)</f>
        <v>9999</v>
      </c>
      <c r="P75" s="20">
        <f ca="1">IFERROR(IF(P$1&lt;&gt;"",IF(P$1=Cпиcок!$G77,Cпиcок!$C77,9999),SMALL(INDIRECT(ADDRESS(2,COLUMN()-1)&amp;":"&amp;ADDRESS(200,COLUMN()-1)),ROW()-1)),9999)</f>
        <v>9999</v>
      </c>
      <c r="Q75" s="19">
        <f ca="1">IFERROR(IF(Q$1&lt;&gt;"",IF(Q$1=Cпиcок!$G77,Cпиcок!$C77,9999),SMALL(INDIRECT(ADDRESS(2,COLUMN()-1)&amp;":"&amp;ADDRESS(200,COLUMN()-1)),ROW()-1)),9999)</f>
        <v>9999</v>
      </c>
      <c r="R75" s="20">
        <f ca="1">IFERROR(IF(R$1&lt;&gt;"",IF(R$1=Cпиcок!$G77,Cпиcок!$C77,9999),SMALL(INDIRECT(ADDRESS(2,COLUMN()-1)&amp;":"&amp;ADDRESS(200,COLUMN()-1)),ROW()-1)),9999)</f>
        <v>9999</v>
      </c>
      <c r="S75" s="19">
        <f ca="1">IFERROR(IF(S$1&lt;&gt;"",IF(S$1=Cпиcок!$G77,Cпиcок!$C77,9999),SMALL(INDIRECT(ADDRESS(2,COLUMN()-1)&amp;":"&amp;ADDRESS(200,COLUMN()-1)),ROW()-1)),9999)</f>
        <v>9999</v>
      </c>
      <c r="T75" s="20">
        <f ca="1">IFERROR(IF(T$1&lt;&gt;"",IF(T$1=Cпиcок!$G77,Cпиcок!$C77,9999),SMALL(INDIRECT(ADDRESS(2,COLUMN()-1)&amp;":"&amp;ADDRESS(200,COLUMN()-1)),ROW()-1)),9999)</f>
        <v>9999</v>
      </c>
    </row>
    <row r="76" spans="1:20" x14ac:dyDescent="0.15">
      <c r="A76" s="19">
        <f ca="1">IFERROR(IF(A$1&lt;&gt;"",IF(A$1=Cпиcок!$G78,Cпиcок!$C78,9999),SMALL(INDIRECT(ADDRESS(2,COLUMN()-1)&amp;":"&amp;ADDRESS(200,COLUMN()-1)),ROW()-1)),9999)</f>
        <v>9999</v>
      </c>
      <c r="B76" s="20">
        <f ca="1">IFERROR(IF(B$1&lt;&gt;"",IF(B$1=Cпиcок!$G78,Cпиcок!$C78,9999),SMALL(INDIRECT(ADDRESS(2,COLUMN()-1)&amp;":"&amp;ADDRESS(200,COLUMN()-1)),ROW()-1)),9999)</f>
        <v>9999</v>
      </c>
      <c r="C76" s="19">
        <f ca="1">IFERROR(IF(C$1=Cпиcок!$G78,Cпиcок!$C78,9999),9999)</f>
        <v>9999</v>
      </c>
      <c r="D76" s="20">
        <f t="shared" ca="1" si="2"/>
        <v>9999</v>
      </c>
      <c r="E76" s="19">
        <f ca="1">IFERROR(IF(E$1&lt;&gt;"",IF(E$1=Cпиcок!$G78,Cпиcок!$C78,9999),SMALL(INDIRECT(ADDRESS(2,COLUMN()-1)&amp;":"&amp;ADDRESS(200,COLUMN()-1)),ROW()-1)),9999)</f>
        <v>524</v>
      </c>
      <c r="F76" s="20">
        <f ca="1">IFERROR(IF(F$1&lt;&gt;"",IF(F$1=Cпиcок!$G78,Cпиcок!$C78,9999),SMALL(INDIRECT(ADDRESS(2,COLUMN()-1)&amp;":"&amp;ADDRESS(200,COLUMN()-1)),ROW()-1)),9999)</f>
        <v>9999</v>
      </c>
      <c r="G76" s="19">
        <f ca="1">IFERROR(IF(G$1&lt;&gt;"",IF(G$1=Cпиcок!$G78,Cпиcок!$C78,9999),SMALL(INDIRECT(ADDRESS(2,COLUMN()-1)&amp;":"&amp;ADDRESS(200,COLUMN()-1)),ROW()-1)),9999)</f>
        <v>9999</v>
      </c>
      <c r="H76" s="20">
        <f ca="1">IFERROR(IF(H$1&lt;&gt;"",IF(H$1=Cпиcок!$G78,Cпиcок!$C78,9999),SMALL(INDIRECT(ADDRESS(2,COLUMN()-1)&amp;":"&amp;ADDRESS(200,COLUMN()-1)),ROW()-1)),9999)</f>
        <v>9999</v>
      </c>
      <c r="I76" s="19">
        <f ca="1">IFERROR(IF(I$1&lt;&gt;"",IF(I$1=Cпиcок!$G78,Cпиcок!$C78,9999),SMALL(INDIRECT(ADDRESS(2,COLUMN()-1)&amp;":"&amp;ADDRESS(200,COLUMN()-1)),ROW()-1)),9999)</f>
        <v>9999</v>
      </c>
      <c r="J76" s="20">
        <f ca="1">IFERROR(IF(J$1&lt;&gt;"",IF(J$1=Cпиcок!$G78,Cпиcок!$C78,9999),SMALL(INDIRECT(ADDRESS(2,COLUMN()-1)&amp;":"&amp;ADDRESS(200,COLUMN()-1)),ROW()-1)),9999)</f>
        <v>9999</v>
      </c>
      <c r="K76" s="19">
        <f ca="1">IFERROR(IF(K$1&lt;&gt;"",IF(K$1=Cпиcок!$G78,Cпиcок!$C78,9999),SMALL(INDIRECT(ADDRESS(2,COLUMN()-1)&amp;":"&amp;ADDRESS(200,COLUMN()-1)),ROW()-1)),9999)</f>
        <v>9999</v>
      </c>
      <c r="L76" s="20">
        <f ca="1">IFERROR(IF(L$1&lt;&gt;"",IF(L$1=Cпиcок!$G78,Cпиcок!$C78,9999),SMALL(INDIRECT(ADDRESS(2,COLUMN()-1)&amp;":"&amp;ADDRESS(200,COLUMN()-1)),ROW()-1)),9999)</f>
        <v>9999</v>
      </c>
      <c r="M76" s="19">
        <f ca="1">IFERROR(IF(M$1&lt;&gt;"",IF(M$1=Cпиcок!$G78,Cпиcок!$C78,9999),SMALL(INDIRECT(ADDRESS(2,COLUMN()-1)&amp;":"&amp;ADDRESS(200,COLUMN()-1)),ROW()-1)),9999)</f>
        <v>9999</v>
      </c>
      <c r="N76" s="20">
        <f ca="1">IFERROR(IF(N$1&lt;&gt;"",IF(N$1=Cпиcок!$G78,Cпиcок!$C78,9999),SMALL(INDIRECT(ADDRESS(2,COLUMN()-1)&amp;":"&amp;ADDRESS(200,COLUMN()-1)),ROW()-1)),9999)</f>
        <v>9999</v>
      </c>
      <c r="O76" s="19">
        <f ca="1">IFERROR(IF(O$1&lt;&gt;"",IF(O$1=Cпиcок!$G78,Cпиcок!$C78,9999),SMALL(INDIRECT(ADDRESS(2,COLUMN()-1)&amp;":"&amp;ADDRESS(200,COLUMN()-1)),ROW()-1)),9999)</f>
        <v>9999</v>
      </c>
      <c r="P76" s="20">
        <f ca="1">IFERROR(IF(P$1&lt;&gt;"",IF(P$1=Cпиcок!$G78,Cпиcок!$C78,9999),SMALL(INDIRECT(ADDRESS(2,COLUMN()-1)&amp;":"&amp;ADDRESS(200,COLUMN()-1)),ROW()-1)),9999)</f>
        <v>9999</v>
      </c>
      <c r="Q76" s="19">
        <f ca="1">IFERROR(IF(Q$1&lt;&gt;"",IF(Q$1=Cпиcок!$G78,Cпиcок!$C78,9999),SMALL(INDIRECT(ADDRESS(2,COLUMN()-1)&amp;":"&amp;ADDRESS(200,COLUMN()-1)),ROW()-1)),9999)</f>
        <v>9999</v>
      </c>
      <c r="R76" s="20">
        <f ca="1">IFERROR(IF(R$1&lt;&gt;"",IF(R$1=Cпиcок!$G78,Cпиcок!$C78,9999),SMALL(INDIRECT(ADDRESS(2,COLUMN()-1)&amp;":"&amp;ADDRESS(200,COLUMN()-1)),ROW()-1)),9999)</f>
        <v>9999</v>
      </c>
      <c r="S76" s="19">
        <f ca="1">IFERROR(IF(S$1&lt;&gt;"",IF(S$1=Cпиcок!$G78,Cпиcок!$C78,9999),SMALL(INDIRECT(ADDRESS(2,COLUMN()-1)&amp;":"&amp;ADDRESS(200,COLUMN()-1)),ROW()-1)),9999)</f>
        <v>9999</v>
      </c>
      <c r="T76" s="20">
        <f ca="1">IFERROR(IF(T$1&lt;&gt;"",IF(T$1=Cпиcок!$G78,Cпиcок!$C78,9999),SMALL(INDIRECT(ADDRESS(2,COLUMN()-1)&amp;":"&amp;ADDRESS(200,COLUMN()-1)),ROW()-1)),9999)</f>
        <v>9999</v>
      </c>
    </row>
    <row r="77" spans="1:20" x14ac:dyDescent="0.15">
      <c r="A77" s="19">
        <f ca="1">IFERROR(IF(A$1&lt;&gt;"",IF(A$1=Cпиcок!$G79,Cпиcок!$C79,9999),SMALL(INDIRECT(ADDRESS(2,COLUMN()-1)&amp;":"&amp;ADDRESS(200,COLUMN()-1)),ROW()-1)),9999)</f>
        <v>525</v>
      </c>
      <c r="B77" s="20">
        <f ca="1">IFERROR(IF(B$1&lt;&gt;"",IF(B$1=Cпиcок!$G79,Cпиcок!$C79,9999),SMALL(INDIRECT(ADDRESS(2,COLUMN()-1)&amp;":"&amp;ADDRESS(200,COLUMN()-1)),ROW()-1)),9999)</f>
        <v>9999</v>
      </c>
      <c r="C77" s="19">
        <f ca="1">IFERROR(IF(C$1=Cпиcок!$G79,Cпиcок!$C79,9999),9999)</f>
        <v>9999</v>
      </c>
      <c r="D77" s="20">
        <f t="shared" ca="1" si="2"/>
        <v>9999</v>
      </c>
      <c r="E77" s="19">
        <f ca="1">IFERROR(IF(E$1&lt;&gt;"",IF(E$1=Cпиcок!$G79,Cпиcок!$C79,9999),SMALL(INDIRECT(ADDRESS(2,COLUMN()-1)&amp;":"&amp;ADDRESS(200,COLUMN()-1)),ROW()-1)),9999)</f>
        <v>9999</v>
      </c>
      <c r="F77" s="20">
        <f ca="1">IFERROR(IF(F$1&lt;&gt;"",IF(F$1=Cпиcок!$G79,Cпиcок!$C79,9999),SMALL(INDIRECT(ADDRESS(2,COLUMN()-1)&amp;":"&amp;ADDRESS(200,COLUMN()-1)),ROW()-1)),9999)</f>
        <v>9999</v>
      </c>
      <c r="G77" s="19">
        <f ca="1">IFERROR(IF(G$1&lt;&gt;"",IF(G$1=Cпиcок!$G79,Cпиcок!$C79,9999),SMALL(INDIRECT(ADDRESS(2,COLUMN()-1)&amp;":"&amp;ADDRESS(200,COLUMN()-1)),ROW()-1)),9999)</f>
        <v>9999</v>
      </c>
      <c r="H77" s="20">
        <f ca="1">IFERROR(IF(H$1&lt;&gt;"",IF(H$1=Cпиcок!$G79,Cпиcок!$C79,9999),SMALL(INDIRECT(ADDRESS(2,COLUMN()-1)&amp;":"&amp;ADDRESS(200,COLUMN()-1)),ROW()-1)),9999)</f>
        <v>9999</v>
      </c>
      <c r="I77" s="19">
        <f ca="1">IFERROR(IF(I$1&lt;&gt;"",IF(I$1=Cпиcок!$G79,Cпиcок!$C79,9999),SMALL(INDIRECT(ADDRESS(2,COLUMN()-1)&amp;":"&amp;ADDRESS(200,COLUMN()-1)),ROW()-1)),9999)</f>
        <v>9999</v>
      </c>
      <c r="J77" s="20">
        <f ca="1">IFERROR(IF(J$1&lt;&gt;"",IF(J$1=Cпиcок!$G79,Cпиcок!$C79,9999),SMALL(INDIRECT(ADDRESS(2,COLUMN()-1)&amp;":"&amp;ADDRESS(200,COLUMN()-1)),ROW()-1)),9999)</f>
        <v>9999</v>
      </c>
      <c r="K77" s="19">
        <f ca="1">IFERROR(IF(K$1&lt;&gt;"",IF(K$1=Cпиcок!$G79,Cпиcок!$C79,9999),SMALL(INDIRECT(ADDRESS(2,COLUMN()-1)&amp;":"&amp;ADDRESS(200,COLUMN()-1)),ROW()-1)),9999)</f>
        <v>9999</v>
      </c>
      <c r="L77" s="20">
        <f ca="1">IFERROR(IF(L$1&lt;&gt;"",IF(L$1=Cпиcок!$G79,Cпиcок!$C79,9999),SMALL(INDIRECT(ADDRESS(2,COLUMN()-1)&amp;":"&amp;ADDRESS(200,COLUMN()-1)),ROW()-1)),9999)</f>
        <v>9999</v>
      </c>
      <c r="M77" s="19">
        <f ca="1">IFERROR(IF(M$1&lt;&gt;"",IF(M$1=Cпиcок!$G79,Cпиcок!$C79,9999),SMALL(INDIRECT(ADDRESS(2,COLUMN()-1)&amp;":"&amp;ADDRESS(200,COLUMN()-1)),ROW()-1)),9999)</f>
        <v>9999</v>
      </c>
      <c r="N77" s="20">
        <f ca="1">IFERROR(IF(N$1&lt;&gt;"",IF(N$1=Cпиcок!$G79,Cпиcок!$C79,9999),SMALL(INDIRECT(ADDRESS(2,COLUMN()-1)&amp;":"&amp;ADDRESS(200,COLUMN()-1)),ROW()-1)),9999)</f>
        <v>9999</v>
      </c>
      <c r="O77" s="19">
        <f ca="1">IFERROR(IF(O$1&lt;&gt;"",IF(O$1=Cпиcок!$G79,Cпиcок!$C79,9999),SMALL(INDIRECT(ADDRESS(2,COLUMN()-1)&amp;":"&amp;ADDRESS(200,COLUMN()-1)),ROW()-1)),9999)</f>
        <v>9999</v>
      </c>
      <c r="P77" s="20">
        <f ca="1">IFERROR(IF(P$1&lt;&gt;"",IF(P$1=Cпиcок!$G79,Cпиcок!$C79,9999),SMALL(INDIRECT(ADDRESS(2,COLUMN()-1)&amp;":"&amp;ADDRESS(200,COLUMN()-1)),ROW()-1)),9999)</f>
        <v>9999</v>
      </c>
      <c r="Q77" s="19">
        <f ca="1">IFERROR(IF(Q$1&lt;&gt;"",IF(Q$1=Cпиcок!$G79,Cпиcок!$C79,9999),SMALL(INDIRECT(ADDRESS(2,COLUMN()-1)&amp;":"&amp;ADDRESS(200,COLUMN()-1)),ROW()-1)),9999)</f>
        <v>9999</v>
      </c>
      <c r="R77" s="20">
        <f ca="1">IFERROR(IF(R$1&lt;&gt;"",IF(R$1=Cпиcок!$G79,Cпиcок!$C79,9999),SMALL(INDIRECT(ADDRESS(2,COLUMN()-1)&amp;":"&amp;ADDRESS(200,COLUMN()-1)),ROW()-1)),9999)</f>
        <v>9999</v>
      </c>
      <c r="S77" s="19">
        <f ca="1">IFERROR(IF(S$1&lt;&gt;"",IF(S$1=Cпиcок!$G79,Cпиcок!$C79,9999),SMALL(INDIRECT(ADDRESS(2,COLUMN()-1)&amp;":"&amp;ADDRESS(200,COLUMN()-1)),ROW()-1)),9999)</f>
        <v>9999</v>
      </c>
      <c r="T77" s="20">
        <f ca="1">IFERROR(IF(T$1&lt;&gt;"",IF(T$1=Cпиcок!$G79,Cпиcок!$C79,9999),SMALL(INDIRECT(ADDRESS(2,COLUMN()-1)&amp;":"&amp;ADDRESS(200,COLUMN()-1)),ROW()-1)),9999)</f>
        <v>9999</v>
      </c>
    </row>
    <row r="78" spans="1:20" x14ac:dyDescent="0.15">
      <c r="A78" s="19">
        <f ca="1">IFERROR(IF(A$1&lt;&gt;"",IF(A$1=Cпиcок!$G80,Cпиcок!$C80,9999),SMALL(INDIRECT(ADDRESS(2,COLUMN()-1)&amp;":"&amp;ADDRESS(200,COLUMN()-1)),ROW()-1)),9999)</f>
        <v>553</v>
      </c>
      <c r="B78" s="20">
        <f ca="1">IFERROR(IF(B$1&lt;&gt;"",IF(B$1=Cпиcок!$G80,Cпиcок!$C80,9999),SMALL(INDIRECT(ADDRESS(2,COLUMN()-1)&amp;":"&amp;ADDRESS(200,COLUMN()-1)),ROW()-1)),9999)</f>
        <v>9999</v>
      </c>
      <c r="C78" s="19">
        <f ca="1">IFERROR(IF(C$1=Cпиcок!$G80,Cпиcок!$C80,9999),9999)</f>
        <v>9999</v>
      </c>
      <c r="D78" s="20">
        <f t="shared" ca="1" si="2"/>
        <v>9999</v>
      </c>
      <c r="E78" s="19">
        <f ca="1">IFERROR(IF(E$1&lt;&gt;"",IF(E$1=Cпиcок!$G80,Cпиcок!$C80,9999),SMALL(INDIRECT(ADDRESS(2,COLUMN()-1)&amp;":"&amp;ADDRESS(200,COLUMN()-1)),ROW()-1)),9999)</f>
        <v>9999</v>
      </c>
      <c r="F78" s="20">
        <f ca="1">IFERROR(IF(F$1&lt;&gt;"",IF(F$1=Cпиcок!$G80,Cпиcок!$C80,9999),SMALL(INDIRECT(ADDRESS(2,COLUMN()-1)&amp;":"&amp;ADDRESS(200,COLUMN()-1)),ROW()-1)),9999)</f>
        <v>9999</v>
      </c>
      <c r="G78" s="19">
        <f ca="1">IFERROR(IF(G$1&lt;&gt;"",IF(G$1=Cпиcок!$G80,Cпиcок!$C80,9999),SMALL(INDIRECT(ADDRESS(2,COLUMN()-1)&amp;":"&amp;ADDRESS(200,COLUMN()-1)),ROW()-1)),9999)</f>
        <v>9999</v>
      </c>
      <c r="H78" s="20">
        <f ca="1">IFERROR(IF(H$1&lt;&gt;"",IF(H$1=Cпиcок!$G80,Cпиcок!$C80,9999),SMALL(INDIRECT(ADDRESS(2,COLUMN()-1)&amp;":"&amp;ADDRESS(200,COLUMN()-1)),ROW()-1)),9999)</f>
        <v>9999</v>
      </c>
      <c r="I78" s="19">
        <f ca="1">IFERROR(IF(I$1&lt;&gt;"",IF(I$1=Cпиcок!$G80,Cпиcок!$C80,9999),SMALL(INDIRECT(ADDRESS(2,COLUMN()-1)&amp;":"&amp;ADDRESS(200,COLUMN()-1)),ROW()-1)),9999)</f>
        <v>9999</v>
      </c>
      <c r="J78" s="20">
        <f ca="1">IFERROR(IF(J$1&lt;&gt;"",IF(J$1=Cпиcок!$G80,Cпиcок!$C80,9999),SMALL(INDIRECT(ADDRESS(2,COLUMN()-1)&amp;":"&amp;ADDRESS(200,COLUMN()-1)),ROW()-1)),9999)</f>
        <v>9999</v>
      </c>
      <c r="K78" s="19">
        <f ca="1">IFERROR(IF(K$1&lt;&gt;"",IF(K$1=Cпиcок!$G80,Cпиcок!$C80,9999),SMALL(INDIRECT(ADDRESS(2,COLUMN()-1)&amp;":"&amp;ADDRESS(200,COLUMN()-1)),ROW()-1)),9999)</f>
        <v>9999</v>
      </c>
      <c r="L78" s="20">
        <f ca="1">IFERROR(IF(L$1&lt;&gt;"",IF(L$1=Cпиcок!$G80,Cпиcок!$C80,9999),SMALL(INDIRECT(ADDRESS(2,COLUMN()-1)&amp;":"&amp;ADDRESS(200,COLUMN()-1)),ROW()-1)),9999)</f>
        <v>9999</v>
      </c>
      <c r="M78" s="19">
        <f ca="1">IFERROR(IF(M$1&lt;&gt;"",IF(M$1=Cпиcок!$G80,Cпиcок!$C80,9999),SMALL(INDIRECT(ADDRESS(2,COLUMN()-1)&amp;":"&amp;ADDRESS(200,COLUMN()-1)),ROW()-1)),9999)</f>
        <v>9999</v>
      </c>
      <c r="N78" s="20">
        <f ca="1">IFERROR(IF(N$1&lt;&gt;"",IF(N$1=Cпиcок!$G80,Cпиcок!$C80,9999),SMALL(INDIRECT(ADDRESS(2,COLUMN()-1)&amp;":"&amp;ADDRESS(200,COLUMN()-1)),ROW()-1)),9999)</f>
        <v>9999</v>
      </c>
      <c r="O78" s="19">
        <f ca="1">IFERROR(IF(O$1&lt;&gt;"",IF(O$1=Cпиcок!$G80,Cпиcок!$C80,9999),SMALL(INDIRECT(ADDRESS(2,COLUMN()-1)&amp;":"&amp;ADDRESS(200,COLUMN()-1)),ROW()-1)),9999)</f>
        <v>9999</v>
      </c>
      <c r="P78" s="20">
        <f ca="1">IFERROR(IF(P$1&lt;&gt;"",IF(P$1=Cпиcок!$G80,Cпиcок!$C80,9999),SMALL(INDIRECT(ADDRESS(2,COLUMN()-1)&amp;":"&amp;ADDRESS(200,COLUMN()-1)),ROW()-1)),9999)</f>
        <v>9999</v>
      </c>
      <c r="Q78" s="19">
        <f ca="1">IFERROR(IF(Q$1&lt;&gt;"",IF(Q$1=Cпиcок!$G80,Cпиcок!$C80,9999),SMALL(INDIRECT(ADDRESS(2,COLUMN()-1)&amp;":"&amp;ADDRESS(200,COLUMN()-1)),ROW()-1)),9999)</f>
        <v>9999</v>
      </c>
      <c r="R78" s="20">
        <f ca="1">IFERROR(IF(R$1&lt;&gt;"",IF(R$1=Cпиcок!$G80,Cпиcок!$C80,9999),SMALL(INDIRECT(ADDRESS(2,COLUMN()-1)&amp;":"&amp;ADDRESS(200,COLUMN()-1)),ROW()-1)),9999)</f>
        <v>9999</v>
      </c>
      <c r="S78" s="19">
        <f ca="1">IFERROR(IF(S$1&lt;&gt;"",IF(S$1=Cпиcок!$G80,Cпиcок!$C80,9999),SMALL(INDIRECT(ADDRESS(2,COLUMN()-1)&amp;":"&amp;ADDRESS(200,COLUMN()-1)),ROW()-1)),9999)</f>
        <v>9999</v>
      </c>
      <c r="T78" s="20">
        <f ca="1">IFERROR(IF(T$1&lt;&gt;"",IF(T$1=Cпиcок!$G80,Cпиcок!$C80,9999),SMALL(INDIRECT(ADDRESS(2,COLUMN()-1)&amp;":"&amp;ADDRESS(200,COLUMN()-1)),ROW()-1)),9999)</f>
        <v>9999</v>
      </c>
    </row>
    <row r="79" spans="1:20" x14ac:dyDescent="0.15">
      <c r="A79" s="19">
        <f ca="1">IFERROR(IF(A$1&lt;&gt;"",IF(A$1=Cпиcок!$G81,Cпиcок!$C81,9999),SMALL(INDIRECT(ADDRESS(2,COLUMN()-1)&amp;":"&amp;ADDRESS(200,COLUMN()-1)),ROW()-1)),9999)</f>
        <v>533</v>
      </c>
      <c r="B79" s="20">
        <f ca="1">IFERROR(IF(B$1&lt;&gt;"",IF(B$1=Cпиcок!$G81,Cпиcок!$C81,9999),SMALL(INDIRECT(ADDRESS(2,COLUMN()-1)&amp;":"&amp;ADDRESS(200,COLUMN()-1)),ROW()-1)),9999)</f>
        <v>9999</v>
      </c>
      <c r="C79" s="19">
        <f ca="1">IFERROR(IF(C$1=Cпиcок!$G81,Cпиcок!$C81,9999),9999)</f>
        <v>9999</v>
      </c>
      <c r="D79" s="20">
        <f t="shared" ca="1" si="2"/>
        <v>9999</v>
      </c>
      <c r="E79" s="19">
        <f ca="1">IFERROR(IF(E$1&lt;&gt;"",IF(E$1=Cпиcок!$G81,Cпиcок!$C81,9999),SMALL(INDIRECT(ADDRESS(2,COLUMN()-1)&amp;":"&amp;ADDRESS(200,COLUMN()-1)),ROW()-1)),9999)</f>
        <v>9999</v>
      </c>
      <c r="F79" s="20">
        <f ca="1">IFERROR(IF(F$1&lt;&gt;"",IF(F$1=Cпиcок!$G81,Cпиcок!$C81,9999),SMALL(INDIRECT(ADDRESS(2,COLUMN()-1)&amp;":"&amp;ADDRESS(200,COLUMN()-1)),ROW()-1)),9999)</f>
        <v>9999</v>
      </c>
      <c r="G79" s="19">
        <f ca="1">IFERROR(IF(G$1&lt;&gt;"",IF(G$1=Cпиcок!$G81,Cпиcок!$C81,9999),SMALL(INDIRECT(ADDRESS(2,COLUMN()-1)&amp;":"&amp;ADDRESS(200,COLUMN()-1)),ROW()-1)),9999)</f>
        <v>9999</v>
      </c>
      <c r="H79" s="20">
        <f ca="1">IFERROR(IF(H$1&lt;&gt;"",IF(H$1=Cпиcок!$G81,Cпиcок!$C81,9999),SMALL(INDIRECT(ADDRESS(2,COLUMN()-1)&amp;":"&amp;ADDRESS(200,COLUMN()-1)),ROW()-1)),9999)</f>
        <v>9999</v>
      </c>
      <c r="I79" s="19">
        <f ca="1">IFERROR(IF(I$1&lt;&gt;"",IF(I$1=Cпиcок!$G81,Cпиcок!$C81,9999),SMALL(INDIRECT(ADDRESS(2,COLUMN()-1)&amp;":"&amp;ADDRESS(200,COLUMN()-1)),ROW()-1)),9999)</f>
        <v>9999</v>
      </c>
      <c r="J79" s="20">
        <f ca="1">IFERROR(IF(J$1&lt;&gt;"",IF(J$1=Cпиcок!$G81,Cпиcок!$C81,9999),SMALL(INDIRECT(ADDRESS(2,COLUMN()-1)&amp;":"&amp;ADDRESS(200,COLUMN()-1)),ROW()-1)),9999)</f>
        <v>9999</v>
      </c>
      <c r="K79" s="19">
        <f ca="1">IFERROR(IF(K$1&lt;&gt;"",IF(K$1=Cпиcок!$G81,Cпиcок!$C81,9999),SMALL(INDIRECT(ADDRESS(2,COLUMN()-1)&amp;":"&amp;ADDRESS(200,COLUMN()-1)),ROW()-1)),9999)</f>
        <v>9999</v>
      </c>
      <c r="L79" s="20">
        <f ca="1">IFERROR(IF(L$1&lt;&gt;"",IF(L$1=Cпиcок!$G81,Cпиcок!$C81,9999),SMALL(INDIRECT(ADDRESS(2,COLUMN()-1)&amp;":"&amp;ADDRESS(200,COLUMN()-1)),ROW()-1)),9999)</f>
        <v>9999</v>
      </c>
      <c r="M79" s="19">
        <f ca="1">IFERROR(IF(M$1&lt;&gt;"",IF(M$1=Cпиcок!$G81,Cпиcок!$C81,9999),SMALL(INDIRECT(ADDRESS(2,COLUMN()-1)&amp;":"&amp;ADDRESS(200,COLUMN()-1)),ROW()-1)),9999)</f>
        <v>9999</v>
      </c>
      <c r="N79" s="20">
        <f ca="1">IFERROR(IF(N$1&lt;&gt;"",IF(N$1=Cпиcок!$G81,Cпиcок!$C81,9999),SMALL(INDIRECT(ADDRESS(2,COLUMN()-1)&amp;":"&amp;ADDRESS(200,COLUMN()-1)),ROW()-1)),9999)</f>
        <v>9999</v>
      </c>
      <c r="O79" s="19">
        <f ca="1">IFERROR(IF(O$1&lt;&gt;"",IF(O$1=Cпиcок!$G81,Cпиcок!$C81,9999),SMALL(INDIRECT(ADDRESS(2,COLUMN()-1)&amp;":"&amp;ADDRESS(200,COLUMN()-1)),ROW()-1)),9999)</f>
        <v>9999</v>
      </c>
      <c r="P79" s="20">
        <f ca="1">IFERROR(IF(P$1&lt;&gt;"",IF(P$1=Cпиcок!$G81,Cпиcок!$C81,9999),SMALL(INDIRECT(ADDRESS(2,COLUMN()-1)&amp;":"&amp;ADDRESS(200,COLUMN()-1)),ROW()-1)),9999)</f>
        <v>9999</v>
      </c>
      <c r="Q79" s="19">
        <f ca="1">IFERROR(IF(Q$1&lt;&gt;"",IF(Q$1=Cпиcок!$G81,Cпиcок!$C81,9999),SMALL(INDIRECT(ADDRESS(2,COLUMN()-1)&amp;":"&amp;ADDRESS(200,COLUMN()-1)),ROW()-1)),9999)</f>
        <v>9999</v>
      </c>
      <c r="R79" s="20">
        <f ca="1">IFERROR(IF(R$1&lt;&gt;"",IF(R$1=Cпиcок!$G81,Cпиcок!$C81,9999),SMALL(INDIRECT(ADDRESS(2,COLUMN()-1)&amp;":"&amp;ADDRESS(200,COLUMN()-1)),ROW()-1)),9999)</f>
        <v>9999</v>
      </c>
      <c r="S79" s="19">
        <f ca="1">IFERROR(IF(S$1&lt;&gt;"",IF(S$1=Cпиcок!$G81,Cпиcок!$C81,9999),SMALL(INDIRECT(ADDRESS(2,COLUMN()-1)&amp;":"&amp;ADDRESS(200,COLUMN()-1)),ROW()-1)),9999)</f>
        <v>9999</v>
      </c>
      <c r="T79" s="20">
        <f ca="1">IFERROR(IF(T$1&lt;&gt;"",IF(T$1=Cпиcок!$G81,Cпиcок!$C81,9999),SMALL(INDIRECT(ADDRESS(2,COLUMN()-1)&amp;":"&amp;ADDRESS(200,COLUMN()-1)),ROW()-1)),9999)</f>
        <v>9999</v>
      </c>
    </row>
    <row r="80" spans="1:20" x14ac:dyDescent="0.15">
      <c r="A80" s="19">
        <f ca="1">IFERROR(IF(A$1&lt;&gt;"",IF(A$1=Cпиcок!$G82,Cпиcок!$C82,9999),SMALL(INDIRECT(ADDRESS(2,COLUMN()-1)&amp;":"&amp;ADDRESS(200,COLUMN()-1)),ROW()-1)),9999)</f>
        <v>9999</v>
      </c>
      <c r="B80" s="20">
        <f ca="1">IFERROR(IF(B$1&lt;&gt;"",IF(B$1=Cпиcок!$G82,Cпиcок!$C82,9999),SMALL(INDIRECT(ADDRESS(2,COLUMN()-1)&amp;":"&amp;ADDRESS(200,COLUMN()-1)),ROW()-1)),9999)</f>
        <v>9999</v>
      </c>
      <c r="C80" s="19">
        <f ca="1">IFERROR(IF(C$1=Cпиcок!$G82,Cпиcок!$C82,9999),9999)</f>
        <v>532</v>
      </c>
      <c r="D80" s="20">
        <f t="shared" ca="1" si="2"/>
        <v>9999</v>
      </c>
      <c r="E80" s="19">
        <f ca="1">IFERROR(IF(E$1&lt;&gt;"",IF(E$1=Cпиcок!$G82,Cпиcок!$C82,9999),SMALL(INDIRECT(ADDRESS(2,COLUMN()-1)&amp;":"&amp;ADDRESS(200,COLUMN()-1)),ROW()-1)),9999)</f>
        <v>9999</v>
      </c>
      <c r="F80" s="20">
        <f ca="1">IFERROR(IF(F$1&lt;&gt;"",IF(F$1=Cпиcок!$G82,Cпиcок!$C82,9999),SMALL(INDIRECT(ADDRESS(2,COLUMN()-1)&amp;":"&amp;ADDRESS(200,COLUMN()-1)),ROW()-1)),9999)</f>
        <v>9999</v>
      </c>
      <c r="G80" s="19">
        <f ca="1">IFERROR(IF(G$1&lt;&gt;"",IF(G$1=Cпиcок!$G82,Cпиcок!$C82,9999),SMALL(INDIRECT(ADDRESS(2,COLUMN()-1)&amp;":"&amp;ADDRESS(200,COLUMN()-1)),ROW()-1)),9999)</f>
        <v>9999</v>
      </c>
      <c r="H80" s="20">
        <f ca="1">IFERROR(IF(H$1&lt;&gt;"",IF(H$1=Cпиcок!$G82,Cпиcок!$C82,9999),SMALL(INDIRECT(ADDRESS(2,COLUMN()-1)&amp;":"&amp;ADDRESS(200,COLUMN()-1)),ROW()-1)),9999)</f>
        <v>9999</v>
      </c>
      <c r="I80" s="19">
        <f ca="1">IFERROR(IF(I$1&lt;&gt;"",IF(I$1=Cпиcок!$G82,Cпиcок!$C82,9999),SMALL(INDIRECT(ADDRESS(2,COLUMN()-1)&amp;":"&amp;ADDRESS(200,COLUMN()-1)),ROW()-1)),9999)</f>
        <v>9999</v>
      </c>
      <c r="J80" s="20">
        <f ca="1">IFERROR(IF(J$1&lt;&gt;"",IF(J$1=Cпиcок!$G82,Cпиcок!$C82,9999),SMALL(INDIRECT(ADDRESS(2,COLUMN()-1)&amp;":"&amp;ADDRESS(200,COLUMN()-1)),ROW()-1)),9999)</f>
        <v>9999</v>
      </c>
      <c r="K80" s="19">
        <f ca="1">IFERROR(IF(K$1&lt;&gt;"",IF(K$1=Cпиcок!$G82,Cпиcок!$C82,9999),SMALL(INDIRECT(ADDRESS(2,COLUMN()-1)&amp;":"&amp;ADDRESS(200,COLUMN()-1)),ROW()-1)),9999)</f>
        <v>9999</v>
      </c>
      <c r="L80" s="20">
        <f ca="1">IFERROR(IF(L$1&lt;&gt;"",IF(L$1=Cпиcок!$G82,Cпиcок!$C82,9999),SMALL(INDIRECT(ADDRESS(2,COLUMN()-1)&amp;":"&amp;ADDRESS(200,COLUMN()-1)),ROW()-1)),9999)</f>
        <v>9999</v>
      </c>
      <c r="M80" s="19">
        <f ca="1">IFERROR(IF(M$1&lt;&gt;"",IF(M$1=Cпиcок!$G82,Cпиcок!$C82,9999),SMALL(INDIRECT(ADDRESS(2,COLUMN()-1)&amp;":"&amp;ADDRESS(200,COLUMN()-1)),ROW()-1)),9999)</f>
        <v>9999</v>
      </c>
      <c r="N80" s="20">
        <f ca="1">IFERROR(IF(N$1&lt;&gt;"",IF(N$1=Cпиcок!$G82,Cпиcок!$C82,9999),SMALL(INDIRECT(ADDRESS(2,COLUMN()-1)&amp;":"&amp;ADDRESS(200,COLUMN()-1)),ROW()-1)),9999)</f>
        <v>9999</v>
      </c>
      <c r="O80" s="19">
        <f ca="1">IFERROR(IF(O$1&lt;&gt;"",IF(O$1=Cпиcок!$G82,Cпиcок!$C82,9999),SMALL(INDIRECT(ADDRESS(2,COLUMN()-1)&amp;":"&amp;ADDRESS(200,COLUMN()-1)),ROW()-1)),9999)</f>
        <v>9999</v>
      </c>
      <c r="P80" s="20">
        <f ca="1">IFERROR(IF(P$1&lt;&gt;"",IF(P$1=Cпиcок!$G82,Cпиcок!$C82,9999),SMALL(INDIRECT(ADDRESS(2,COLUMN()-1)&amp;":"&amp;ADDRESS(200,COLUMN()-1)),ROW()-1)),9999)</f>
        <v>9999</v>
      </c>
      <c r="Q80" s="19">
        <f ca="1">IFERROR(IF(Q$1&lt;&gt;"",IF(Q$1=Cпиcок!$G82,Cпиcок!$C82,9999),SMALL(INDIRECT(ADDRESS(2,COLUMN()-1)&amp;":"&amp;ADDRESS(200,COLUMN()-1)),ROW()-1)),9999)</f>
        <v>9999</v>
      </c>
      <c r="R80" s="20">
        <f ca="1">IFERROR(IF(R$1&lt;&gt;"",IF(R$1=Cпиcок!$G82,Cпиcок!$C82,9999),SMALL(INDIRECT(ADDRESS(2,COLUMN()-1)&amp;":"&amp;ADDRESS(200,COLUMN()-1)),ROW()-1)),9999)</f>
        <v>9999</v>
      </c>
      <c r="S80" s="19">
        <f ca="1">IFERROR(IF(S$1&lt;&gt;"",IF(S$1=Cпиcок!$G82,Cпиcок!$C82,9999),SMALL(INDIRECT(ADDRESS(2,COLUMN()-1)&amp;":"&amp;ADDRESS(200,COLUMN()-1)),ROW()-1)),9999)</f>
        <v>9999</v>
      </c>
      <c r="T80" s="20">
        <f ca="1">IFERROR(IF(T$1&lt;&gt;"",IF(T$1=Cпиcок!$G82,Cпиcок!$C82,9999),SMALL(INDIRECT(ADDRESS(2,COLUMN()-1)&amp;":"&amp;ADDRESS(200,COLUMN()-1)),ROW()-1)),9999)</f>
        <v>9999</v>
      </c>
    </row>
    <row r="81" spans="1:20" x14ac:dyDescent="0.15">
      <c r="A81" s="19">
        <f ca="1">IFERROR(IF(A$1&lt;&gt;"",IF(A$1=Cпиcок!$G83,Cпиcок!$C83,9999),SMALL(INDIRECT(ADDRESS(2,COLUMN()-1)&amp;":"&amp;ADDRESS(200,COLUMN()-1)),ROW()-1)),9999)</f>
        <v>531</v>
      </c>
      <c r="B81" s="20">
        <f ca="1">IFERROR(IF(B$1&lt;&gt;"",IF(B$1=Cпиcок!$G83,Cпиcок!$C83,9999),SMALL(INDIRECT(ADDRESS(2,COLUMN()-1)&amp;":"&amp;ADDRESS(200,COLUMN()-1)),ROW()-1)),9999)</f>
        <v>9999</v>
      </c>
      <c r="C81" s="19">
        <f ca="1">IFERROR(IF(C$1=Cпиcок!$G83,Cпиcок!$C83,9999),9999)</f>
        <v>9999</v>
      </c>
      <c r="D81" s="20">
        <f t="shared" ca="1" si="2"/>
        <v>9999</v>
      </c>
      <c r="E81" s="19">
        <f ca="1">IFERROR(IF(E$1&lt;&gt;"",IF(E$1=Cпиcок!$G83,Cпиcок!$C83,9999),SMALL(INDIRECT(ADDRESS(2,COLUMN()-1)&amp;":"&amp;ADDRESS(200,COLUMN()-1)),ROW()-1)),9999)</f>
        <v>9999</v>
      </c>
      <c r="F81" s="20">
        <f ca="1">IFERROR(IF(F$1&lt;&gt;"",IF(F$1=Cпиcок!$G83,Cпиcок!$C83,9999),SMALL(INDIRECT(ADDRESS(2,COLUMN()-1)&amp;":"&amp;ADDRESS(200,COLUMN()-1)),ROW()-1)),9999)</f>
        <v>9999</v>
      </c>
      <c r="G81" s="19">
        <f ca="1">IFERROR(IF(G$1&lt;&gt;"",IF(G$1=Cпиcок!$G83,Cпиcок!$C83,9999),SMALL(INDIRECT(ADDRESS(2,COLUMN()-1)&amp;":"&amp;ADDRESS(200,COLUMN()-1)),ROW()-1)),9999)</f>
        <v>9999</v>
      </c>
      <c r="H81" s="20">
        <f ca="1">IFERROR(IF(H$1&lt;&gt;"",IF(H$1=Cпиcок!$G83,Cпиcок!$C83,9999),SMALL(INDIRECT(ADDRESS(2,COLUMN()-1)&amp;":"&amp;ADDRESS(200,COLUMN()-1)),ROW()-1)),9999)</f>
        <v>9999</v>
      </c>
      <c r="I81" s="19">
        <f ca="1">IFERROR(IF(I$1&lt;&gt;"",IF(I$1=Cпиcок!$G83,Cпиcок!$C83,9999),SMALL(INDIRECT(ADDRESS(2,COLUMN()-1)&amp;":"&amp;ADDRESS(200,COLUMN()-1)),ROW()-1)),9999)</f>
        <v>9999</v>
      </c>
      <c r="J81" s="20">
        <f ca="1">IFERROR(IF(J$1&lt;&gt;"",IF(J$1=Cпиcок!$G83,Cпиcок!$C83,9999),SMALL(INDIRECT(ADDRESS(2,COLUMN()-1)&amp;":"&amp;ADDRESS(200,COLUMN()-1)),ROW()-1)),9999)</f>
        <v>9999</v>
      </c>
      <c r="K81" s="19">
        <f ca="1">IFERROR(IF(K$1&lt;&gt;"",IF(K$1=Cпиcок!$G83,Cпиcок!$C83,9999),SMALL(INDIRECT(ADDRESS(2,COLUMN()-1)&amp;":"&amp;ADDRESS(200,COLUMN()-1)),ROW()-1)),9999)</f>
        <v>9999</v>
      </c>
      <c r="L81" s="20">
        <f ca="1">IFERROR(IF(L$1&lt;&gt;"",IF(L$1=Cпиcок!$G83,Cпиcок!$C83,9999),SMALL(INDIRECT(ADDRESS(2,COLUMN()-1)&amp;":"&amp;ADDRESS(200,COLUMN()-1)),ROW()-1)),9999)</f>
        <v>9999</v>
      </c>
      <c r="M81" s="19">
        <f ca="1">IFERROR(IF(M$1&lt;&gt;"",IF(M$1=Cпиcок!$G83,Cпиcок!$C83,9999),SMALL(INDIRECT(ADDRESS(2,COLUMN()-1)&amp;":"&amp;ADDRESS(200,COLUMN()-1)),ROW()-1)),9999)</f>
        <v>9999</v>
      </c>
      <c r="N81" s="20">
        <f ca="1">IFERROR(IF(N$1&lt;&gt;"",IF(N$1=Cпиcок!$G83,Cпиcок!$C83,9999),SMALL(INDIRECT(ADDRESS(2,COLUMN()-1)&amp;":"&amp;ADDRESS(200,COLUMN()-1)),ROW()-1)),9999)</f>
        <v>9999</v>
      </c>
      <c r="O81" s="19">
        <f ca="1">IFERROR(IF(O$1&lt;&gt;"",IF(O$1=Cпиcок!$G83,Cпиcок!$C83,9999),SMALL(INDIRECT(ADDRESS(2,COLUMN()-1)&amp;":"&amp;ADDRESS(200,COLUMN()-1)),ROW()-1)),9999)</f>
        <v>9999</v>
      </c>
      <c r="P81" s="20">
        <f ca="1">IFERROR(IF(P$1&lt;&gt;"",IF(P$1=Cпиcок!$G83,Cпиcок!$C83,9999),SMALL(INDIRECT(ADDRESS(2,COLUMN()-1)&amp;":"&amp;ADDRESS(200,COLUMN()-1)),ROW()-1)),9999)</f>
        <v>9999</v>
      </c>
      <c r="Q81" s="19">
        <f ca="1">IFERROR(IF(Q$1&lt;&gt;"",IF(Q$1=Cпиcок!$G83,Cпиcок!$C83,9999),SMALL(INDIRECT(ADDRESS(2,COLUMN()-1)&amp;":"&amp;ADDRESS(200,COLUMN()-1)),ROW()-1)),9999)</f>
        <v>9999</v>
      </c>
      <c r="R81" s="20">
        <f ca="1">IFERROR(IF(R$1&lt;&gt;"",IF(R$1=Cпиcок!$G83,Cпиcок!$C83,9999),SMALL(INDIRECT(ADDRESS(2,COLUMN()-1)&amp;":"&amp;ADDRESS(200,COLUMN()-1)),ROW()-1)),9999)</f>
        <v>9999</v>
      </c>
      <c r="S81" s="19">
        <f ca="1">IFERROR(IF(S$1&lt;&gt;"",IF(S$1=Cпиcок!$G83,Cпиcок!$C83,9999),SMALL(INDIRECT(ADDRESS(2,COLUMN()-1)&amp;":"&amp;ADDRESS(200,COLUMN()-1)),ROW()-1)),9999)</f>
        <v>9999</v>
      </c>
      <c r="T81" s="20">
        <f ca="1">IFERROR(IF(T$1&lt;&gt;"",IF(T$1=Cпиcок!$G83,Cпиcок!$C83,9999),SMALL(INDIRECT(ADDRESS(2,COLUMN()-1)&amp;":"&amp;ADDRESS(200,COLUMN()-1)),ROW()-1)),9999)</f>
        <v>9999</v>
      </c>
    </row>
    <row r="82" spans="1:20" x14ac:dyDescent="0.15">
      <c r="A82" s="19">
        <f ca="1">IFERROR(IF(A$1&lt;&gt;"",IF(A$1=Cпиcок!$G84,Cпиcок!$C84,9999),SMALL(INDIRECT(ADDRESS(2,COLUMN()-1)&amp;":"&amp;ADDRESS(200,COLUMN()-1)),ROW()-1)),9999)</f>
        <v>9999</v>
      </c>
      <c r="B82" s="20">
        <f ca="1">IFERROR(IF(B$1&lt;&gt;"",IF(B$1=Cпиcок!$G84,Cпиcок!$C84,9999),SMALL(INDIRECT(ADDRESS(2,COLUMN()-1)&amp;":"&amp;ADDRESS(200,COLUMN()-1)),ROW()-1)),9999)</f>
        <v>9999</v>
      </c>
      <c r="C82" s="19">
        <f ca="1">IFERROR(IF(C$1=Cпиcок!$G84,Cпиcок!$C84,9999),9999)</f>
        <v>530</v>
      </c>
      <c r="D82" s="20">
        <f t="shared" ca="1" si="2"/>
        <v>9999</v>
      </c>
      <c r="E82" s="19">
        <f ca="1">IFERROR(IF(E$1&lt;&gt;"",IF(E$1=Cпиcок!$G84,Cпиcок!$C84,9999),SMALL(INDIRECT(ADDRESS(2,COLUMN()-1)&amp;":"&amp;ADDRESS(200,COLUMN()-1)),ROW()-1)),9999)</f>
        <v>9999</v>
      </c>
      <c r="F82" s="20">
        <f ca="1">IFERROR(IF(F$1&lt;&gt;"",IF(F$1=Cпиcок!$G84,Cпиcок!$C84,9999),SMALL(INDIRECT(ADDRESS(2,COLUMN()-1)&amp;":"&amp;ADDRESS(200,COLUMN()-1)),ROW()-1)),9999)</f>
        <v>9999</v>
      </c>
      <c r="G82" s="19">
        <f ca="1">IFERROR(IF(G$1&lt;&gt;"",IF(G$1=Cпиcок!$G84,Cпиcок!$C84,9999),SMALL(INDIRECT(ADDRESS(2,COLUMN()-1)&amp;":"&amp;ADDRESS(200,COLUMN()-1)),ROW()-1)),9999)</f>
        <v>9999</v>
      </c>
      <c r="H82" s="20">
        <f ca="1">IFERROR(IF(H$1&lt;&gt;"",IF(H$1=Cпиcок!$G84,Cпиcок!$C84,9999),SMALL(INDIRECT(ADDRESS(2,COLUMN()-1)&amp;":"&amp;ADDRESS(200,COLUMN()-1)),ROW()-1)),9999)</f>
        <v>9999</v>
      </c>
      <c r="I82" s="19">
        <f ca="1">IFERROR(IF(I$1&lt;&gt;"",IF(I$1=Cпиcок!$G84,Cпиcок!$C84,9999),SMALL(INDIRECT(ADDRESS(2,COLUMN()-1)&amp;":"&amp;ADDRESS(200,COLUMN()-1)),ROW()-1)),9999)</f>
        <v>9999</v>
      </c>
      <c r="J82" s="20">
        <f ca="1">IFERROR(IF(J$1&lt;&gt;"",IF(J$1=Cпиcок!$G84,Cпиcок!$C84,9999),SMALL(INDIRECT(ADDRESS(2,COLUMN()-1)&amp;":"&amp;ADDRESS(200,COLUMN()-1)),ROW()-1)),9999)</f>
        <v>9999</v>
      </c>
      <c r="K82" s="19">
        <f ca="1">IFERROR(IF(K$1&lt;&gt;"",IF(K$1=Cпиcок!$G84,Cпиcок!$C84,9999),SMALL(INDIRECT(ADDRESS(2,COLUMN()-1)&amp;":"&amp;ADDRESS(200,COLUMN()-1)),ROW()-1)),9999)</f>
        <v>9999</v>
      </c>
      <c r="L82" s="20">
        <f ca="1">IFERROR(IF(L$1&lt;&gt;"",IF(L$1=Cпиcок!$G84,Cпиcок!$C84,9999),SMALL(INDIRECT(ADDRESS(2,COLUMN()-1)&amp;":"&amp;ADDRESS(200,COLUMN()-1)),ROW()-1)),9999)</f>
        <v>9999</v>
      </c>
      <c r="M82" s="19">
        <f ca="1">IFERROR(IF(M$1&lt;&gt;"",IF(M$1=Cпиcок!$G84,Cпиcок!$C84,9999),SMALL(INDIRECT(ADDRESS(2,COLUMN()-1)&amp;":"&amp;ADDRESS(200,COLUMN()-1)),ROW()-1)),9999)</f>
        <v>9999</v>
      </c>
      <c r="N82" s="20">
        <f ca="1">IFERROR(IF(N$1&lt;&gt;"",IF(N$1=Cпиcок!$G84,Cпиcок!$C84,9999),SMALL(INDIRECT(ADDRESS(2,COLUMN()-1)&amp;":"&amp;ADDRESS(200,COLUMN()-1)),ROW()-1)),9999)</f>
        <v>9999</v>
      </c>
      <c r="O82" s="19">
        <f ca="1">IFERROR(IF(O$1&lt;&gt;"",IF(O$1=Cпиcок!$G84,Cпиcок!$C84,9999),SMALL(INDIRECT(ADDRESS(2,COLUMN()-1)&amp;":"&amp;ADDRESS(200,COLUMN()-1)),ROW()-1)),9999)</f>
        <v>9999</v>
      </c>
      <c r="P82" s="20">
        <f ca="1">IFERROR(IF(P$1&lt;&gt;"",IF(P$1=Cпиcок!$G84,Cпиcок!$C84,9999),SMALL(INDIRECT(ADDRESS(2,COLUMN()-1)&amp;":"&amp;ADDRESS(200,COLUMN()-1)),ROW()-1)),9999)</f>
        <v>9999</v>
      </c>
      <c r="Q82" s="19">
        <f ca="1">IFERROR(IF(Q$1&lt;&gt;"",IF(Q$1=Cпиcок!$G84,Cпиcок!$C84,9999),SMALL(INDIRECT(ADDRESS(2,COLUMN()-1)&amp;":"&amp;ADDRESS(200,COLUMN()-1)),ROW()-1)),9999)</f>
        <v>9999</v>
      </c>
      <c r="R82" s="20">
        <f ca="1">IFERROR(IF(R$1&lt;&gt;"",IF(R$1=Cпиcок!$G84,Cпиcок!$C84,9999),SMALL(INDIRECT(ADDRESS(2,COLUMN()-1)&amp;":"&amp;ADDRESS(200,COLUMN()-1)),ROW()-1)),9999)</f>
        <v>9999</v>
      </c>
      <c r="S82" s="19">
        <f ca="1">IFERROR(IF(S$1&lt;&gt;"",IF(S$1=Cпиcок!$G84,Cпиcок!$C84,9999),SMALL(INDIRECT(ADDRESS(2,COLUMN()-1)&amp;":"&amp;ADDRESS(200,COLUMN()-1)),ROW()-1)),9999)</f>
        <v>9999</v>
      </c>
      <c r="T82" s="20">
        <f ca="1">IFERROR(IF(T$1&lt;&gt;"",IF(T$1=Cпиcок!$G84,Cпиcок!$C84,9999),SMALL(INDIRECT(ADDRESS(2,COLUMN()-1)&amp;":"&amp;ADDRESS(200,COLUMN()-1)),ROW()-1)),9999)</f>
        <v>9999</v>
      </c>
    </row>
    <row r="83" spans="1:20" x14ac:dyDescent="0.15">
      <c r="A83" s="19">
        <f ca="1">IFERROR(IF(A$1&lt;&gt;"",IF(A$1=Cпиcок!$G85,Cпиcок!$C85,9999),SMALL(INDIRECT(ADDRESS(2,COLUMN()-1)&amp;":"&amp;ADDRESS(200,COLUMN()-1)),ROW()-1)),9999)</f>
        <v>9999</v>
      </c>
      <c r="B83" s="20">
        <f ca="1">IFERROR(IF(B$1&lt;&gt;"",IF(B$1=Cпиcок!$G85,Cпиcок!$C85,9999),SMALL(INDIRECT(ADDRESS(2,COLUMN()-1)&amp;":"&amp;ADDRESS(200,COLUMN()-1)),ROW()-1)),9999)</f>
        <v>9999</v>
      </c>
      <c r="C83" s="19">
        <f ca="1">IFERROR(IF(C$1=Cпиcок!$G85,Cпиcок!$C85,9999),9999)</f>
        <v>9999</v>
      </c>
      <c r="D83" s="20">
        <f t="shared" ca="1" si="2"/>
        <v>9999</v>
      </c>
      <c r="E83" s="19">
        <f ca="1">IFERROR(IF(E$1&lt;&gt;"",IF(E$1=Cпиcок!$G85,Cпиcок!$C85,9999),SMALL(INDIRECT(ADDRESS(2,COLUMN()-1)&amp;":"&amp;ADDRESS(200,COLUMN()-1)),ROW()-1)),9999)</f>
        <v>550</v>
      </c>
      <c r="F83" s="20">
        <f ca="1">IFERROR(IF(F$1&lt;&gt;"",IF(F$1=Cпиcок!$G85,Cпиcок!$C85,9999),SMALL(INDIRECT(ADDRESS(2,COLUMN()-1)&amp;":"&amp;ADDRESS(200,COLUMN()-1)),ROW()-1)),9999)</f>
        <v>9999</v>
      </c>
      <c r="G83" s="19">
        <f ca="1">IFERROR(IF(G$1&lt;&gt;"",IF(G$1=Cпиcок!$G85,Cпиcок!$C85,9999),SMALL(INDIRECT(ADDRESS(2,COLUMN()-1)&amp;":"&amp;ADDRESS(200,COLUMN()-1)),ROW()-1)),9999)</f>
        <v>9999</v>
      </c>
      <c r="H83" s="20">
        <f ca="1">IFERROR(IF(H$1&lt;&gt;"",IF(H$1=Cпиcок!$G85,Cпиcок!$C85,9999),SMALL(INDIRECT(ADDRESS(2,COLUMN()-1)&amp;":"&amp;ADDRESS(200,COLUMN()-1)),ROW()-1)),9999)</f>
        <v>9999</v>
      </c>
      <c r="I83" s="19">
        <f ca="1">IFERROR(IF(I$1&lt;&gt;"",IF(I$1=Cпиcок!$G85,Cпиcок!$C85,9999),SMALL(INDIRECT(ADDRESS(2,COLUMN()-1)&amp;":"&amp;ADDRESS(200,COLUMN()-1)),ROW()-1)),9999)</f>
        <v>9999</v>
      </c>
      <c r="J83" s="20">
        <f ca="1">IFERROR(IF(J$1&lt;&gt;"",IF(J$1=Cпиcок!$G85,Cпиcок!$C85,9999),SMALL(INDIRECT(ADDRESS(2,COLUMN()-1)&amp;":"&amp;ADDRESS(200,COLUMN()-1)),ROW()-1)),9999)</f>
        <v>9999</v>
      </c>
      <c r="K83" s="19">
        <f ca="1">IFERROR(IF(K$1&lt;&gt;"",IF(K$1=Cпиcок!$G85,Cпиcок!$C85,9999),SMALL(INDIRECT(ADDRESS(2,COLUMN()-1)&amp;":"&amp;ADDRESS(200,COLUMN()-1)),ROW()-1)),9999)</f>
        <v>9999</v>
      </c>
      <c r="L83" s="20">
        <f ca="1">IFERROR(IF(L$1&lt;&gt;"",IF(L$1=Cпиcок!$G85,Cпиcок!$C85,9999),SMALL(INDIRECT(ADDRESS(2,COLUMN()-1)&amp;":"&amp;ADDRESS(200,COLUMN()-1)),ROW()-1)),9999)</f>
        <v>9999</v>
      </c>
      <c r="M83" s="19">
        <f ca="1">IFERROR(IF(M$1&lt;&gt;"",IF(M$1=Cпиcок!$G85,Cпиcок!$C85,9999),SMALL(INDIRECT(ADDRESS(2,COLUMN()-1)&amp;":"&amp;ADDRESS(200,COLUMN()-1)),ROW()-1)),9999)</f>
        <v>9999</v>
      </c>
      <c r="N83" s="20">
        <f ca="1">IFERROR(IF(N$1&lt;&gt;"",IF(N$1=Cпиcок!$G85,Cпиcок!$C85,9999),SMALL(INDIRECT(ADDRESS(2,COLUMN()-1)&amp;":"&amp;ADDRESS(200,COLUMN()-1)),ROW()-1)),9999)</f>
        <v>9999</v>
      </c>
      <c r="O83" s="19">
        <f ca="1">IFERROR(IF(O$1&lt;&gt;"",IF(O$1=Cпиcок!$G85,Cпиcок!$C85,9999),SMALL(INDIRECT(ADDRESS(2,COLUMN()-1)&amp;":"&amp;ADDRESS(200,COLUMN()-1)),ROW()-1)),9999)</f>
        <v>9999</v>
      </c>
      <c r="P83" s="20">
        <f ca="1">IFERROR(IF(P$1&lt;&gt;"",IF(P$1=Cпиcок!$G85,Cпиcок!$C85,9999),SMALL(INDIRECT(ADDRESS(2,COLUMN()-1)&amp;":"&amp;ADDRESS(200,COLUMN()-1)),ROW()-1)),9999)</f>
        <v>9999</v>
      </c>
      <c r="Q83" s="19">
        <f ca="1">IFERROR(IF(Q$1&lt;&gt;"",IF(Q$1=Cпиcок!$G85,Cпиcок!$C85,9999),SMALL(INDIRECT(ADDRESS(2,COLUMN()-1)&amp;":"&amp;ADDRESS(200,COLUMN()-1)),ROW()-1)),9999)</f>
        <v>9999</v>
      </c>
      <c r="R83" s="20">
        <f ca="1">IFERROR(IF(R$1&lt;&gt;"",IF(R$1=Cпиcок!$G85,Cпиcок!$C85,9999),SMALL(INDIRECT(ADDRESS(2,COLUMN()-1)&amp;":"&amp;ADDRESS(200,COLUMN()-1)),ROW()-1)),9999)</f>
        <v>9999</v>
      </c>
      <c r="S83" s="19">
        <f ca="1">IFERROR(IF(S$1&lt;&gt;"",IF(S$1=Cпиcок!$G85,Cпиcок!$C85,9999),SMALL(INDIRECT(ADDRESS(2,COLUMN()-1)&amp;":"&amp;ADDRESS(200,COLUMN()-1)),ROW()-1)),9999)</f>
        <v>9999</v>
      </c>
      <c r="T83" s="20">
        <f ca="1">IFERROR(IF(T$1&lt;&gt;"",IF(T$1=Cпиcок!$G85,Cпиcок!$C85,9999),SMALL(INDIRECT(ADDRESS(2,COLUMN()-1)&amp;":"&amp;ADDRESS(200,COLUMN()-1)),ROW()-1)),9999)</f>
        <v>9999</v>
      </c>
    </row>
    <row r="84" spans="1:20" x14ac:dyDescent="0.15">
      <c r="A84" s="19">
        <f ca="1">IFERROR(IF(A$1&lt;&gt;"",IF(A$1=Cпиcок!$G86,Cпиcок!$C86,9999),SMALL(INDIRECT(ADDRESS(2,COLUMN()-1)&amp;":"&amp;ADDRESS(200,COLUMN()-1)),ROW()-1)),9999)</f>
        <v>9999</v>
      </c>
      <c r="B84" s="20">
        <f ca="1">IFERROR(IF(B$1&lt;&gt;"",IF(B$1=Cпиcок!$G86,Cпиcок!$C86,9999),SMALL(INDIRECT(ADDRESS(2,COLUMN()-1)&amp;":"&amp;ADDRESS(200,COLUMN()-1)),ROW()-1)),9999)</f>
        <v>9999</v>
      </c>
      <c r="C84" s="19">
        <f ca="1">IFERROR(IF(C$1=Cпиcок!$G86,Cпиcок!$C86,9999),9999)</f>
        <v>9999</v>
      </c>
      <c r="D84" s="20">
        <f t="shared" ca="1" si="2"/>
        <v>9999</v>
      </c>
      <c r="E84" s="19">
        <f ca="1">IFERROR(IF(E$1&lt;&gt;"",IF(E$1=Cпиcок!$G86,Cпиcок!$C86,9999),SMALL(INDIRECT(ADDRESS(2,COLUMN()-1)&amp;":"&amp;ADDRESS(200,COLUMN()-1)),ROW()-1)),9999)</f>
        <v>551</v>
      </c>
      <c r="F84" s="20">
        <f ca="1">IFERROR(IF(F$1&lt;&gt;"",IF(F$1=Cпиcок!$G86,Cпиcок!$C86,9999),SMALL(INDIRECT(ADDRESS(2,COLUMN()-1)&amp;":"&amp;ADDRESS(200,COLUMN()-1)),ROW()-1)),9999)</f>
        <v>9999</v>
      </c>
      <c r="G84" s="19">
        <f ca="1">IFERROR(IF(G$1&lt;&gt;"",IF(G$1=Cпиcок!$G86,Cпиcок!$C86,9999),SMALL(INDIRECT(ADDRESS(2,COLUMN()-1)&amp;":"&amp;ADDRESS(200,COLUMN()-1)),ROW()-1)),9999)</f>
        <v>9999</v>
      </c>
      <c r="H84" s="20">
        <f ca="1">IFERROR(IF(H$1&lt;&gt;"",IF(H$1=Cпиcок!$G86,Cпиcок!$C86,9999),SMALL(INDIRECT(ADDRESS(2,COLUMN()-1)&amp;":"&amp;ADDRESS(200,COLUMN()-1)),ROW()-1)),9999)</f>
        <v>9999</v>
      </c>
      <c r="I84" s="19">
        <f ca="1">IFERROR(IF(I$1&lt;&gt;"",IF(I$1=Cпиcок!$G86,Cпиcок!$C86,9999),SMALL(INDIRECT(ADDRESS(2,COLUMN()-1)&amp;":"&amp;ADDRESS(200,COLUMN()-1)),ROW()-1)),9999)</f>
        <v>9999</v>
      </c>
      <c r="J84" s="20">
        <f ca="1">IFERROR(IF(J$1&lt;&gt;"",IF(J$1=Cпиcок!$G86,Cпиcок!$C86,9999),SMALL(INDIRECT(ADDRESS(2,COLUMN()-1)&amp;":"&amp;ADDRESS(200,COLUMN()-1)),ROW()-1)),9999)</f>
        <v>9999</v>
      </c>
      <c r="K84" s="19">
        <f ca="1">IFERROR(IF(K$1&lt;&gt;"",IF(K$1=Cпиcок!$G86,Cпиcок!$C86,9999),SMALL(INDIRECT(ADDRESS(2,COLUMN()-1)&amp;":"&amp;ADDRESS(200,COLUMN()-1)),ROW()-1)),9999)</f>
        <v>9999</v>
      </c>
      <c r="L84" s="20">
        <f ca="1">IFERROR(IF(L$1&lt;&gt;"",IF(L$1=Cпиcок!$G86,Cпиcок!$C86,9999),SMALL(INDIRECT(ADDRESS(2,COLUMN()-1)&amp;":"&amp;ADDRESS(200,COLUMN()-1)),ROW()-1)),9999)</f>
        <v>9999</v>
      </c>
      <c r="M84" s="19">
        <f ca="1">IFERROR(IF(M$1&lt;&gt;"",IF(M$1=Cпиcок!$G86,Cпиcок!$C86,9999),SMALL(INDIRECT(ADDRESS(2,COLUMN()-1)&amp;":"&amp;ADDRESS(200,COLUMN()-1)),ROW()-1)),9999)</f>
        <v>9999</v>
      </c>
      <c r="N84" s="20">
        <f ca="1">IFERROR(IF(N$1&lt;&gt;"",IF(N$1=Cпиcок!$G86,Cпиcок!$C86,9999),SMALL(INDIRECT(ADDRESS(2,COLUMN()-1)&amp;":"&amp;ADDRESS(200,COLUMN()-1)),ROW()-1)),9999)</f>
        <v>9999</v>
      </c>
      <c r="O84" s="19">
        <f ca="1">IFERROR(IF(O$1&lt;&gt;"",IF(O$1=Cпиcок!$G86,Cпиcок!$C86,9999),SMALL(INDIRECT(ADDRESS(2,COLUMN()-1)&amp;":"&amp;ADDRESS(200,COLUMN()-1)),ROW()-1)),9999)</f>
        <v>9999</v>
      </c>
      <c r="P84" s="20">
        <f ca="1">IFERROR(IF(P$1&lt;&gt;"",IF(P$1=Cпиcок!$G86,Cпиcок!$C86,9999),SMALL(INDIRECT(ADDRESS(2,COLUMN()-1)&amp;":"&amp;ADDRESS(200,COLUMN()-1)),ROW()-1)),9999)</f>
        <v>9999</v>
      </c>
      <c r="Q84" s="19">
        <f ca="1">IFERROR(IF(Q$1&lt;&gt;"",IF(Q$1=Cпиcок!$G86,Cпиcок!$C86,9999),SMALL(INDIRECT(ADDRESS(2,COLUMN()-1)&amp;":"&amp;ADDRESS(200,COLUMN()-1)),ROW()-1)),9999)</f>
        <v>9999</v>
      </c>
      <c r="R84" s="20">
        <f ca="1">IFERROR(IF(R$1&lt;&gt;"",IF(R$1=Cпиcок!$G86,Cпиcок!$C86,9999),SMALL(INDIRECT(ADDRESS(2,COLUMN()-1)&amp;":"&amp;ADDRESS(200,COLUMN()-1)),ROW()-1)),9999)</f>
        <v>9999</v>
      </c>
      <c r="S84" s="19">
        <f ca="1">IFERROR(IF(S$1&lt;&gt;"",IF(S$1=Cпиcок!$G86,Cпиcок!$C86,9999),SMALL(INDIRECT(ADDRESS(2,COLUMN()-1)&amp;":"&amp;ADDRESS(200,COLUMN()-1)),ROW()-1)),9999)</f>
        <v>9999</v>
      </c>
      <c r="T84" s="20">
        <f ca="1">IFERROR(IF(T$1&lt;&gt;"",IF(T$1=Cпиcок!$G86,Cпиcок!$C86,9999),SMALL(INDIRECT(ADDRESS(2,COLUMN()-1)&amp;":"&amp;ADDRESS(200,COLUMN()-1)),ROW()-1)),9999)</f>
        <v>9999</v>
      </c>
    </row>
    <row r="85" spans="1:20" x14ac:dyDescent="0.15">
      <c r="A85" s="19">
        <f ca="1">IFERROR(IF(A$1&lt;&gt;"",IF(A$1=Cпиcок!$G87,Cпиcок!$C87,9999),SMALL(INDIRECT(ADDRESS(2,COLUMN()-1)&amp;":"&amp;ADDRESS(200,COLUMN()-1)),ROW()-1)),9999)</f>
        <v>9999</v>
      </c>
      <c r="B85" s="20">
        <f ca="1">IFERROR(IF(B$1&lt;&gt;"",IF(B$1=Cпиcок!$G87,Cпиcок!$C87,9999),SMALL(INDIRECT(ADDRESS(2,COLUMN()-1)&amp;":"&amp;ADDRESS(200,COLUMN()-1)),ROW()-1)),9999)</f>
        <v>9999</v>
      </c>
      <c r="C85" s="19">
        <f ca="1">IFERROR(IF(C$1=Cпиcок!$G87,Cпиcок!$C87,9999),9999)</f>
        <v>9999</v>
      </c>
      <c r="D85" s="20">
        <f t="shared" ca="1" si="2"/>
        <v>9999</v>
      </c>
      <c r="E85" s="19">
        <f ca="1">IFERROR(IF(E$1&lt;&gt;"",IF(E$1=Cпиcок!$G87,Cпиcок!$C87,9999),SMALL(INDIRECT(ADDRESS(2,COLUMN()-1)&amp;":"&amp;ADDRESS(200,COLUMN()-1)),ROW()-1)),9999)</f>
        <v>9999</v>
      </c>
      <c r="F85" s="20">
        <f ca="1">IFERROR(IF(F$1&lt;&gt;"",IF(F$1=Cпиcок!$G87,Cпиcок!$C87,9999),SMALL(INDIRECT(ADDRESS(2,COLUMN()-1)&amp;":"&amp;ADDRESS(200,COLUMN()-1)),ROW()-1)),9999)</f>
        <v>9999</v>
      </c>
      <c r="G85" s="19">
        <f ca="1">IFERROR(IF(G$1&lt;&gt;"",IF(G$1=Cпиcок!$G87,Cпиcок!$C87,9999),SMALL(INDIRECT(ADDRESS(2,COLUMN()-1)&amp;":"&amp;ADDRESS(200,COLUMN()-1)),ROW()-1)),9999)</f>
        <v>9999</v>
      </c>
      <c r="H85" s="20">
        <f ca="1">IFERROR(IF(H$1&lt;&gt;"",IF(H$1=Cпиcок!$G87,Cпиcок!$C87,9999),SMALL(INDIRECT(ADDRESS(2,COLUMN()-1)&amp;":"&amp;ADDRESS(200,COLUMN()-1)),ROW()-1)),9999)</f>
        <v>9999</v>
      </c>
      <c r="I85" s="19">
        <f ca="1">IFERROR(IF(I$1&lt;&gt;"",IF(I$1=Cпиcок!$G87,Cпиcок!$C87,9999),SMALL(INDIRECT(ADDRESS(2,COLUMN()-1)&amp;":"&amp;ADDRESS(200,COLUMN()-1)),ROW()-1)),9999)</f>
        <v>9999</v>
      </c>
      <c r="J85" s="20">
        <f ca="1">IFERROR(IF(J$1&lt;&gt;"",IF(J$1=Cпиcок!$G87,Cпиcок!$C87,9999),SMALL(INDIRECT(ADDRESS(2,COLUMN()-1)&amp;":"&amp;ADDRESS(200,COLUMN()-1)),ROW()-1)),9999)</f>
        <v>9999</v>
      </c>
      <c r="K85" s="19">
        <f ca="1">IFERROR(IF(K$1&lt;&gt;"",IF(K$1=Cпиcок!$G87,Cпиcок!$C87,9999),SMALL(INDIRECT(ADDRESS(2,COLUMN()-1)&amp;":"&amp;ADDRESS(200,COLUMN()-1)),ROW()-1)),9999)</f>
        <v>9999</v>
      </c>
      <c r="L85" s="20">
        <f ca="1">IFERROR(IF(L$1&lt;&gt;"",IF(L$1=Cпиcок!$G87,Cпиcок!$C87,9999),SMALL(INDIRECT(ADDRESS(2,COLUMN()-1)&amp;":"&amp;ADDRESS(200,COLUMN()-1)),ROW()-1)),9999)</f>
        <v>9999</v>
      </c>
      <c r="M85" s="19">
        <f ca="1">IFERROR(IF(M$1&lt;&gt;"",IF(M$1=Cпиcок!$G87,Cпиcок!$C87,9999),SMALL(INDIRECT(ADDRESS(2,COLUMN()-1)&amp;":"&amp;ADDRESS(200,COLUMN()-1)),ROW()-1)),9999)</f>
        <v>9999</v>
      </c>
      <c r="N85" s="20">
        <f ca="1">IFERROR(IF(N$1&lt;&gt;"",IF(N$1=Cпиcок!$G87,Cпиcок!$C87,9999),SMALL(INDIRECT(ADDRESS(2,COLUMN()-1)&amp;":"&amp;ADDRESS(200,COLUMN()-1)),ROW()-1)),9999)</f>
        <v>9999</v>
      </c>
      <c r="O85" s="19">
        <f ca="1">IFERROR(IF(O$1&lt;&gt;"",IF(O$1=Cпиcок!$G87,Cпиcок!$C87,9999),SMALL(INDIRECT(ADDRESS(2,COLUMN()-1)&amp;":"&amp;ADDRESS(200,COLUMN()-1)),ROW()-1)),9999)</f>
        <v>9999</v>
      </c>
      <c r="P85" s="20">
        <f ca="1">IFERROR(IF(P$1&lt;&gt;"",IF(P$1=Cпиcок!$G87,Cпиcок!$C87,9999),SMALL(INDIRECT(ADDRESS(2,COLUMN()-1)&amp;":"&amp;ADDRESS(200,COLUMN()-1)),ROW()-1)),9999)</f>
        <v>9999</v>
      </c>
      <c r="Q85" s="19">
        <f ca="1">IFERROR(IF(Q$1&lt;&gt;"",IF(Q$1=Cпиcок!$G87,Cпиcок!$C87,9999),SMALL(INDIRECT(ADDRESS(2,COLUMN()-1)&amp;":"&amp;ADDRESS(200,COLUMN()-1)),ROW()-1)),9999)</f>
        <v>9999</v>
      </c>
      <c r="R85" s="20">
        <f ca="1">IFERROR(IF(R$1&lt;&gt;"",IF(R$1=Cпиcок!$G87,Cпиcок!$C87,9999),SMALL(INDIRECT(ADDRESS(2,COLUMN()-1)&amp;":"&amp;ADDRESS(200,COLUMN()-1)),ROW()-1)),9999)</f>
        <v>9999</v>
      </c>
      <c r="S85" s="19">
        <f ca="1">IFERROR(IF(S$1&lt;&gt;"",IF(S$1=Cпиcок!$G87,Cпиcок!$C87,9999),SMALL(INDIRECT(ADDRESS(2,COLUMN()-1)&amp;":"&amp;ADDRESS(200,COLUMN()-1)),ROW()-1)),9999)</f>
        <v>9999</v>
      </c>
      <c r="T85" s="20">
        <f ca="1">IFERROR(IF(T$1&lt;&gt;"",IF(T$1=Cпиcок!$G87,Cпиcок!$C87,9999),SMALL(INDIRECT(ADDRESS(2,COLUMN()-1)&amp;":"&amp;ADDRESS(200,COLUMN()-1)),ROW()-1)),9999)</f>
        <v>9999</v>
      </c>
    </row>
    <row r="86" spans="1:20" x14ac:dyDescent="0.15">
      <c r="A86" s="19">
        <f ca="1">IFERROR(IF(A$1&lt;&gt;"",IF(A$1=Cпиcок!$G88,Cпиcок!$C88,9999),SMALL(INDIRECT(ADDRESS(2,COLUMN()-1)&amp;":"&amp;ADDRESS(200,COLUMN()-1)),ROW()-1)),9999)</f>
        <v>9999</v>
      </c>
      <c r="B86" s="20">
        <f ca="1">IFERROR(IF(B$1&lt;&gt;"",IF(B$1=Cпиcок!$G88,Cпиcок!$C88,9999),SMALL(INDIRECT(ADDRESS(2,COLUMN()-1)&amp;":"&amp;ADDRESS(200,COLUMN()-1)),ROW()-1)),9999)</f>
        <v>9999</v>
      </c>
      <c r="C86" s="19">
        <f ca="1">IFERROR(IF(C$1=Cпиcок!$G88,Cпиcок!$C88,9999),9999)</f>
        <v>9999</v>
      </c>
      <c r="D86" s="20">
        <f t="shared" ca="1" si="2"/>
        <v>9999</v>
      </c>
      <c r="E86" s="19">
        <f ca="1">IFERROR(IF(E$1&lt;&gt;"",IF(E$1=Cпиcок!$G88,Cпиcок!$C88,9999),SMALL(INDIRECT(ADDRESS(2,COLUMN()-1)&amp;":"&amp;ADDRESS(200,COLUMN()-1)),ROW()-1)),9999)</f>
        <v>9999</v>
      </c>
      <c r="F86" s="20">
        <f ca="1">IFERROR(IF(F$1&lt;&gt;"",IF(F$1=Cпиcок!$G88,Cпиcок!$C88,9999),SMALL(INDIRECT(ADDRESS(2,COLUMN()-1)&amp;":"&amp;ADDRESS(200,COLUMN()-1)),ROW()-1)),9999)</f>
        <v>9999</v>
      </c>
      <c r="G86" s="19">
        <f ca="1">IFERROR(IF(G$1&lt;&gt;"",IF(G$1=Cпиcок!$G88,Cпиcок!$C88,9999),SMALL(INDIRECT(ADDRESS(2,COLUMN()-1)&amp;":"&amp;ADDRESS(200,COLUMN()-1)),ROW()-1)),9999)</f>
        <v>9999</v>
      </c>
      <c r="H86" s="20">
        <f ca="1">IFERROR(IF(H$1&lt;&gt;"",IF(H$1=Cпиcок!$G88,Cпиcок!$C88,9999),SMALL(INDIRECT(ADDRESS(2,COLUMN()-1)&amp;":"&amp;ADDRESS(200,COLUMN()-1)),ROW()-1)),9999)</f>
        <v>9999</v>
      </c>
      <c r="I86" s="19">
        <f ca="1">IFERROR(IF(I$1&lt;&gt;"",IF(I$1=Cпиcок!$G88,Cпиcок!$C88,9999),SMALL(INDIRECT(ADDRESS(2,COLUMN()-1)&amp;":"&amp;ADDRESS(200,COLUMN()-1)),ROW()-1)),9999)</f>
        <v>9999</v>
      </c>
      <c r="J86" s="20">
        <f ca="1">IFERROR(IF(J$1&lt;&gt;"",IF(J$1=Cпиcок!$G88,Cпиcок!$C88,9999),SMALL(INDIRECT(ADDRESS(2,COLUMN()-1)&amp;":"&amp;ADDRESS(200,COLUMN()-1)),ROW()-1)),9999)</f>
        <v>9999</v>
      </c>
      <c r="K86" s="19">
        <f ca="1">IFERROR(IF(K$1&lt;&gt;"",IF(K$1=Cпиcок!$G88,Cпиcок!$C88,9999),SMALL(INDIRECT(ADDRESS(2,COLUMN()-1)&amp;":"&amp;ADDRESS(200,COLUMN()-1)),ROW()-1)),9999)</f>
        <v>9999</v>
      </c>
      <c r="L86" s="20">
        <f ca="1">IFERROR(IF(L$1&lt;&gt;"",IF(L$1=Cпиcок!$G88,Cпиcок!$C88,9999),SMALL(INDIRECT(ADDRESS(2,COLUMN()-1)&amp;":"&amp;ADDRESS(200,COLUMN()-1)),ROW()-1)),9999)</f>
        <v>9999</v>
      </c>
      <c r="M86" s="19">
        <f ca="1">IFERROR(IF(M$1&lt;&gt;"",IF(M$1=Cпиcок!$G88,Cпиcок!$C88,9999),SMALL(INDIRECT(ADDRESS(2,COLUMN()-1)&amp;":"&amp;ADDRESS(200,COLUMN()-1)),ROW()-1)),9999)</f>
        <v>9999</v>
      </c>
      <c r="N86" s="20">
        <f ca="1">IFERROR(IF(N$1&lt;&gt;"",IF(N$1=Cпиcок!$G88,Cпиcок!$C88,9999),SMALL(INDIRECT(ADDRESS(2,COLUMN()-1)&amp;":"&amp;ADDRESS(200,COLUMN()-1)),ROW()-1)),9999)</f>
        <v>9999</v>
      </c>
      <c r="O86" s="19">
        <f ca="1">IFERROR(IF(O$1&lt;&gt;"",IF(O$1=Cпиcок!$G88,Cпиcок!$C88,9999),SMALL(INDIRECT(ADDRESS(2,COLUMN()-1)&amp;":"&amp;ADDRESS(200,COLUMN()-1)),ROW()-1)),9999)</f>
        <v>9999</v>
      </c>
      <c r="P86" s="20">
        <f ca="1">IFERROR(IF(P$1&lt;&gt;"",IF(P$1=Cпиcок!$G88,Cпиcок!$C88,9999),SMALL(INDIRECT(ADDRESS(2,COLUMN()-1)&amp;":"&amp;ADDRESS(200,COLUMN()-1)),ROW()-1)),9999)</f>
        <v>9999</v>
      </c>
      <c r="Q86" s="19">
        <f ca="1">IFERROR(IF(Q$1&lt;&gt;"",IF(Q$1=Cпиcок!$G88,Cпиcок!$C88,9999),SMALL(INDIRECT(ADDRESS(2,COLUMN()-1)&amp;":"&amp;ADDRESS(200,COLUMN()-1)),ROW()-1)),9999)</f>
        <v>9999</v>
      </c>
      <c r="R86" s="20">
        <f ca="1">IFERROR(IF(R$1&lt;&gt;"",IF(R$1=Cпиcок!$G88,Cпиcок!$C88,9999),SMALL(INDIRECT(ADDRESS(2,COLUMN()-1)&amp;":"&amp;ADDRESS(200,COLUMN()-1)),ROW()-1)),9999)</f>
        <v>9999</v>
      </c>
      <c r="S86" s="19">
        <f ca="1">IFERROR(IF(S$1&lt;&gt;"",IF(S$1=Cпиcок!$G88,Cпиcок!$C88,9999),SMALL(INDIRECT(ADDRESS(2,COLUMN()-1)&amp;":"&amp;ADDRESS(200,COLUMN()-1)),ROW()-1)),9999)</f>
        <v>9999</v>
      </c>
      <c r="T86" s="20">
        <f ca="1">IFERROR(IF(T$1&lt;&gt;"",IF(T$1=Cпиcок!$G88,Cпиcок!$C88,9999),SMALL(INDIRECT(ADDRESS(2,COLUMN()-1)&amp;":"&amp;ADDRESS(200,COLUMN()-1)),ROW()-1)),9999)</f>
        <v>9999</v>
      </c>
    </row>
    <row r="87" spans="1:20" x14ac:dyDescent="0.15">
      <c r="A87" s="19">
        <f ca="1">IFERROR(IF(A$1&lt;&gt;"",IF(A$1=Cпиcок!$G89,Cпиcок!$C89,9999),SMALL(INDIRECT(ADDRESS(2,COLUMN()-1)&amp;":"&amp;ADDRESS(200,COLUMN()-1)),ROW()-1)),9999)</f>
        <v>9999</v>
      </c>
      <c r="B87" s="20">
        <f ca="1">IFERROR(IF(B$1&lt;&gt;"",IF(B$1=Cпиcок!$G89,Cпиcок!$C89,9999),SMALL(INDIRECT(ADDRESS(2,COLUMN()-1)&amp;":"&amp;ADDRESS(200,COLUMN()-1)),ROW()-1)),9999)</f>
        <v>9999</v>
      </c>
      <c r="C87" s="19">
        <f ca="1">IFERROR(IF(C$1=Cпиcок!$G89,Cпиcок!$C89,9999),9999)</f>
        <v>9999</v>
      </c>
      <c r="D87" s="20">
        <f t="shared" ca="1" si="2"/>
        <v>9999</v>
      </c>
      <c r="E87" s="19">
        <f ca="1">IFERROR(IF(E$1&lt;&gt;"",IF(E$1=Cпиcок!$G89,Cпиcок!$C89,9999),SMALL(INDIRECT(ADDRESS(2,COLUMN()-1)&amp;":"&amp;ADDRESS(200,COLUMN()-1)),ROW()-1)),9999)</f>
        <v>9999</v>
      </c>
      <c r="F87" s="20">
        <f ca="1">IFERROR(IF(F$1&lt;&gt;"",IF(F$1=Cпиcок!$G89,Cпиcок!$C89,9999),SMALL(INDIRECT(ADDRESS(2,COLUMN()-1)&amp;":"&amp;ADDRESS(200,COLUMN()-1)),ROW()-1)),9999)</f>
        <v>9999</v>
      </c>
      <c r="G87" s="19">
        <f ca="1">IFERROR(IF(G$1&lt;&gt;"",IF(G$1=Cпиcок!$G89,Cпиcок!$C89,9999),SMALL(INDIRECT(ADDRESS(2,COLUMN()-1)&amp;":"&amp;ADDRESS(200,COLUMN()-1)),ROW()-1)),9999)</f>
        <v>9999</v>
      </c>
      <c r="H87" s="20">
        <f ca="1">IFERROR(IF(H$1&lt;&gt;"",IF(H$1=Cпиcок!$G89,Cпиcок!$C89,9999),SMALL(INDIRECT(ADDRESS(2,COLUMN()-1)&amp;":"&amp;ADDRESS(200,COLUMN()-1)),ROW()-1)),9999)</f>
        <v>9999</v>
      </c>
      <c r="I87" s="19">
        <f ca="1">IFERROR(IF(I$1&lt;&gt;"",IF(I$1=Cпиcок!$G89,Cпиcок!$C89,9999),SMALL(INDIRECT(ADDRESS(2,COLUMN()-1)&amp;":"&amp;ADDRESS(200,COLUMN()-1)),ROW()-1)),9999)</f>
        <v>9999</v>
      </c>
      <c r="J87" s="20">
        <f ca="1">IFERROR(IF(J$1&lt;&gt;"",IF(J$1=Cпиcок!$G89,Cпиcок!$C89,9999),SMALL(INDIRECT(ADDRESS(2,COLUMN()-1)&amp;":"&amp;ADDRESS(200,COLUMN()-1)),ROW()-1)),9999)</f>
        <v>9999</v>
      </c>
      <c r="K87" s="19">
        <f ca="1">IFERROR(IF(K$1&lt;&gt;"",IF(K$1=Cпиcок!$G89,Cпиcок!$C89,9999),SMALL(INDIRECT(ADDRESS(2,COLUMN()-1)&amp;":"&amp;ADDRESS(200,COLUMN()-1)),ROW()-1)),9999)</f>
        <v>9999</v>
      </c>
      <c r="L87" s="20">
        <f ca="1">IFERROR(IF(L$1&lt;&gt;"",IF(L$1=Cпиcок!$G89,Cпиcок!$C89,9999),SMALL(INDIRECT(ADDRESS(2,COLUMN()-1)&amp;":"&amp;ADDRESS(200,COLUMN()-1)),ROW()-1)),9999)</f>
        <v>9999</v>
      </c>
      <c r="M87" s="19">
        <f ca="1">IFERROR(IF(M$1&lt;&gt;"",IF(M$1=Cпиcок!$G89,Cпиcок!$C89,9999),SMALL(INDIRECT(ADDRESS(2,COLUMN()-1)&amp;":"&amp;ADDRESS(200,COLUMN()-1)),ROW()-1)),9999)</f>
        <v>9999</v>
      </c>
      <c r="N87" s="20">
        <f ca="1">IFERROR(IF(N$1&lt;&gt;"",IF(N$1=Cпиcок!$G89,Cпиcок!$C89,9999),SMALL(INDIRECT(ADDRESS(2,COLUMN()-1)&amp;":"&amp;ADDRESS(200,COLUMN()-1)),ROW()-1)),9999)</f>
        <v>9999</v>
      </c>
      <c r="O87" s="19">
        <f ca="1">IFERROR(IF(O$1&lt;&gt;"",IF(O$1=Cпиcок!$G89,Cпиcок!$C89,9999),SMALL(INDIRECT(ADDRESS(2,COLUMN()-1)&amp;":"&amp;ADDRESS(200,COLUMN()-1)),ROW()-1)),9999)</f>
        <v>9999</v>
      </c>
      <c r="P87" s="20">
        <f ca="1">IFERROR(IF(P$1&lt;&gt;"",IF(P$1=Cпиcок!$G89,Cпиcок!$C89,9999),SMALL(INDIRECT(ADDRESS(2,COLUMN()-1)&amp;":"&amp;ADDRESS(200,COLUMN()-1)),ROW()-1)),9999)</f>
        <v>9999</v>
      </c>
      <c r="Q87" s="19">
        <f ca="1">IFERROR(IF(Q$1&lt;&gt;"",IF(Q$1=Cпиcок!$G89,Cпиcок!$C89,9999),SMALL(INDIRECT(ADDRESS(2,COLUMN()-1)&amp;":"&amp;ADDRESS(200,COLUMN()-1)),ROW()-1)),9999)</f>
        <v>9999</v>
      </c>
      <c r="R87" s="20">
        <f ca="1">IFERROR(IF(R$1&lt;&gt;"",IF(R$1=Cпиcок!$G89,Cпиcок!$C89,9999),SMALL(INDIRECT(ADDRESS(2,COLUMN()-1)&amp;":"&amp;ADDRESS(200,COLUMN()-1)),ROW()-1)),9999)</f>
        <v>9999</v>
      </c>
      <c r="S87" s="19">
        <f ca="1">IFERROR(IF(S$1&lt;&gt;"",IF(S$1=Cпиcок!$G89,Cпиcок!$C89,9999),SMALL(INDIRECT(ADDRESS(2,COLUMN()-1)&amp;":"&amp;ADDRESS(200,COLUMN()-1)),ROW()-1)),9999)</f>
        <v>9999</v>
      </c>
      <c r="T87" s="20">
        <f ca="1">IFERROR(IF(T$1&lt;&gt;"",IF(T$1=Cпиcок!$G89,Cпиcок!$C89,9999),SMALL(INDIRECT(ADDRESS(2,COLUMN()-1)&amp;":"&amp;ADDRESS(200,COLUMN()-1)),ROW()-1)),9999)</f>
        <v>9999</v>
      </c>
    </row>
    <row r="88" spans="1:20" x14ac:dyDescent="0.15">
      <c r="A88" s="19">
        <f ca="1">IFERROR(IF(A$1&lt;&gt;"",IF(A$1=Cпиcок!$G90,Cпиcок!$C90,9999),SMALL(INDIRECT(ADDRESS(2,COLUMN()-1)&amp;":"&amp;ADDRESS(200,COLUMN()-1)),ROW()-1)),9999)</f>
        <v>9999</v>
      </c>
      <c r="B88" s="20">
        <f ca="1">IFERROR(IF(B$1&lt;&gt;"",IF(B$1=Cпиcок!$G90,Cпиcок!$C90,9999),SMALL(INDIRECT(ADDRESS(2,COLUMN()-1)&amp;":"&amp;ADDRESS(200,COLUMN()-1)),ROW()-1)),9999)</f>
        <v>9999</v>
      </c>
      <c r="C88" s="19">
        <f ca="1">IFERROR(IF(C$1=Cпиcок!$G90,Cпиcок!$C90,9999),9999)</f>
        <v>9999</v>
      </c>
      <c r="D88" s="20">
        <f t="shared" ca="1" si="2"/>
        <v>9999</v>
      </c>
      <c r="E88" s="19">
        <f ca="1">IFERROR(IF(E$1&lt;&gt;"",IF(E$1=Cпиcок!$G90,Cпиcок!$C90,9999),SMALL(INDIRECT(ADDRESS(2,COLUMN()-1)&amp;":"&amp;ADDRESS(200,COLUMN()-1)),ROW()-1)),9999)</f>
        <v>9999</v>
      </c>
      <c r="F88" s="20">
        <f ca="1">IFERROR(IF(F$1&lt;&gt;"",IF(F$1=Cпиcок!$G90,Cпиcок!$C90,9999),SMALL(INDIRECT(ADDRESS(2,COLUMN()-1)&amp;":"&amp;ADDRESS(200,COLUMN()-1)),ROW()-1)),9999)</f>
        <v>9999</v>
      </c>
      <c r="G88" s="19">
        <f ca="1">IFERROR(IF(G$1&lt;&gt;"",IF(G$1=Cпиcок!$G90,Cпиcок!$C90,9999),SMALL(INDIRECT(ADDRESS(2,COLUMN()-1)&amp;":"&amp;ADDRESS(200,COLUMN()-1)),ROW()-1)),9999)</f>
        <v>9999</v>
      </c>
      <c r="H88" s="20">
        <f ca="1">IFERROR(IF(H$1&lt;&gt;"",IF(H$1=Cпиcок!$G90,Cпиcок!$C90,9999),SMALL(INDIRECT(ADDRESS(2,COLUMN()-1)&amp;":"&amp;ADDRESS(200,COLUMN()-1)),ROW()-1)),9999)</f>
        <v>9999</v>
      </c>
      <c r="I88" s="19">
        <f ca="1">IFERROR(IF(I$1&lt;&gt;"",IF(I$1=Cпиcок!$G90,Cпиcок!$C90,9999),SMALL(INDIRECT(ADDRESS(2,COLUMN()-1)&amp;":"&amp;ADDRESS(200,COLUMN()-1)),ROW()-1)),9999)</f>
        <v>9999</v>
      </c>
      <c r="J88" s="20">
        <f ca="1">IFERROR(IF(J$1&lt;&gt;"",IF(J$1=Cпиcок!$G90,Cпиcок!$C90,9999),SMALL(INDIRECT(ADDRESS(2,COLUMN()-1)&amp;":"&amp;ADDRESS(200,COLUMN()-1)),ROW()-1)),9999)</f>
        <v>9999</v>
      </c>
      <c r="K88" s="19">
        <f ca="1">IFERROR(IF(K$1&lt;&gt;"",IF(K$1=Cпиcок!$G90,Cпиcок!$C90,9999),SMALL(INDIRECT(ADDRESS(2,COLUMN()-1)&amp;":"&amp;ADDRESS(200,COLUMN()-1)),ROW()-1)),9999)</f>
        <v>9999</v>
      </c>
      <c r="L88" s="20">
        <f ca="1">IFERROR(IF(L$1&lt;&gt;"",IF(L$1=Cпиcок!$G90,Cпиcок!$C90,9999),SMALL(INDIRECT(ADDRESS(2,COLUMN()-1)&amp;":"&amp;ADDRESS(200,COLUMN()-1)),ROW()-1)),9999)</f>
        <v>9999</v>
      </c>
      <c r="M88" s="19">
        <f ca="1">IFERROR(IF(M$1&lt;&gt;"",IF(M$1=Cпиcок!$G90,Cпиcок!$C90,9999),SMALL(INDIRECT(ADDRESS(2,COLUMN()-1)&amp;":"&amp;ADDRESS(200,COLUMN()-1)),ROW()-1)),9999)</f>
        <v>9999</v>
      </c>
      <c r="N88" s="20">
        <f ca="1">IFERROR(IF(N$1&lt;&gt;"",IF(N$1=Cпиcок!$G90,Cпиcок!$C90,9999),SMALL(INDIRECT(ADDRESS(2,COLUMN()-1)&amp;":"&amp;ADDRESS(200,COLUMN()-1)),ROW()-1)),9999)</f>
        <v>9999</v>
      </c>
      <c r="O88" s="19">
        <f ca="1">IFERROR(IF(O$1&lt;&gt;"",IF(O$1=Cпиcок!$G90,Cпиcок!$C90,9999),SMALL(INDIRECT(ADDRESS(2,COLUMN()-1)&amp;":"&amp;ADDRESS(200,COLUMN()-1)),ROW()-1)),9999)</f>
        <v>9999</v>
      </c>
      <c r="P88" s="20">
        <f ca="1">IFERROR(IF(P$1&lt;&gt;"",IF(P$1=Cпиcок!$G90,Cпиcок!$C90,9999),SMALL(INDIRECT(ADDRESS(2,COLUMN()-1)&amp;":"&amp;ADDRESS(200,COLUMN()-1)),ROW()-1)),9999)</f>
        <v>9999</v>
      </c>
      <c r="Q88" s="19">
        <f ca="1">IFERROR(IF(Q$1&lt;&gt;"",IF(Q$1=Cпиcок!$G90,Cпиcок!$C90,9999),SMALL(INDIRECT(ADDRESS(2,COLUMN()-1)&amp;":"&amp;ADDRESS(200,COLUMN()-1)),ROW()-1)),9999)</f>
        <v>9999</v>
      </c>
      <c r="R88" s="20">
        <f ca="1">IFERROR(IF(R$1&lt;&gt;"",IF(R$1=Cпиcок!$G90,Cпиcок!$C90,9999),SMALL(INDIRECT(ADDRESS(2,COLUMN()-1)&amp;":"&amp;ADDRESS(200,COLUMN()-1)),ROW()-1)),9999)</f>
        <v>9999</v>
      </c>
      <c r="S88" s="19">
        <f ca="1">IFERROR(IF(S$1&lt;&gt;"",IF(S$1=Cпиcок!$G90,Cпиcок!$C90,9999),SMALL(INDIRECT(ADDRESS(2,COLUMN()-1)&amp;":"&amp;ADDRESS(200,COLUMN()-1)),ROW()-1)),9999)</f>
        <v>9999</v>
      </c>
      <c r="T88" s="20">
        <f ca="1">IFERROR(IF(T$1&lt;&gt;"",IF(T$1=Cпиcок!$G90,Cпиcок!$C90,9999),SMALL(INDIRECT(ADDRESS(2,COLUMN()-1)&amp;":"&amp;ADDRESS(200,COLUMN()-1)),ROW()-1)),9999)</f>
        <v>9999</v>
      </c>
    </row>
    <row r="89" spans="1:20" x14ac:dyDescent="0.15">
      <c r="A89" s="19">
        <f ca="1">IFERROR(IF(A$1&lt;&gt;"",IF(A$1=Cпиcок!$G91,Cпиcок!$C91,9999),SMALL(INDIRECT(ADDRESS(2,COLUMN()-1)&amp;":"&amp;ADDRESS(200,COLUMN()-1)),ROW()-1)),9999)</f>
        <v>9999</v>
      </c>
      <c r="B89" s="20">
        <f ca="1">IFERROR(IF(B$1&lt;&gt;"",IF(B$1=Cпиcок!$G91,Cпиcок!$C91,9999),SMALL(INDIRECT(ADDRESS(2,COLUMN()-1)&amp;":"&amp;ADDRESS(200,COLUMN()-1)),ROW()-1)),9999)</f>
        <v>9999</v>
      </c>
      <c r="C89" s="19">
        <f ca="1">IFERROR(IF(C$1=Cпиcок!$G91,Cпиcок!$C91,9999),9999)</f>
        <v>9999</v>
      </c>
      <c r="D89" s="20">
        <f t="shared" ca="1" si="2"/>
        <v>9999</v>
      </c>
      <c r="E89" s="19">
        <f ca="1">IFERROR(IF(E$1&lt;&gt;"",IF(E$1=Cпиcок!$G91,Cпиcок!$C91,9999),SMALL(INDIRECT(ADDRESS(2,COLUMN()-1)&amp;":"&amp;ADDRESS(200,COLUMN()-1)),ROW()-1)),9999)</f>
        <v>9999</v>
      </c>
      <c r="F89" s="20">
        <f ca="1">IFERROR(IF(F$1&lt;&gt;"",IF(F$1=Cпиcок!$G91,Cпиcок!$C91,9999),SMALL(INDIRECT(ADDRESS(2,COLUMN()-1)&amp;":"&amp;ADDRESS(200,COLUMN()-1)),ROW()-1)),9999)</f>
        <v>9999</v>
      </c>
      <c r="G89" s="19">
        <f ca="1">IFERROR(IF(G$1&lt;&gt;"",IF(G$1=Cпиcок!$G91,Cпиcок!$C91,9999),SMALL(INDIRECT(ADDRESS(2,COLUMN()-1)&amp;":"&amp;ADDRESS(200,COLUMN()-1)),ROW()-1)),9999)</f>
        <v>9999</v>
      </c>
      <c r="H89" s="20">
        <f ca="1">IFERROR(IF(H$1&lt;&gt;"",IF(H$1=Cпиcок!$G91,Cпиcок!$C91,9999),SMALL(INDIRECT(ADDRESS(2,COLUMN()-1)&amp;":"&amp;ADDRESS(200,COLUMN()-1)),ROW()-1)),9999)</f>
        <v>9999</v>
      </c>
      <c r="I89" s="19">
        <f ca="1">IFERROR(IF(I$1&lt;&gt;"",IF(I$1=Cпиcок!$G91,Cпиcок!$C91,9999),SMALL(INDIRECT(ADDRESS(2,COLUMN()-1)&amp;":"&amp;ADDRESS(200,COLUMN()-1)),ROW()-1)),9999)</f>
        <v>9999</v>
      </c>
      <c r="J89" s="20">
        <f ca="1">IFERROR(IF(J$1&lt;&gt;"",IF(J$1=Cпиcок!$G91,Cпиcок!$C91,9999),SMALL(INDIRECT(ADDRESS(2,COLUMN()-1)&amp;":"&amp;ADDRESS(200,COLUMN()-1)),ROW()-1)),9999)</f>
        <v>9999</v>
      </c>
      <c r="K89" s="19">
        <f ca="1">IFERROR(IF(K$1&lt;&gt;"",IF(K$1=Cпиcок!$G91,Cпиcок!$C91,9999),SMALL(INDIRECT(ADDRESS(2,COLUMN()-1)&amp;":"&amp;ADDRESS(200,COLUMN()-1)),ROW()-1)),9999)</f>
        <v>9999</v>
      </c>
      <c r="L89" s="20">
        <f ca="1">IFERROR(IF(L$1&lt;&gt;"",IF(L$1=Cпиcок!$G91,Cпиcок!$C91,9999),SMALL(INDIRECT(ADDRESS(2,COLUMN()-1)&amp;":"&amp;ADDRESS(200,COLUMN()-1)),ROW()-1)),9999)</f>
        <v>9999</v>
      </c>
      <c r="M89" s="19">
        <f ca="1">IFERROR(IF(M$1&lt;&gt;"",IF(M$1=Cпиcок!$G91,Cпиcок!$C91,9999),SMALL(INDIRECT(ADDRESS(2,COLUMN()-1)&amp;":"&amp;ADDRESS(200,COLUMN()-1)),ROW()-1)),9999)</f>
        <v>9999</v>
      </c>
      <c r="N89" s="20">
        <f ca="1">IFERROR(IF(N$1&lt;&gt;"",IF(N$1=Cпиcок!$G91,Cпиcок!$C91,9999),SMALL(INDIRECT(ADDRESS(2,COLUMN()-1)&amp;":"&amp;ADDRESS(200,COLUMN()-1)),ROW()-1)),9999)</f>
        <v>9999</v>
      </c>
      <c r="O89" s="19">
        <f ca="1">IFERROR(IF(O$1&lt;&gt;"",IF(O$1=Cпиcок!$G91,Cпиcок!$C91,9999),SMALL(INDIRECT(ADDRESS(2,COLUMN()-1)&amp;":"&amp;ADDRESS(200,COLUMN()-1)),ROW()-1)),9999)</f>
        <v>9999</v>
      </c>
      <c r="P89" s="20">
        <f ca="1">IFERROR(IF(P$1&lt;&gt;"",IF(P$1=Cпиcок!$G91,Cпиcок!$C91,9999),SMALL(INDIRECT(ADDRESS(2,COLUMN()-1)&amp;":"&amp;ADDRESS(200,COLUMN()-1)),ROW()-1)),9999)</f>
        <v>9999</v>
      </c>
      <c r="Q89" s="19">
        <f ca="1">IFERROR(IF(Q$1&lt;&gt;"",IF(Q$1=Cпиcок!$G91,Cпиcок!$C91,9999),SMALL(INDIRECT(ADDRESS(2,COLUMN()-1)&amp;":"&amp;ADDRESS(200,COLUMN()-1)),ROW()-1)),9999)</f>
        <v>9999</v>
      </c>
      <c r="R89" s="20">
        <f ca="1">IFERROR(IF(R$1&lt;&gt;"",IF(R$1=Cпиcок!$G91,Cпиcок!$C91,9999),SMALL(INDIRECT(ADDRESS(2,COLUMN()-1)&amp;":"&amp;ADDRESS(200,COLUMN()-1)),ROW()-1)),9999)</f>
        <v>9999</v>
      </c>
      <c r="S89" s="19">
        <f ca="1">IFERROR(IF(S$1&lt;&gt;"",IF(S$1=Cпиcок!$G91,Cпиcок!$C91,9999),SMALL(INDIRECT(ADDRESS(2,COLUMN()-1)&amp;":"&amp;ADDRESS(200,COLUMN()-1)),ROW()-1)),9999)</f>
        <v>9999</v>
      </c>
      <c r="T89" s="20">
        <f ca="1">IFERROR(IF(T$1&lt;&gt;"",IF(T$1=Cпиcок!$G91,Cпиcок!$C91,9999),SMALL(INDIRECT(ADDRESS(2,COLUMN()-1)&amp;":"&amp;ADDRESS(200,COLUMN()-1)),ROW()-1)),9999)</f>
        <v>9999</v>
      </c>
    </row>
    <row r="90" spans="1:20" x14ac:dyDescent="0.15">
      <c r="A90" s="19">
        <f ca="1">IFERROR(IF(A$1&lt;&gt;"",IF(A$1=Cпиcок!$G92,Cпиcок!$C92,9999),SMALL(INDIRECT(ADDRESS(2,COLUMN()-1)&amp;":"&amp;ADDRESS(200,COLUMN()-1)),ROW()-1)),9999)</f>
        <v>9999</v>
      </c>
      <c r="B90" s="20">
        <f ca="1">IFERROR(IF(B$1&lt;&gt;"",IF(B$1=Cпиcок!$G92,Cпиcок!$C92,9999),SMALL(INDIRECT(ADDRESS(2,COLUMN()-1)&amp;":"&amp;ADDRESS(200,COLUMN()-1)),ROW()-1)),9999)</f>
        <v>9999</v>
      </c>
      <c r="C90" s="19">
        <f ca="1">IFERROR(IF(C$1=Cпиcок!$G92,Cпиcок!$C92,9999),9999)</f>
        <v>9999</v>
      </c>
      <c r="D90" s="20">
        <f t="shared" ca="1" si="2"/>
        <v>9999</v>
      </c>
      <c r="E90" s="19">
        <f ca="1">IFERROR(IF(E$1&lt;&gt;"",IF(E$1=Cпиcок!$G92,Cпиcок!$C92,9999),SMALL(INDIRECT(ADDRESS(2,COLUMN()-1)&amp;":"&amp;ADDRESS(200,COLUMN()-1)),ROW()-1)),9999)</f>
        <v>9999</v>
      </c>
      <c r="F90" s="20">
        <f ca="1">IFERROR(IF(F$1&lt;&gt;"",IF(F$1=Cпиcок!$G92,Cпиcок!$C92,9999),SMALL(INDIRECT(ADDRESS(2,COLUMN()-1)&amp;":"&amp;ADDRESS(200,COLUMN()-1)),ROW()-1)),9999)</f>
        <v>9999</v>
      </c>
      <c r="G90" s="19">
        <f ca="1">IFERROR(IF(G$1&lt;&gt;"",IF(G$1=Cпиcок!$G92,Cпиcок!$C92,9999),SMALL(INDIRECT(ADDRESS(2,COLUMN()-1)&amp;":"&amp;ADDRESS(200,COLUMN()-1)),ROW()-1)),9999)</f>
        <v>9999</v>
      </c>
      <c r="H90" s="20">
        <f ca="1">IFERROR(IF(H$1&lt;&gt;"",IF(H$1=Cпиcок!$G92,Cпиcок!$C92,9999),SMALL(INDIRECT(ADDRESS(2,COLUMN()-1)&amp;":"&amp;ADDRESS(200,COLUMN()-1)),ROW()-1)),9999)</f>
        <v>9999</v>
      </c>
      <c r="I90" s="19">
        <f ca="1">IFERROR(IF(I$1&lt;&gt;"",IF(I$1=Cпиcок!$G92,Cпиcок!$C92,9999),SMALL(INDIRECT(ADDRESS(2,COLUMN()-1)&amp;":"&amp;ADDRESS(200,COLUMN()-1)),ROW()-1)),9999)</f>
        <v>9999</v>
      </c>
      <c r="J90" s="20">
        <f ca="1">IFERROR(IF(J$1&lt;&gt;"",IF(J$1=Cпиcок!$G92,Cпиcок!$C92,9999),SMALL(INDIRECT(ADDRESS(2,COLUMN()-1)&amp;":"&amp;ADDRESS(200,COLUMN()-1)),ROW()-1)),9999)</f>
        <v>9999</v>
      </c>
      <c r="K90" s="19">
        <f ca="1">IFERROR(IF(K$1&lt;&gt;"",IF(K$1=Cпиcок!$G92,Cпиcок!$C92,9999),SMALL(INDIRECT(ADDRESS(2,COLUMN()-1)&amp;":"&amp;ADDRESS(200,COLUMN()-1)),ROW()-1)),9999)</f>
        <v>9999</v>
      </c>
      <c r="L90" s="20">
        <f ca="1">IFERROR(IF(L$1&lt;&gt;"",IF(L$1=Cпиcок!$G92,Cпиcок!$C92,9999),SMALL(INDIRECT(ADDRESS(2,COLUMN()-1)&amp;":"&amp;ADDRESS(200,COLUMN()-1)),ROW()-1)),9999)</f>
        <v>9999</v>
      </c>
      <c r="M90" s="19">
        <f ca="1">IFERROR(IF(M$1&lt;&gt;"",IF(M$1=Cпиcок!$G92,Cпиcок!$C92,9999),SMALL(INDIRECT(ADDRESS(2,COLUMN()-1)&amp;":"&amp;ADDRESS(200,COLUMN()-1)),ROW()-1)),9999)</f>
        <v>9999</v>
      </c>
      <c r="N90" s="20">
        <f ca="1">IFERROR(IF(N$1&lt;&gt;"",IF(N$1=Cпиcок!$G92,Cпиcок!$C92,9999),SMALL(INDIRECT(ADDRESS(2,COLUMN()-1)&amp;":"&amp;ADDRESS(200,COLUMN()-1)),ROW()-1)),9999)</f>
        <v>9999</v>
      </c>
      <c r="O90" s="19">
        <f ca="1">IFERROR(IF(O$1&lt;&gt;"",IF(O$1=Cпиcок!$G92,Cпиcок!$C92,9999),SMALL(INDIRECT(ADDRESS(2,COLUMN()-1)&amp;":"&amp;ADDRESS(200,COLUMN()-1)),ROW()-1)),9999)</f>
        <v>9999</v>
      </c>
      <c r="P90" s="20">
        <f ca="1">IFERROR(IF(P$1&lt;&gt;"",IF(P$1=Cпиcок!$G92,Cпиcок!$C92,9999),SMALL(INDIRECT(ADDRESS(2,COLUMN()-1)&amp;":"&amp;ADDRESS(200,COLUMN()-1)),ROW()-1)),9999)</f>
        <v>9999</v>
      </c>
      <c r="Q90" s="19">
        <f ca="1">IFERROR(IF(Q$1&lt;&gt;"",IF(Q$1=Cпиcок!$G92,Cпиcок!$C92,9999),SMALL(INDIRECT(ADDRESS(2,COLUMN()-1)&amp;":"&amp;ADDRESS(200,COLUMN()-1)),ROW()-1)),9999)</f>
        <v>9999</v>
      </c>
      <c r="R90" s="20">
        <f ca="1">IFERROR(IF(R$1&lt;&gt;"",IF(R$1=Cпиcок!$G92,Cпиcок!$C92,9999),SMALL(INDIRECT(ADDRESS(2,COLUMN()-1)&amp;":"&amp;ADDRESS(200,COLUMN()-1)),ROW()-1)),9999)</f>
        <v>9999</v>
      </c>
      <c r="S90" s="19">
        <f ca="1">IFERROR(IF(S$1&lt;&gt;"",IF(S$1=Cпиcок!$G92,Cпиcок!$C92,9999),SMALL(INDIRECT(ADDRESS(2,COLUMN()-1)&amp;":"&amp;ADDRESS(200,COLUMN()-1)),ROW()-1)),9999)</f>
        <v>9999</v>
      </c>
      <c r="T90" s="20">
        <f ca="1">IFERROR(IF(T$1&lt;&gt;"",IF(T$1=Cпиcок!$G92,Cпиcок!$C92,9999),SMALL(INDIRECT(ADDRESS(2,COLUMN()-1)&amp;":"&amp;ADDRESS(200,COLUMN()-1)),ROW()-1)),9999)</f>
        <v>9999</v>
      </c>
    </row>
    <row r="91" spans="1:20" x14ac:dyDescent="0.15">
      <c r="A91" s="19">
        <f ca="1">IFERROR(IF(A$1&lt;&gt;"",IF(A$1=Cпиcок!$G93,Cпиcок!$C93,9999),SMALL(INDIRECT(ADDRESS(2,COLUMN()-1)&amp;":"&amp;ADDRESS(200,COLUMN()-1)),ROW()-1)),9999)</f>
        <v>9999</v>
      </c>
      <c r="B91" s="20">
        <f ca="1">IFERROR(IF(B$1&lt;&gt;"",IF(B$1=Cпиcок!$G93,Cпиcок!$C93,9999),SMALL(INDIRECT(ADDRESS(2,COLUMN()-1)&amp;":"&amp;ADDRESS(200,COLUMN()-1)),ROW()-1)),9999)</f>
        <v>9999</v>
      </c>
      <c r="C91" s="19">
        <f ca="1">IFERROR(IF(C$1=Cпиcок!$G93,Cпиcок!$C93,9999),9999)</f>
        <v>9999</v>
      </c>
      <c r="D91" s="20">
        <f t="shared" ca="1" si="2"/>
        <v>9999</v>
      </c>
      <c r="E91" s="19">
        <f ca="1">IFERROR(IF(E$1&lt;&gt;"",IF(E$1=Cпиcок!$G93,Cпиcок!$C93,9999),SMALL(INDIRECT(ADDRESS(2,COLUMN()-1)&amp;":"&amp;ADDRESS(200,COLUMN()-1)),ROW()-1)),9999)</f>
        <v>9999</v>
      </c>
      <c r="F91" s="20">
        <f ca="1">IFERROR(IF(F$1&lt;&gt;"",IF(F$1=Cпиcок!$G93,Cпиcок!$C93,9999),SMALL(INDIRECT(ADDRESS(2,COLUMN()-1)&amp;":"&amp;ADDRESS(200,COLUMN()-1)),ROW()-1)),9999)</f>
        <v>9999</v>
      </c>
      <c r="G91" s="19">
        <f ca="1">IFERROR(IF(G$1&lt;&gt;"",IF(G$1=Cпиcок!$G93,Cпиcок!$C93,9999),SMALL(INDIRECT(ADDRESS(2,COLUMN()-1)&amp;":"&amp;ADDRESS(200,COLUMN()-1)),ROW()-1)),9999)</f>
        <v>9999</v>
      </c>
      <c r="H91" s="20">
        <f ca="1">IFERROR(IF(H$1&lt;&gt;"",IF(H$1=Cпиcок!$G93,Cпиcок!$C93,9999),SMALL(INDIRECT(ADDRESS(2,COLUMN()-1)&amp;":"&amp;ADDRESS(200,COLUMN()-1)),ROW()-1)),9999)</f>
        <v>9999</v>
      </c>
      <c r="I91" s="19">
        <f ca="1">IFERROR(IF(I$1&lt;&gt;"",IF(I$1=Cпиcок!$G93,Cпиcок!$C93,9999),SMALL(INDIRECT(ADDRESS(2,COLUMN()-1)&amp;":"&amp;ADDRESS(200,COLUMN()-1)),ROW()-1)),9999)</f>
        <v>9999</v>
      </c>
      <c r="J91" s="20">
        <f ca="1">IFERROR(IF(J$1&lt;&gt;"",IF(J$1=Cпиcок!$G93,Cпиcок!$C93,9999),SMALL(INDIRECT(ADDRESS(2,COLUMN()-1)&amp;":"&amp;ADDRESS(200,COLUMN()-1)),ROW()-1)),9999)</f>
        <v>9999</v>
      </c>
      <c r="K91" s="19">
        <f ca="1">IFERROR(IF(K$1&lt;&gt;"",IF(K$1=Cпиcок!$G93,Cпиcок!$C93,9999),SMALL(INDIRECT(ADDRESS(2,COLUMN()-1)&amp;":"&amp;ADDRESS(200,COLUMN()-1)),ROW()-1)),9999)</f>
        <v>9999</v>
      </c>
      <c r="L91" s="20">
        <f ca="1">IFERROR(IF(L$1&lt;&gt;"",IF(L$1=Cпиcок!$G93,Cпиcок!$C93,9999),SMALL(INDIRECT(ADDRESS(2,COLUMN()-1)&amp;":"&amp;ADDRESS(200,COLUMN()-1)),ROW()-1)),9999)</f>
        <v>9999</v>
      </c>
      <c r="M91" s="19">
        <f ca="1">IFERROR(IF(M$1&lt;&gt;"",IF(M$1=Cпиcок!$G93,Cпиcок!$C93,9999),SMALL(INDIRECT(ADDRESS(2,COLUMN()-1)&amp;":"&amp;ADDRESS(200,COLUMN()-1)),ROW()-1)),9999)</f>
        <v>9999</v>
      </c>
      <c r="N91" s="20">
        <f ca="1">IFERROR(IF(N$1&lt;&gt;"",IF(N$1=Cпиcок!$G93,Cпиcок!$C93,9999),SMALL(INDIRECT(ADDRESS(2,COLUMN()-1)&amp;":"&amp;ADDRESS(200,COLUMN()-1)),ROW()-1)),9999)</f>
        <v>9999</v>
      </c>
      <c r="O91" s="19">
        <f ca="1">IFERROR(IF(O$1&lt;&gt;"",IF(O$1=Cпиcок!$G93,Cпиcок!$C93,9999),SMALL(INDIRECT(ADDRESS(2,COLUMN()-1)&amp;":"&amp;ADDRESS(200,COLUMN()-1)),ROW()-1)),9999)</f>
        <v>9999</v>
      </c>
      <c r="P91" s="20">
        <f ca="1">IFERROR(IF(P$1&lt;&gt;"",IF(P$1=Cпиcок!$G93,Cпиcок!$C93,9999),SMALL(INDIRECT(ADDRESS(2,COLUMN()-1)&amp;":"&amp;ADDRESS(200,COLUMN()-1)),ROW()-1)),9999)</f>
        <v>9999</v>
      </c>
      <c r="Q91" s="19">
        <f ca="1">IFERROR(IF(Q$1&lt;&gt;"",IF(Q$1=Cпиcок!$G93,Cпиcок!$C93,9999),SMALL(INDIRECT(ADDRESS(2,COLUMN()-1)&amp;":"&amp;ADDRESS(200,COLUMN()-1)),ROW()-1)),9999)</f>
        <v>9999</v>
      </c>
      <c r="R91" s="20">
        <f ca="1">IFERROR(IF(R$1&lt;&gt;"",IF(R$1=Cпиcок!$G93,Cпиcок!$C93,9999),SMALL(INDIRECT(ADDRESS(2,COLUMN()-1)&amp;":"&amp;ADDRESS(200,COLUMN()-1)),ROW()-1)),9999)</f>
        <v>9999</v>
      </c>
      <c r="S91" s="19">
        <f ca="1">IFERROR(IF(S$1&lt;&gt;"",IF(S$1=Cпиcок!$G93,Cпиcок!$C93,9999),SMALL(INDIRECT(ADDRESS(2,COLUMN()-1)&amp;":"&amp;ADDRESS(200,COLUMN()-1)),ROW()-1)),9999)</f>
        <v>9999</v>
      </c>
      <c r="T91" s="20">
        <f ca="1">IFERROR(IF(T$1&lt;&gt;"",IF(T$1=Cпиcок!$G93,Cпиcок!$C93,9999),SMALL(INDIRECT(ADDRESS(2,COLUMN()-1)&amp;":"&amp;ADDRESS(200,COLUMN()-1)),ROW()-1)),9999)</f>
        <v>9999</v>
      </c>
    </row>
    <row r="92" spans="1:20" x14ac:dyDescent="0.15">
      <c r="A92" s="19">
        <f ca="1">IFERROR(IF(A$1&lt;&gt;"",IF(A$1=Cпиcок!$G94,Cпиcок!$C94,9999),SMALL(INDIRECT(ADDRESS(2,COLUMN()-1)&amp;":"&amp;ADDRESS(200,COLUMN()-1)),ROW()-1)),9999)</f>
        <v>9999</v>
      </c>
      <c r="B92" s="20">
        <f ca="1">IFERROR(IF(B$1&lt;&gt;"",IF(B$1=Cпиcок!$G94,Cпиcок!$C94,9999),SMALL(INDIRECT(ADDRESS(2,COLUMN()-1)&amp;":"&amp;ADDRESS(200,COLUMN()-1)),ROW()-1)),9999)</f>
        <v>9999</v>
      </c>
      <c r="C92" s="19">
        <f ca="1">IFERROR(IF(C$1=Cпиcок!$G94,Cпиcок!$C94,9999),9999)</f>
        <v>9999</v>
      </c>
      <c r="D92" s="20">
        <f t="shared" ca="1" si="2"/>
        <v>9999</v>
      </c>
      <c r="E92" s="19">
        <f ca="1">IFERROR(IF(E$1&lt;&gt;"",IF(E$1=Cпиcок!$G94,Cпиcок!$C94,9999),SMALL(INDIRECT(ADDRESS(2,COLUMN()-1)&amp;":"&amp;ADDRESS(200,COLUMN()-1)),ROW()-1)),9999)</f>
        <v>9999</v>
      </c>
      <c r="F92" s="20">
        <f ca="1">IFERROR(IF(F$1&lt;&gt;"",IF(F$1=Cпиcок!$G94,Cпиcок!$C94,9999),SMALL(INDIRECT(ADDRESS(2,COLUMN()-1)&amp;":"&amp;ADDRESS(200,COLUMN()-1)),ROW()-1)),9999)</f>
        <v>9999</v>
      </c>
      <c r="G92" s="19">
        <f ca="1">IFERROR(IF(G$1&lt;&gt;"",IF(G$1=Cпиcок!$G94,Cпиcок!$C94,9999),SMALL(INDIRECT(ADDRESS(2,COLUMN()-1)&amp;":"&amp;ADDRESS(200,COLUMN()-1)),ROW()-1)),9999)</f>
        <v>9999</v>
      </c>
      <c r="H92" s="20">
        <f ca="1">IFERROR(IF(H$1&lt;&gt;"",IF(H$1=Cпиcок!$G94,Cпиcок!$C94,9999),SMALL(INDIRECT(ADDRESS(2,COLUMN()-1)&amp;":"&amp;ADDRESS(200,COLUMN()-1)),ROW()-1)),9999)</f>
        <v>9999</v>
      </c>
      <c r="I92" s="19">
        <f ca="1">IFERROR(IF(I$1&lt;&gt;"",IF(I$1=Cпиcок!$G94,Cпиcок!$C94,9999),SMALL(INDIRECT(ADDRESS(2,COLUMN()-1)&amp;":"&amp;ADDRESS(200,COLUMN()-1)),ROW()-1)),9999)</f>
        <v>9999</v>
      </c>
      <c r="J92" s="20">
        <f ca="1">IFERROR(IF(J$1&lt;&gt;"",IF(J$1=Cпиcок!$G94,Cпиcок!$C94,9999),SMALL(INDIRECT(ADDRESS(2,COLUMN()-1)&amp;":"&amp;ADDRESS(200,COLUMN()-1)),ROW()-1)),9999)</f>
        <v>9999</v>
      </c>
      <c r="K92" s="19">
        <f ca="1">IFERROR(IF(K$1&lt;&gt;"",IF(K$1=Cпиcок!$G94,Cпиcок!$C94,9999),SMALL(INDIRECT(ADDRESS(2,COLUMN()-1)&amp;":"&amp;ADDRESS(200,COLUMN()-1)),ROW()-1)),9999)</f>
        <v>9999</v>
      </c>
      <c r="L92" s="20">
        <f ca="1">IFERROR(IF(L$1&lt;&gt;"",IF(L$1=Cпиcок!$G94,Cпиcок!$C94,9999),SMALL(INDIRECT(ADDRESS(2,COLUMN()-1)&amp;":"&amp;ADDRESS(200,COLUMN()-1)),ROW()-1)),9999)</f>
        <v>9999</v>
      </c>
      <c r="M92" s="19">
        <f ca="1">IFERROR(IF(M$1&lt;&gt;"",IF(M$1=Cпиcок!$G94,Cпиcок!$C94,9999),SMALL(INDIRECT(ADDRESS(2,COLUMN()-1)&amp;":"&amp;ADDRESS(200,COLUMN()-1)),ROW()-1)),9999)</f>
        <v>9999</v>
      </c>
      <c r="N92" s="20">
        <f ca="1">IFERROR(IF(N$1&lt;&gt;"",IF(N$1=Cпиcок!$G94,Cпиcок!$C94,9999),SMALL(INDIRECT(ADDRESS(2,COLUMN()-1)&amp;":"&amp;ADDRESS(200,COLUMN()-1)),ROW()-1)),9999)</f>
        <v>9999</v>
      </c>
      <c r="O92" s="19">
        <f ca="1">IFERROR(IF(O$1&lt;&gt;"",IF(O$1=Cпиcок!$G94,Cпиcок!$C94,9999),SMALL(INDIRECT(ADDRESS(2,COLUMN()-1)&amp;":"&amp;ADDRESS(200,COLUMN()-1)),ROW()-1)),9999)</f>
        <v>9999</v>
      </c>
      <c r="P92" s="20">
        <f ca="1">IFERROR(IF(P$1&lt;&gt;"",IF(P$1=Cпиcок!$G94,Cпиcок!$C94,9999),SMALL(INDIRECT(ADDRESS(2,COLUMN()-1)&amp;":"&amp;ADDRESS(200,COLUMN()-1)),ROW()-1)),9999)</f>
        <v>9999</v>
      </c>
      <c r="Q92" s="19">
        <f ca="1">IFERROR(IF(Q$1&lt;&gt;"",IF(Q$1=Cпиcок!$G94,Cпиcок!$C94,9999),SMALL(INDIRECT(ADDRESS(2,COLUMN()-1)&amp;":"&amp;ADDRESS(200,COLUMN()-1)),ROW()-1)),9999)</f>
        <v>9999</v>
      </c>
      <c r="R92" s="20">
        <f ca="1">IFERROR(IF(R$1&lt;&gt;"",IF(R$1=Cпиcок!$G94,Cпиcок!$C94,9999),SMALL(INDIRECT(ADDRESS(2,COLUMN()-1)&amp;":"&amp;ADDRESS(200,COLUMN()-1)),ROW()-1)),9999)</f>
        <v>9999</v>
      </c>
      <c r="S92" s="19">
        <f ca="1">IFERROR(IF(S$1&lt;&gt;"",IF(S$1=Cпиcок!$G94,Cпиcок!$C94,9999),SMALL(INDIRECT(ADDRESS(2,COLUMN()-1)&amp;":"&amp;ADDRESS(200,COLUMN()-1)),ROW()-1)),9999)</f>
        <v>9999</v>
      </c>
      <c r="T92" s="20">
        <f ca="1">IFERROR(IF(T$1&lt;&gt;"",IF(T$1=Cпиcок!$G94,Cпиcок!$C94,9999),SMALL(INDIRECT(ADDRESS(2,COLUMN()-1)&amp;":"&amp;ADDRESS(200,COLUMN()-1)),ROW()-1)),9999)</f>
        <v>9999</v>
      </c>
    </row>
    <row r="93" spans="1:20" x14ac:dyDescent="0.15">
      <c r="A93" s="19">
        <f ca="1">IFERROR(IF(A$1&lt;&gt;"",IF(A$1=Cпиcок!$G95,Cпиcок!$C95,9999),SMALL(INDIRECT(ADDRESS(2,COLUMN()-1)&amp;":"&amp;ADDRESS(200,COLUMN()-1)),ROW()-1)),9999)</f>
        <v>9999</v>
      </c>
      <c r="B93" s="20">
        <f ca="1">IFERROR(IF(B$1&lt;&gt;"",IF(B$1=Cпиcок!$G95,Cпиcок!$C95,9999),SMALL(INDIRECT(ADDRESS(2,COLUMN()-1)&amp;":"&amp;ADDRESS(200,COLUMN()-1)),ROW()-1)),9999)</f>
        <v>9999</v>
      </c>
      <c r="C93" s="19">
        <f ca="1">IFERROR(IF(C$1=Cпиcок!$G95,Cпиcок!$C95,9999),9999)</f>
        <v>9999</v>
      </c>
      <c r="D93" s="20">
        <f t="shared" ca="1" si="2"/>
        <v>9999</v>
      </c>
      <c r="E93" s="19">
        <f ca="1">IFERROR(IF(E$1&lt;&gt;"",IF(E$1=Cпиcок!$G95,Cпиcок!$C95,9999),SMALL(INDIRECT(ADDRESS(2,COLUMN()-1)&amp;":"&amp;ADDRESS(200,COLUMN()-1)),ROW()-1)),9999)</f>
        <v>9999</v>
      </c>
      <c r="F93" s="20">
        <f ca="1">IFERROR(IF(F$1&lt;&gt;"",IF(F$1=Cпиcок!$G95,Cпиcок!$C95,9999),SMALL(INDIRECT(ADDRESS(2,COLUMN()-1)&amp;":"&amp;ADDRESS(200,COLUMN()-1)),ROW()-1)),9999)</f>
        <v>9999</v>
      </c>
      <c r="G93" s="19">
        <f ca="1">IFERROR(IF(G$1&lt;&gt;"",IF(G$1=Cпиcок!$G95,Cпиcок!$C95,9999),SMALL(INDIRECT(ADDRESS(2,COLUMN()-1)&amp;":"&amp;ADDRESS(200,COLUMN()-1)),ROW()-1)),9999)</f>
        <v>9999</v>
      </c>
      <c r="H93" s="20">
        <f ca="1">IFERROR(IF(H$1&lt;&gt;"",IF(H$1=Cпиcок!$G95,Cпиcок!$C95,9999),SMALL(INDIRECT(ADDRESS(2,COLUMN()-1)&amp;":"&amp;ADDRESS(200,COLUMN()-1)),ROW()-1)),9999)</f>
        <v>9999</v>
      </c>
      <c r="I93" s="19">
        <f ca="1">IFERROR(IF(I$1&lt;&gt;"",IF(I$1=Cпиcок!$G95,Cпиcок!$C95,9999),SMALL(INDIRECT(ADDRESS(2,COLUMN()-1)&amp;":"&amp;ADDRESS(200,COLUMN()-1)),ROW()-1)),9999)</f>
        <v>9999</v>
      </c>
      <c r="J93" s="20">
        <f ca="1">IFERROR(IF(J$1&lt;&gt;"",IF(J$1=Cпиcок!$G95,Cпиcок!$C95,9999),SMALL(INDIRECT(ADDRESS(2,COLUMN()-1)&amp;":"&amp;ADDRESS(200,COLUMN()-1)),ROW()-1)),9999)</f>
        <v>9999</v>
      </c>
      <c r="K93" s="19">
        <f ca="1">IFERROR(IF(K$1&lt;&gt;"",IF(K$1=Cпиcок!$G95,Cпиcок!$C95,9999),SMALL(INDIRECT(ADDRESS(2,COLUMN()-1)&amp;":"&amp;ADDRESS(200,COLUMN()-1)),ROW()-1)),9999)</f>
        <v>9999</v>
      </c>
      <c r="L93" s="20">
        <f ca="1">IFERROR(IF(L$1&lt;&gt;"",IF(L$1=Cпиcок!$G95,Cпиcок!$C95,9999),SMALL(INDIRECT(ADDRESS(2,COLUMN()-1)&amp;":"&amp;ADDRESS(200,COLUMN()-1)),ROW()-1)),9999)</f>
        <v>9999</v>
      </c>
      <c r="M93" s="19">
        <f ca="1">IFERROR(IF(M$1&lt;&gt;"",IF(M$1=Cпиcок!$G95,Cпиcок!$C95,9999),SMALL(INDIRECT(ADDRESS(2,COLUMN()-1)&amp;":"&amp;ADDRESS(200,COLUMN()-1)),ROW()-1)),9999)</f>
        <v>9999</v>
      </c>
      <c r="N93" s="20">
        <f ca="1">IFERROR(IF(N$1&lt;&gt;"",IF(N$1=Cпиcок!$G95,Cпиcок!$C95,9999),SMALL(INDIRECT(ADDRESS(2,COLUMN()-1)&amp;":"&amp;ADDRESS(200,COLUMN()-1)),ROW()-1)),9999)</f>
        <v>9999</v>
      </c>
      <c r="O93" s="19">
        <f ca="1">IFERROR(IF(O$1&lt;&gt;"",IF(O$1=Cпиcок!$G95,Cпиcок!$C95,9999),SMALL(INDIRECT(ADDRESS(2,COLUMN()-1)&amp;":"&amp;ADDRESS(200,COLUMN()-1)),ROW()-1)),9999)</f>
        <v>9999</v>
      </c>
      <c r="P93" s="20">
        <f ca="1">IFERROR(IF(P$1&lt;&gt;"",IF(P$1=Cпиcок!$G95,Cпиcок!$C95,9999),SMALL(INDIRECT(ADDRESS(2,COLUMN()-1)&amp;":"&amp;ADDRESS(200,COLUMN()-1)),ROW()-1)),9999)</f>
        <v>9999</v>
      </c>
      <c r="Q93" s="19">
        <f ca="1">IFERROR(IF(Q$1&lt;&gt;"",IF(Q$1=Cпиcок!$G95,Cпиcок!$C95,9999),SMALL(INDIRECT(ADDRESS(2,COLUMN()-1)&amp;":"&amp;ADDRESS(200,COLUMN()-1)),ROW()-1)),9999)</f>
        <v>9999</v>
      </c>
      <c r="R93" s="20">
        <f ca="1">IFERROR(IF(R$1&lt;&gt;"",IF(R$1=Cпиcок!$G95,Cпиcок!$C95,9999),SMALL(INDIRECT(ADDRESS(2,COLUMN()-1)&amp;":"&amp;ADDRESS(200,COLUMN()-1)),ROW()-1)),9999)</f>
        <v>9999</v>
      </c>
      <c r="S93" s="19">
        <f ca="1">IFERROR(IF(S$1&lt;&gt;"",IF(S$1=Cпиcок!$G95,Cпиcок!$C95,9999),SMALL(INDIRECT(ADDRESS(2,COLUMN()-1)&amp;":"&amp;ADDRESS(200,COLUMN()-1)),ROW()-1)),9999)</f>
        <v>9999</v>
      </c>
      <c r="T93" s="20">
        <f ca="1">IFERROR(IF(T$1&lt;&gt;"",IF(T$1=Cпиcок!$G95,Cпиcок!$C95,9999),SMALL(INDIRECT(ADDRESS(2,COLUMN()-1)&amp;":"&amp;ADDRESS(200,COLUMN()-1)),ROW()-1)),9999)</f>
        <v>9999</v>
      </c>
    </row>
    <row r="94" spans="1:20" x14ac:dyDescent="0.15">
      <c r="A94" s="19">
        <f ca="1">IFERROR(IF(A$1&lt;&gt;"",IF(A$1=Cпиcок!$G96,Cпиcок!$C96,9999),SMALL(INDIRECT(ADDRESS(2,COLUMN()-1)&amp;":"&amp;ADDRESS(200,COLUMN()-1)),ROW()-1)),9999)</f>
        <v>9999</v>
      </c>
      <c r="B94" s="20">
        <f ca="1">IFERROR(IF(B$1&lt;&gt;"",IF(B$1=Cпиcок!$G96,Cпиcок!$C96,9999),SMALL(INDIRECT(ADDRESS(2,COLUMN()-1)&amp;":"&amp;ADDRESS(200,COLUMN()-1)),ROW()-1)),9999)</f>
        <v>9999</v>
      </c>
      <c r="C94" s="19">
        <f ca="1">IFERROR(IF(C$1=Cпиcок!$G96,Cпиcок!$C96,9999),9999)</f>
        <v>9999</v>
      </c>
      <c r="D94" s="20">
        <f t="shared" ca="1" si="2"/>
        <v>9999</v>
      </c>
      <c r="E94" s="19">
        <f ca="1">IFERROR(IF(E$1&lt;&gt;"",IF(E$1=Cпиcок!$G96,Cпиcок!$C96,9999),SMALL(INDIRECT(ADDRESS(2,COLUMN()-1)&amp;":"&amp;ADDRESS(200,COLUMN()-1)),ROW()-1)),9999)</f>
        <v>9999</v>
      </c>
      <c r="F94" s="20">
        <f ca="1">IFERROR(IF(F$1&lt;&gt;"",IF(F$1=Cпиcок!$G96,Cпиcок!$C96,9999),SMALL(INDIRECT(ADDRESS(2,COLUMN()-1)&amp;":"&amp;ADDRESS(200,COLUMN()-1)),ROW()-1)),9999)</f>
        <v>9999</v>
      </c>
      <c r="G94" s="19">
        <f ca="1">IFERROR(IF(G$1&lt;&gt;"",IF(G$1=Cпиcок!$G96,Cпиcок!$C96,9999),SMALL(INDIRECT(ADDRESS(2,COLUMN()-1)&amp;":"&amp;ADDRESS(200,COLUMN()-1)),ROW()-1)),9999)</f>
        <v>9999</v>
      </c>
      <c r="H94" s="20">
        <f ca="1">IFERROR(IF(H$1&lt;&gt;"",IF(H$1=Cпиcок!$G96,Cпиcок!$C96,9999),SMALL(INDIRECT(ADDRESS(2,COLUMN()-1)&amp;":"&amp;ADDRESS(200,COLUMN()-1)),ROW()-1)),9999)</f>
        <v>9999</v>
      </c>
      <c r="I94" s="19">
        <f ca="1">IFERROR(IF(I$1&lt;&gt;"",IF(I$1=Cпиcок!$G96,Cпиcок!$C96,9999),SMALL(INDIRECT(ADDRESS(2,COLUMN()-1)&amp;":"&amp;ADDRESS(200,COLUMN()-1)),ROW()-1)),9999)</f>
        <v>9999</v>
      </c>
      <c r="J94" s="20">
        <f ca="1">IFERROR(IF(J$1&lt;&gt;"",IF(J$1=Cпиcок!$G96,Cпиcок!$C96,9999),SMALL(INDIRECT(ADDRESS(2,COLUMN()-1)&amp;":"&amp;ADDRESS(200,COLUMN()-1)),ROW()-1)),9999)</f>
        <v>9999</v>
      </c>
      <c r="K94" s="19">
        <f ca="1">IFERROR(IF(K$1&lt;&gt;"",IF(K$1=Cпиcок!$G96,Cпиcок!$C96,9999),SMALL(INDIRECT(ADDRESS(2,COLUMN()-1)&amp;":"&amp;ADDRESS(200,COLUMN()-1)),ROW()-1)),9999)</f>
        <v>9999</v>
      </c>
      <c r="L94" s="20">
        <f ca="1">IFERROR(IF(L$1&lt;&gt;"",IF(L$1=Cпиcок!$G96,Cпиcок!$C96,9999),SMALL(INDIRECT(ADDRESS(2,COLUMN()-1)&amp;":"&amp;ADDRESS(200,COLUMN()-1)),ROW()-1)),9999)</f>
        <v>9999</v>
      </c>
      <c r="M94" s="19">
        <f ca="1">IFERROR(IF(M$1&lt;&gt;"",IF(M$1=Cпиcок!$G96,Cпиcок!$C96,9999),SMALL(INDIRECT(ADDRESS(2,COLUMN()-1)&amp;":"&amp;ADDRESS(200,COLUMN()-1)),ROW()-1)),9999)</f>
        <v>9999</v>
      </c>
      <c r="N94" s="20">
        <f ca="1">IFERROR(IF(N$1&lt;&gt;"",IF(N$1=Cпиcок!$G96,Cпиcок!$C96,9999),SMALL(INDIRECT(ADDRESS(2,COLUMN()-1)&amp;":"&amp;ADDRESS(200,COLUMN()-1)),ROW()-1)),9999)</f>
        <v>9999</v>
      </c>
      <c r="O94" s="19">
        <f ca="1">IFERROR(IF(O$1&lt;&gt;"",IF(O$1=Cпиcок!$G96,Cпиcок!$C96,9999),SMALL(INDIRECT(ADDRESS(2,COLUMN()-1)&amp;":"&amp;ADDRESS(200,COLUMN()-1)),ROW()-1)),9999)</f>
        <v>9999</v>
      </c>
      <c r="P94" s="20">
        <f ca="1">IFERROR(IF(P$1&lt;&gt;"",IF(P$1=Cпиcок!$G96,Cпиcок!$C96,9999),SMALL(INDIRECT(ADDRESS(2,COLUMN()-1)&amp;":"&amp;ADDRESS(200,COLUMN()-1)),ROW()-1)),9999)</f>
        <v>9999</v>
      </c>
      <c r="Q94" s="19">
        <f ca="1">IFERROR(IF(Q$1&lt;&gt;"",IF(Q$1=Cпиcок!$G96,Cпиcок!$C96,9999),SMALL(INDIRECT(ADDRESS(2,COLUMN()-1)&amp;":"&amp;ADDRESS(200,COLUMN()-1)),ROW()-1)),9999)</f>
        <v>9999</v>
      </c>
      <c r="R94" s="20">
        <f ca="1">IFERROR(IF(R$1&lt;&gt;"",IF(R$1=Cпиcок!$G96,Cпиcок!$C96,9999),SMALL(INDIRECT(ADDRESS(2,COLUMN()-1)&amp;":"&amp;ADDRESS(200,COLUMN()-1)),ROW()-1)),9999)</f>
        <v>9999</v>
      </c>
      <c r="S94" s="19">
        <f ca="1">IFERROR(IF(S$1&lt;&gt;"",IF(S$1=Cпиcок!$G96,Cпиcок!$C96,9999),SMALL(INDIRECT(ADDRESS(2,COLUMN()-1)&amp;":"&amp;ADDRESS(200,COLUMN()-1)),ROW()-1)),9999)</f>
        <v>9999</v>
      </c>
      <c r="T94" s="20">
        <f ca="1">IFERROR(IF(T$1&lt;&gt;"",IF(T$1=Cпиcок!$G96,Cпиcок!$C96,9999),SMALL(INDIRECT(ADDRESS(2,COLUMN()-1)&amp;":"&amp;ADDRESS(200,COLUMN()-1)),ROW()-1)),9999)</f>
        <v>9999</v>
      </c>
    </row>
    <row r="95" spans="1:20" x14ac:dyDescent="0.15">
      <c r="A95" s="19">
        <f ca="1">IFERROR(IF(A$1&lt;&gt;"",IF(A$1=Cпиcок!$G97,Cпиcок!$C97,9999),SMALL(INDIRECT(ADDRESS(2,COLUMN()-1)&amp;":"&amp;ADDRESS(200,COLUMN()-1)),ROW()-1)),9999)</f>
        <v>9999</v>
      </c>
      <c r="B95" s="20">
        <f ca="1">IFERROR(IF(B$1&lt;&gt;"",IF(B$1=Cпиcок!$G97,Cпиcок!$C97,9999),SMALL(INDIRECT(ADDRESS(2,COLUMN()-1)&amp;":"&amp;ADDRESS(200,COLUMN()-1)),ROW()-1)),9999)</f>
        <v>9999</v>
      </c>
      <c r="C95" s="19">
        <f ca="1">IFERROR(IF(C$1=Cпиcок!$G97,Cпиcок!$C97,9999),9999)</f>
        <v>9999</v>
      </c>
      <c r="D95" s="20">
        <f t="shared" ca="1" si="2"/>
        <v>9999</v>
      </c>
      <c r="E95" s="19">
        <f ca="1">IFERROR(IF(E$1&lt;&gt;"",IF(E$1=Cпиcок!$G97,Cпиcок!$C97,9999),SMALL(INDIRECT(ADDRESS(2,COLUMN()-1)&amp;":"&amp;ADDRESS(200,COLUMN()-1)),ROW()-1)),9999)</f>
        <v>9999</v>
      </c>
      <c r="F95" s="20">
        <f ca="1">IFERROR(IF(F$1&lt;&gt;"",IF(F$1=Cпиcок!$G97,Cпиcок!$C97,9999),SMALL(INDIRECT(ADDRESS(2,COLUMN()-1)&amp;":"&amp;ADDRESS(200,COLUMN()-1)),ROW()-1)),9999)</f>
        <v>9999</v>
      </c>
      <c r="G95" s="19">
        <f ca="1">IFERROR(IF(G$1&lt;&gt;"",IF(G$1=Cпиcок!$G97,Cпиcок!$C97,9999),SMALL(INDIRECT(ADDRESS(2,COLUMN()-1)&amp;":"&amp;ADDRESS(200,COLUMN()-1)),ROW()-1)),9999)</f>
        <v>9999</v>
      </c>
      <c r="H95" s="20">
        <f ca="1">IFERROR(IF(H$1&lt;&gt;"",IF(H$1=Cпиcок!$G97,Cпиcок!$C97,9999),SMALL(INDIRECT(ADDRESS(2,COLUMN()-1)&amp;":"&amp;ADDRESS(200,COLUMN()-1)),ROW()-1)),9999)</f>
        <v>9999</v>
      </c>
      <c r="I95" s="19">
        <f ca="1">IFERROR(IF(I$1&lt;&gt;"",IF(I$1=Cпиcок!$G97,Cпиcок!$C97,9999),SMALL(INDIRECT(ADDRESS(2,COLUMN()-1)&amp;":"&amp;ADDRESS(200,COLUMN()-1)),ROW()-1)),9999)</f>
        <v>9999</v>
      </c>
      <c r="J95" s="20">
        <f ca="1">IFERROR(IF(J$1&lt;&gt;"",IF(J$1=Cпиcок!$G97,Cпиcок!$C97,9999),SMALL(INDIRECT(ADDRESS(2,COLUMN()-1)&amp;":"&amp;ADDRESS(200,COLUMN()-1)),ROW()-1)),9999)</f>
        <v>9999</v>
      </c>
      <c r="K95" s="19">
        <f ca="1">IFERROR(IF(K$1&lt;&gt;"",IF(K$1=Cпиcок!$G97,Cпиcок!$C97,9999),SMALL(INDIRECT(ADDRESS(2,COLUMN()-1)&amp;":"&amp;ADDRESS(200,COLUMN()-1)),ROW()-1)),9999)</f>
        <v>9999</v>
      </c>
      <c r="L95" s="20">
        <f ca="1">IFERROR(IF(L$1&lt;&gt;"",IF(L$1=Cпиcок!$G97,Cпиcок!$C97,9999),SMALL(INDIRECT(ADDRESS(2,COLUMN()-1)&amp;":"&amp;ADDRESS(200,COLUMN()-1)),ROW()-1)),9999)</f>
        <v>9999</v>
      </c>
      <c r="M95" s="19">
        <f ca="1">IFERROR(IF(M$1&lt;&gt;"",IF(M$1=Cпиcок!$G97,Cпиcок!$C97,9999),SMALL(INDIRECT(ADDRESS(2,COLUMN()-1)&amp;":"&amp;ADDRESS(200,COLUMN()-1)),ROW()-1)),9999)</f>
        <v>9999</v>
      </c>
      <c r="N95" s="20">
        <f ca="1">IFERROR(IF(N$1&lt;&gt;"",IF(N$1=Cпиcок!$G97,Cпиcок!$C97,9999),SMALL(INDIRECT(ADDRESS(2,COLUMN()-1)&amp;":"&amp;ADDRESS(200,COLUMN()-1)),ROW()-1)),9999)</f>
        <v>9999</v>
      </c>
      <c r="O95" s="19">
        <f ca="1">IFERROR(IF(O$1&lt;&gt;"",IF(O$1=Cпиcок!$G97,Cпиcок!$C97,9999),SMALL(INDIRECT(ADDRESS(2,COLUMN()-1)&amp;":"&amp;ADDRESS(200,COLUMN()-1)),ROW()-1)),9999)</f>
        <v>9999</v>
      </c>
      <c r="P95" s="20">
        <f ca="1">IFERROR(IF(P$1&lt;&gt;"",IF(P$1=Cпиcок!$G97,Cпиcок!$C97,9999),SMALL(INDIRECT(ADDRESS(2,COLUMN()-1)&amp;":"&amp;ADDRESS(200,COLUMN()-1)),ROW()-1)),9999)</f>
        <v>9999</v>
      </c>
      <c r="Q95" s="19">
        <f ca="1">IFERROR(IF(Q$1&lt;&gt;"",IF(Q$1=Cпиcок!$G97,Cпиcок!$C97,9999),SMALL(INDIRECT(ADDRESS(2,COLUMN()-1)&amp;":"&amp;ADDRESS(200,COLUMN()-1)),ROW()-1)),9999)</f>
        <v>9999</v>
      </c>
      <c r="R95" s="20">
        <f ca="1">IFERROR(IF(R$1&lt;&gt;"",IF(R$1=Cпиcок!$G97,Cпиcок!$C97,9999),SMALL(INDIRECT(ADDRESS(2,COLUMN()-1)&amp;":"&amp;ADDRESS(200,COLUMN()-1)),ROW()-1)),9999)</f>
        <v>9999</v>
      </c>
      <c r="S95" s="19">
        <f ca="1">IFERROR(IF(S$1&lt;&gt;"",IF(S$1=Cпиcок!$G97,Cпиcок!$C97,9999),SMALL(INDIRECT(ADDRESS(2,COLUMN()-1)&amp;":"&amp;ADDRESS(200,COLUMN()-1)),ROW()-1)),9999)</f>
        <v>9999</v>
      </c>
      <c r="T95" s="20">
        <f ca="1">IFERROR(IF(T$1&lt;&gt;"",IF(T$1=Cпиcок!$G97,Cпиcок!$C97,9999),SMALL(INDIRECT(ADDRESS(2,COLUMN()-1)&amp;":"&amp;ADDRESS(200,COLUMN()-1)),ROW()-1)),9999)</f>
        <v>9999</v>
      </c>
    </row>
    <row r="96" spans="1:20" x14ac:dyDescent="0.15">
      <c r="A96" s="19">
        <f ca="1">IFERROR(IF(A$1&lt;&gt;"",IF(A$1=Cпиcок!$G98,Cпиcок!$C98,9999),SMALL(INDIRECT(ADDRESS(2,COLUMN()-1)&amp;":"&amp;ADDRESS(200,COLUMN()-1)),ROW()-1)),9999)</f>
        <v>9999</v>
      </c>
      <c r="B96" s="20">
        <f ca="1">IFERROR(IF(B$1&lt;&gt;"",IF(B$1=Cпиcок!$G98,Cпиcок!$C98,9999),SMALL(INDIRECT(ADDRESS(2,COLUMN()-1)&amp;":"&amp;ADDRESS(200,COLUMN()-1)),ROW()-1)),9999)</f>
        <v>9999</v>
      </c>
      <c r="C96" s="19">
        <f ca="1">IFERROR(IF(C$1=Cпиcок!$G98,Cпиcок!$C98,9999),9999)</f>
        <v>9999</v>
      </c>
      <c r="D96" s="20">
        <f t="shared" ca="1" si="2"/>
        <v>9999</v>
      </c>
      <c r="E96" s="19">
        <f ca="1">IFERROR(IF(E$1&lt;&gt;"",IF(E$1=Cпиcок!$G98,Cпиcок!$C98,9999),SMALL(INDIRECT(ADDRESS(2,COLUMN()-1)&amp;":"&amp;ADDRESS(200,COLUMN()-1)),ROW()-1)),9999)</f>
        <v>9999</v>
      </c>
      <c r="F96" s="20">
        <f ca="1">IFERROR(IF(F$1&lt;&gt;"",IF(F$1=Cпиcок!$G98,Cпиcок!$C98,9999),SMALL(INDIRECT(ADDRESS(2,COLUMN()-1)&amp;":"&amp;ADDRESS(200,COLUMN()-1)),ROW()-1)),9999)</f>
        <v>9999</v>
      </c>
      <c r="G96" s="19">
        <f ca="1">IFERROR(IF(G$1&lt;&gt;"",IF(G$1=Cпиcок!$G98,Cпиcок!$C98,9999),SMALL(INDIRECT(ADDRESS(2,COLUMN()-1)&amp;":"&amp;ADDRESS(200,COLUMN()-1)),ROW()-1)),9999)</f>
        <v>9999</v>
      </c>
      <c r="H96" s="20">
        <f ca="1">IFERROR(IF(H$1&lt;&gt;"",IF(H$1=Cпиcок!$G98,Cпиcок!$C98,9999),SMALL(INDIRECT(ADDRESS(2,COLUMN()-1)&amp;":"&amp;ADDRESS(200,COLUMN()-1)),ROW()-1)),9999)</f>
        <v>9999</v>
      </c>
      <c r="I96" s="19">
        <f ca="1">IFERROR(IF(I$1&lt;&gt;"",IF(I$1=Cпиcок!$G98,Cпиcок!$C98,9999),SMALL(INDIRECT(ADDRESS(2,COLUMN()-1)&amp;":"&amp;ADDRESS(200,COLUMN()-1)),ROW()-1)),9999)</f>
        <v>9999</v>
      </c>
      <c r="J96" s="20">
        <f ca="1">IFERROR(IF(J$1&lt;&gt;"",IF(J$1=Cпиcок!$G98,Cпиcок!$C98,9999),SMALL(INDIRECT(ADDRESS(2,COLUMN()-1)&amp;":"&amp;ADDRESS(200,COLUMN()-1)),ROW()-1)),9999)</f>
        <v>9999</v>
      </c>
      <c r="K96" s="19">
        <f ca="1">IFERROR(IF(K$1&lt;&gt;"",IF(K$1=Cпиcок!$G98,Cпиcок!$C98,9999),SMALL(INDIRECT(ADDRESS(2,COLUMN()-1)&amp;":"&amp;ADDRESS(200,COLUMN()-1)),ROW()-1)),9999)</f>
        <v>9999</v>
      </c>
      <c r="L96" s="20">
        <f ca="1">IFERROR(IF(L$1&lt;&gt;"",IF(L$1=Cпиcок!$G98,Cпиcок!$C98,9999),SMALL(INDIRECT(ADDRESS(2,COLUMN()-1)&amp;":"&amp;ADDRESS(200,COLUMN()-1)),ROW()-1)),9999)</f>
        <v>9999</v>
      </c>
      <c r="M96" s="19">
        <f ca="1">IFERROR(IF(M$1&lt;&gt;"",IF(M$1=Cпиcок!$G98,Cпиcок!$C98,9999),SMALL(INDIRECT(ADDRESS(2,COLUMN()-1)&amp;":"&amp;ADDRESS(200,COLUMN()-1)),ROW()-1)),9999)</f>
        <v>9999</v>
      </c>
      <c r="N96" s="20">
        <f ca="1">IFERROR(IF(N$1&lt;&gt;"",IF(N$1=Cпиcок!$G98,Cпиcок!$C98,9999),SMALL(INDIRECT(ADDRESS(2,COLUMN()-1)&amp;":"&amp;ADDRESS(200,COLUMN()-1)),ROW()-1)),9999)</f>
        <v>9999</v>
      </c>
      <c r="O96" s="19">
        <f ca="1">IFERROR(IF(O$1&lt;&gt;"",IF(O$1=Cпиcок!$G98,Cпиcок!$C98,9999),SMALL(INDIRECT(ADDRESS(2,COLUMN()-1)&amp;":"&amp;ADDRESS(200,COLUMN()-1)),ROW()-1)),9999)</f>
        <v>9999</v>
      </c>
      <c r="P96" s="20">
        <f ca="1">IFERROR(IF(P$1&lt;&gt;"",IF(P$1=Cпиcок!$G98,Cпиcок!$C98,9999),SMALL(INDIRECT(ADDRESS(2,COLUMN()-1)&amp;":"&amp;ADDRESS(200,COLUMN()-1)),ROW()-1)),9999)</f>
        <v>9999</v>
      </c>
      <c r="Q96" s="19">
        <f ca="1">IFERROR(IF(Q$1&lt;&gt;"",IF(Q$1=Cпиcок!$G98,Cпиcок!$C98,9999),SMALL(INDIRECT(ADDRESS(2,COLUMN()-1)&amp;":"&amp;ADDRESS(200,COLUMN()-1)),ROW()-1)),9999)</f>
        <v>9999</v>
      </c>
      <c r="R96" s="20">
        <f ca="1">IFERROR(IF(R$1&lt;&gt;"",IF(R$1=Cпиcок!$G98,Cпиcок!$C98,9999),SMALL(INDIRECT(ADDRESS(2,COLUMN()-1)&amp;":"&amp;ADDRESS(200,COLUMN()-1)),ROW()-1)),9999)</f>
        <v>9999</v>
      </c>
      <c r="S96" s="19">
        <f ca="1">IFERROR(IF(S$1&lt;&gt;"",IF(S$1=Cпиcок!$G98,Cпиcок!$C98,9999),SMALL(INDIRECT(ADDRESS(2,COLUMN()-1)&amp;":"&amp;ADDRESS(200,COLUMN()-1)),ROW()-1)),9999)</f>
        <v>9999</v>
      </c>
      <c r="T96" s="20">
        <f ca="1">IFERROR(IF(T$1&lt;&gt;"",IF(T$1=Cпиcок!$G98,Cпиcок!$C98,9999),SMALL(INDIRECT(ADDRESS(2,COLUMN()-1)&amp;":"&amp;ADDRESS(200,COLUMN()-1)),ROW()-1)),9999)</f>
        <v>9999</v>
      </c>
    </row>
    <row r="97" spans="1:20" x14ac:dyDescent="0.15">
      <c r="A97" s="19">
        <f ca="1">IFERROR(IF(A$1&lt;&gt;"",IF(A$1=Cпиcок!$G99,Cпиcок!$C99,9999),SMALL(INDIRECT(ADDRESS(2,COLUMN()-1)&amp;":"&amp;ADDRESS(200,COLUMN()-1)),ROW()-1)),9999)</f>
        <v>9999</v>
      </c>
      <c r="B97" s="20">
        <f ca="1">IFERROR(IF(B$1&lt;&gt;"",IF(B$1=Cпиcок!$G99,Cпиcок!$C99,9999),SMALL(INDIRECT(ADDRESS(2,COLUMN()-1)&amp;":"&amp;ADDRESS(200,COLUMN()-1)),ROW()-1)),9999)</f>
        <v>9999</v>
      </c>
      <c r="C97" s="19">
        <f ca="1">IFERROR(IF(C$1=Cпиcок!$G99,Cпиcок!$C99,9999),9999)</f>
        <v>9999</v>
      </c>
      <c r="D97" s="20">
        <f t="shared" ca="1" si="2"/>
        <v>9999</v>
      </c>
      <c r="E97" s="19">
        <f ca="1">IFERROR(IF(E$1&lt;&gt;"",IF(E$1=Cпиcок!$G99,Cпиcок!$C99,9999),SMALL(INDIRECT(ADDRESS(2,COLUMN()-1)&amp;":"&amp;ADDRESS(200,COLUMN()-1)),ROW()-1)),9999)</f>
        <v>9999</v>
      </c>
      <c r="F97" s="20">
        <f ca="1">IFERROR(IF(F$1&lt;&gt;"",IF(F$1=Cпиcок!$G99,Cпиcок!$C99,9999),SMALL(INDIRECT(ADDRESS(2,COLUMN()-1)&amp;":"&amp;ADDRESS(200,COLUMN()-1)),ROW()-1)),9999)</f>
        <v>9999</v>
      </c>
      <c r="G97" s="19">
        <f ca="1">IFERROR(IF(G$1&lt;&gt;"",IF(G$1=Cпиcок!$G99,Cпиcок!$C99,9999),SMALL(INDIRECT(ADDRESS(2,COLUMN()-1)&amp;":"&amp;ADDRESS(200,COLUMN()-1)),ROW()-1)),9999)</f>
        <v>9999</v>
      </c>
      <c r="H97" s="20">
        <f ca="1">IFERROR(IF(H$1&lt;&gt;"",IF(H$1=Cпиcок!$G99,Cпиcок!$C99,9999),SMALL(INDIRECT(ADDRESS(2,COLUMN()-1)&amp;":"&amp;ADDRESS(200,COLUMN()-1)),ROW()-1)),9999)</f>
        <v>9999</v>
      </c>
      <c r="I97" s="19">
        <f ca="1">IFERROR(IF(I$1&lt;&gt;"",IF(I$1=Cпиcок!$G99,Cпиcок!$C99,9999),SMALL(INDIRECT(ADDRESS(2,COLUMN()-1)&amp;":"&amp;ADDRESS(200,COLUMN()-1)),ROW()-1)),9999)</f>
        <v>9999</v>
      </c>
      <c r="J97" s="20">
        <f ca="1">IFERROR(IF(J$1&lt;&gt;"",IF(J$1=Cпиcок!$G99,Cпиcок!$C99,9999),SMALL(INDIRECT(ADDRESS(2,COLUMN()-1)&amp;":"&amp;ADDRESS(200,COLUMN()-1)),ROW()-1)),9999)</f>
        <v>9999</v>
      </c>
      <c r="K97" s="19">
        <f ca="1">IFERROR(IF(K$1&lt;&gt;"",IF(K$1=Cпиcок!$G99,Cпиcок!$C99,9999),SMALL(INDIRECT(ADDRESS(2,COLUMN()-1)&amp;":"&amp;ADDRESS(200,COLUMN()-1)),ROW()-1)),9999)</f>
        <v>9999</v>
      </c>
      <c r="L97" s="20">
        <f ca="1">IFERROR(IF(L$1&lt;&gt;"",IF(L$1=Cпиcок!$G99,Cпиcок!$C99,9999),SMALL(INDIRECT(ADDRESS(2,COLUMN()-1)&amp;":"&amp;ADDRESS(200,COLUMN()-1)),ROW()-1)),9999)</f>
        <v>9999</v>
      </c>
      <c r="M97" s="19">
        <f ca="1">IFERROR(IF(M$1&lt;&gt;"",IF(M$1=Cпиcок!$G99,Cпиcок!$C99,9999),SMALL(INDIRECT(ADDRESS(2,COLUMN()-1)&amp;":"&amp;ADDRESS(200,COLUMN()-1)),ROW()-1)),9999)</f>
        <v>9999</v>
      </c>
      <c r="N97" s="20">
        <f ca="1">IFERROR(IF(N$1&lt;&gt;"",IF(N$1=Cпиcок!$G99,Cпиcок!$C99,9999),SMALL(INDIRECT(ADDRESS(2,COLUMN()-1)&amp;":"&amp;ADDRESS(200,COLUMN()-1)),ROW()-1)),9999)</f>
        <v>9999</v>
      </c>
      <c r="O97" s="19">
        <f ca="1">IFERROR(IF(O$1&lt;&gt;"",IF(O$1=Cпиcок!$G99,Cпиcок!$C99,9999),SMALL(INDIRECT(ADDRESS(2,COLUMN()-1)&amp;":"&amp;ADDRESS(200,COLUMN()-1)),ROW()-1)),9999)</f>
        <v>9999</v>
      </c>
      <c r="P97" s="20">
        <f ca="1">IFERROR(IF(P$1&lt;&gt;"",IF(P$1=Cпиcок!$G99,Cпиcок!$C99,9999),SMALL(INDIRECT(ADDRESS(2,COLUMN()-1)&amp;":"&amp;ADDRESS(200,COLUMN()-1)),ROW()-1)),9999)</f>
        <v>9999</v>
      </c>
      <c r="Q97" s="19">
        <f ca="1">IFERROR(IF(Q$1&lt;&gt;"",IF(Q$1=Cпиcок!$G99,Cпиcок!$C99,9999),SMALL(INDIRECT(ADDRESS(2,COLUMN()-1)&amp;":"&amp;ADDRESS(200,COLUMN()-1)),ROW()-1)),9999)</f>
        <v>9999</v>
      </c>
      <c r="R97" s="20">
        <f ca="1">IFERROR(IF(R$1&lt;&gt;"",IF(R$1=Cпиcок!$G99,Cпиcок!$C99,9999),SMALL(INDIRECT(ADDRESS(2,COLUMN()-1)&amp;":"&amp;ADDRESS(200,COLUMN()-1)),ROW()-1)),9999)</f>
        <v>9999</v>
      </c>
      <c r="S97" s="19">
        <f ca="1">IFERROR(IF(S$1&lt;&gt;"",IF(S$1=Cпиcок!$G99,Cпиcок!$C99,9999),SMALL(INDIRECT(ADDRESS(2,COLUMN()-1)&amp;":"&amp;ADDRESS(200,COLUMN()-1)),ROW()-1)),9999)</f>
        <v>9999</v>
      </c>
      <c r="T97" s="20">
        <f ca="1">IFERROR(IF(T$1&lt;&gt;"",IF(T$1=Cпиcок!$G99,Cпиcок!$C99,9999),SMALL(INDIRECT(ADDRESS(2,COLUMN()-1)&amp;":"&amp;ADDRESS(200,COLUMN()-1)),ROW()-1)),9999)</f>
        <v>9999</v>
      </c>
    </row>
    <row r="98" spans="1:20" x14ac:dyDescent="0.15">
      <c r="A98" s="19">
        <f ca="1">IFERROR(IF(A$1&lt;&gt;"",IF(A$1=Cпиcок!$G100,Cпиcок!$C100,9999),SMALL(INDIRECT(ADDRESS(2,COLUMN()-1)&amp;":"&amp;ADDRESS(200,COLUMN()-1)),ROW()-1)),9999)</f>
        <v>9999</v>
      </c>
      <c r="B98" s="20">
        <f ca="1">IFERROR(IF(B$1&lt;&gt;"",IF(B$1=Cпиcок!$G100,Cпиcок!$C100,9999),SMALL(INDIRECT(ADDRESS(2,COLUMN()-1)&amp;":"&amp;ADDRESS(200,COLUMN()-1)),ROW()-1)),9999)</f>
        <v>9999</v>
      </c>
      <c r="C98" s="19">
        <f ca="1">IFERROR(IF(C$1=Cпиcок!$G100,Cпиcок!$C100,9999),9999)</f>
        <v>9999</v>
      </c>
      <c r="D98" s="20">
        <f t="shared" ca="1" si="2"/>
        <v>9999</v>
      </c>
      <c r="E98" s="19">
        <f ca="1">IFERROR(IF(E$1&lt;&gt;"",IF(E$1=Cпиcок!$G100,Cпиcок!$C100,9999),SMALL(INDIRECT(ADDRESS(2,COLUMN()-1)&amp;":"&amp;ADDRESS(200,COLUMN()-1)),ROW()-1)),9999)</f>
        <v>9999</v>
      </c>
      <c r="F98" s="20">
        <f ca="1">IFERROR(IF(F$1&lt;&gt;"",IF(F$1=Cпиcок!$G100,Cпиcок!$C100,9999),SMALL(INDIRECT(ADDRESS(2,COLUMN()-1)&amp;":"&amp;ADDRESS(200,COLUMN()-1)),ROW()-1)),9999)</f>
        <v>9999</v>
      </c>
      <c r="G98" s="19">
        <f ca="1">IFERROR(IF(G$1&lt;&gt;"",IF(G$1=Cпиcок!$G100,Cпиcок!$C100,9999),SMALL(INDIRECT(ADDRESS(2,COLUMN()-1)&amp;":"&amp;ADDRESS(200,COLUMN()-1)),ROW()-1)),9999)</f>
        <v>9999</v>
      </c>
      <c r="H98" s="20">
        <f ca="1">IFERROR(IF(H$1&lt;&gt;"",IF(H$1=Cпиcок!$G100,Cпиcок!$C100,9999),SMALL(INDIRECT(ADDRESS(2,COLUMN()-1)&amp;":"&amp;ADDRESS(200,COLUMN()-1)),ROW()-1)),9999)</f>
        <v>9999</v>
      </c>
      <c r="I98" s="19">
        <f ca="1">IFERROR(IF(I$1&lt;&gt;"",IF(I$1=Cпиcок!$G100,Cпиcок!$C100,9999),SMALL(INDIRECT(ADDRESS(2,COLUMN()-1)&amp;":"&amp;ADDRESS(200,COLUMN()-1)),ROW()-1)),9999)</f>
        <v>9999</v>
      </c>
      <c r="J98" s="20">
        <f ca="1">IFERROR(IF(J$1&lt;&gt;"",IF(J$1=Cпиcок!$G100,Cпиcок!$C100,9999),SMALL(INDIRECT(ADDRESS(2,COLUMN()-1)&amp;":"&amp;ADDRESS(200,COLUMN()-1)),ROW()-1)),9999)</f>
        <v>9999</v>
      </c>
      <c r="K98" s="19">
        <f ca="1">IFERROR(IF(K$1&lt;&gt;"",IF(K$1=Cпиcок!$G100,Cпиcок!$C100,9999),SMALL(INDIRECT(ADDRESS(2,COLUMN()-1)&amp;":"&amp;ADDRESS(200,COLUMN()-1)),ROW()-1)),9999)</f>
        <v>9999</v>
      </c>
      <c r="L98" s="20">
        <f ca="1">IFERROR(IF(L$1&lt;&gt;"",IF(L$1=Cпиcок!$G100,Cпиcок!$C100,9999),SMALL(INDIRECT(ADDRESS(2,COLUMN()-1)&amp;":"&amp;ADDRESS(200,COLUMN()-1)),ROW()-1)),9999)</f>
        <v>9999</v>
      </c>
      <c r="M98" s="19">
        <f ca="1">IFERROR(IF(M$1&lt;&gt;"",IF(M$1=Cпиcок!$G100,Cпиcок!$C100,9999),SMALL(INDIRECT(ADDRESS(2,COLUMN()-1)&amp;":"&amp;ADDRESS(200,COLUMN()-1)),ROW()-1)),9999)</f>
        <v>9999</v>
      </c>
      <c r="N98" s="20">
        <f ca="1">IFERROR(IF(N$1&lt;&gt;"",IF(N$1=Cпиcок!$G100,Cпиcок!$C100,9999),SMALL(INDIRECT(ADDRESS(2,COLUMN()-1)&amp;":"&amp;ADDRESS(200,COLUMN()-1)),ROW()-1)),9999)</f>
        <v>9999</v>
      </c>
      <c r="O98" s="19">
        <f ca="1">IFERROR(IF(O$1&lt;&gt;"",IF(O$1=Cпиcок!$G100,Cпиcок!$C100,9999),SMALL(INDIRECT(ADDRESS(2,COLUMN()-1)&amp;":"&amp;ADDRESS(200,COLUMN()-1)),ROW()-1)),9999)</f>
        <v>9999</v>
      </c>
      <c r="P98" s="20">
        <f ca="1">IFERROR(IF(P$1&lt;&gt;"",IF(P$1=Cпиcок!$G100,Cпиcок!$C100,9999),SMALL(INDIRECT(ADDRESS(2,COLUMN()-1)&amp;":"&amp;ADDRESS(200,COLUMN()-1)),ROW()-1)),9999)</f>
        <v>9999</v>
      </c>
      <c r="Q98" s="19">
        <f ca="1">IFERROR(IF(Q$1&lt;&gt;"",IF(Q$1=Cпиcок!$G100,Cпиcок!$C100,9999),SMALL(INDIRECT(ADDRESS(2,COLUMN()-1)&amp;":"&amp;ADDRESS(200,COLUMN()-1)),ROW()-1)),9999)</f>
        <v>9999</v>
      </c>
      <c r="R98" s="20">
        <f ca="1">IFERROR(IF(R$1&lt;&gt;"",IF(R$1=Cпиcок!$G100,Cпиcок!$C100,9999),SMALL(INDIRECT(ADDRESS(2,COLUMN()-1)&amp;":"&amp;ADDRESS(200,COLUMN()-1)),ROW()-1)),9999)</f>
        <v>9999</v>
      </c>
      <c r="S98" s="19">
        <f ca="1">IFERROR(IF(S$1&lt;&gt;"",IF(S$1=Cпиcок!$G100,Cпиcок!$C100,9999),SMALL(INDIRECT(ADDRESS(2,COLUMN()-1)&amp;":"&amp;ADDRESS(200,COLUMN()-1)),ROW()-1)),9999)</f>
        <v>9999</v>
      </c>
      <c r="T98" s="20">
        <f ca="1">IFERROR(IF(T$1&lt;&gt;"",IF(T$1=Cпиcок!$G100,Cпиcок!$C100,9999),SMALL(INDIRECT(ADDRESS(2,COLUMN()-1)&amp;":"&amp;ADDRESS(200,COLUMN()-1)),ROW()-1)),9999)</f>
        <v>9999</v>
      </c>
    </row>
    <row r="99" spans="1:20" x14ac:dyDescent="0.15">
      <c r="A99" s="19">
        <f ca="1">IFERROR(IF(A$1&lt;&gt;"",IF(A$1=Cпиcок!$G101,Cпиcок!$C101,9999),SMALL(INDIRECT(ADDRESS(2,COLUMN()-1)&amp;":"&amp;ADDRESS(200,COLUMN()-1)),ROW()-1)),9999)</f>
        <v>9999</v>
      </c>
      <c r="B99" s="20">
        <f ca="1">IFERROR(IF(B$1&lt;&gt;"",IF(B$1=Cпиcок!$G101,Cпиcок!$C101,9999),SMALL(INDIRECT(ADDRESS(2,COLUMN()-1)&amp;":"&amp;ADDRESS(200,COLUMN()-1)),ROW()-1)),9999)</f>
        <v>9999</v>
      </c>
      <c r="C99" s="19">
        <f ca="1">IFERROR(IF(C$1=Cпиcок!$G101,Cпиcок!$C101,9999),9999)</f>
        <v>9999</v>
      </c>
      <c r="D99" s="20">
        <f t="shared" ca="1" si="2"/>
        <v>9999</v>
      </c>
      <c r="E99" s="19">
        <f ca="1">IFERROR(IF(E$1&lt;&gt;"",IF(E$1=Cпиcок!$G101,Cпиcок!$C101,9999),SMALL(INDIRECT(ADDRESS(2,COLUMN()-1)&amp;":"&amp;ADDRESS(200,COLUMN()-1)),ROW()-1)),9999)</f>
        <v>9999</v>
      </c>
      <c r="F99" s="20">
        <f ca="1">IFERROR(IF(F$1&lt;&gt;"",IF(F$1=Cпиcок!$G101,Cпиcок!$C101,9999),SMALL(INDIRECT(ADDRESS(2,COLUMN()-1)&amp;":"&amp;ADDRESS(200,COLUMN()-1)),ROW()-1)),9999)</f>
        <v>9999</v>
      </c>
      <c r="G99" s="19">
        <f ca="1">IFERROR(IF(G$1&lt;&gt;"",IF(G$1=Cпиcок!$G101,Cпиcок!$C101,9999),SMALL(INDIRECT(ADDRESS(2,COLUMN()-1)&amp;":"&amp;ADDRESS(200,COLUMN()-1)),ROW()-1)),9999)</f>
        <v>9999</v>
      </c>
      <c r="H99" s="20">
        <f ca="1">IFERROR(IF(H$1&lt;&gt;"",IF(H$1=Cпиcок!$G101,Cпиcок!$C101,9999),SMALL(INDIRECT(ADDRESS(2,COLUMN()-1)&amp;":"&amp;ADDRESS(200,COLUMN()-1)),ROW()-1)),9999)</f>
        <v>9999</v>
      </c>
      <c r="I99" s="19">
        <f ca="1">IFERROR(IF(I$1&lt;&gt;"",IF(I$1=Cпиcок!$G101,Cпиcок!$C101,9999),SMALL(INDIRECT(ADDRESS(2,COLUMN()-1)&amp;":"&amp;ADDRESS(200,COLUMN()-1)),ROW()-1)),9999)</f>
        <v>9999</v>
      </c>
      <c r="J99" s="20">
        <f ca="1">IFERROR(IF(J$1&lt;&gt;"",IF(J$1=Cпиcок!$G101,Cпиcок!$C101,9999),SMALL(INDIRECT(ADDRESS(2,COLUMN()-1)&amp;":"&amp;ADDRESS(200,COLUMN()-1)),ROW()-1)),9999)</f>
        <v>9999</v>
      </c>
      <c r="K99" s="19">
        <f ca="1">IFERROR(IF(K$1&lt;&gt;"",IF(K$1=Cпиcок!$G101,Cпиcок!$C101,9999),SMALL(INDIRECT(ADDRESS(2,COLUMN()-1)&amp;":"&amp;ADDRESS(200,COLUMN()-1)),ROW()-1)),9999)</f>
        <v>9999</v>
      </c>
      <c r="L99" s="20">
        <f ca="1">IFERROR(IF(L$1&lt;&gt;"",IF(L$1=Cпиcок!$G101,Cпиcок!$C101,9999),SMALL(INDIRECT(ADDRESS(2,COLUMN()-1)&amp;":"&amp;ADDRESS(200,COLUMN()-1)),ROW()-1)),9999)</f>
        <v>9999</v>
      </c>
      <c r="M99" s="19">
        <f ca="1">IFERROR(IF(M$1&lt;&gt;"",IF(M$1=Cпиcок!$G101,Cпиcок!$C101,9999),SMALL(INDIRECT(ADDRESS(2,COLUMN()-1)&amp;":"&amp;ADDRESS(200,COLUMN()-1)),ROW()-1)),9999)</f>
        <v>9999</v>
      </c>
      <c r="N99" s="20">
        <f ca="1">IFERROR(IF(N$1&lt;&gt;"",IF(N$1=Cпиcок!$G101,Cпиcок!$C101,9999),SMALL(INDIRECT(ADDRESS(2,COLUMN()-1)&amp;":"&amp;ADDRESS(200,COLUMN()-1)),ROW()-1)),9999)</f>
        <v>9999</v>
      </c>
      <c r="O99" s="19">
        <f ca="1">IFERROR(IF(O$1&lt;&gt;"",IF(O$1=Cпиcок!$G101,Cпиcок!$C101,9999),SMALL(INDIRECT(ADDRESS(2,COLUMN()-1)&amp;":"&amp;ADDRESS(200,COLUMN()-1)),ROW()-1)),9999)</f>
        <v>9999</v>
      </c>
      <c r="P99" s="20">
        <f ca="1">IFERROR(IF(P$1&lt;&gt;"",IF(P$1=Cпиcок!$G101,Cпиcок!$C101,9999),SMALL(INDIRECT(ADDRESS(2,COLUMN()-1)&amp;":"&amp;ADDRESS(200,COLUMN()-1)),ROW()-1)),9999)</f>
        <v>9999</v>
      </c>
      <c r="Q99" s="19">
        <f ca="1">IFERROR(IF(Q$1&lt;&gt;"",IF(Q$1=Cпиcок!$G101,Cпиcок!$C101,9999),SMALL(INDIRECT(ADDRESS(2,COLUMN()-1)&amp;":"&amp;ADDRESS(200,COLUMN()-1)),ROW()-1)),9999)</f>
        <v>9999</v>
      </c>
      <c r="R99" s="20">
        <f ca="1">IFERROR(IF(R$1&lt;&gt;"",IF(R$1=Cпиcок!$G101,Cпиcок!$C101,9999),SMALL(INDIRECT(ADDRESS(2,COLUMN()-1)&amp;":"&amp;ADDRESS(200,COLUMN()-1)),ROW()-1)),9999)</f>
        <v>9999</v>
      </c>
      <c r="S99" s="19">
        <f ca="1">IFERROR(IF(S$1&lt;&gt;"",IF(S$1=Cпиcок!$G101,Cпиcок!$C101,9999),SMALL(INDIRECT(ADDRESS(2,COLUMN()-1)&amp;":"&amp;ADDRESS(200,COLUMN()-1)),ROW()-1)),9999)</f>
        <v>9999</v>
      </c>
      <c r="T99" s="20">
        <f ca="1">IFERROR(IF(T$1&lt;&gt;"",IF(T$1=Cпиcок!$G101,Cпиcок!$C101,9999),SMALL(INDIRECT(ADDRESS(2,COLUMN()-1)&amp;":"&amp;ADDRESS(200,COLUMN()-1)),ROW()-1)),9999)</f>
        <v>9999</v>
      </c>
    </row>
    <row r="100" spans="1:20" x14ac:dyDescent="0.15">
      <c r="A100" s="19">
        <f ca="1">IFERROR(IF(A$1&lt;&gt;"",IF(A$1=Cпиcок!$G102,Cпиcок!$C102,9999),SMALL(INDIRECT(ADDRESS(2,COLUMN()-1)&amp;":"&amp;ADDRESS(200,COLUMN()-1)),ROW()-1)),9999)</f>
        <v>9999</v>
      </c>
      <c r="B100" s="20">
        <f ca="1">IFERROR(IF(B$1&lt;&gt;"",IF(B$1=Cпиcок!$G102,Cпиcок!$C102,9999),SMALL(INDIRECT(ADDRESS(2,COLUMN()-1)&amp;":"&amp;ADDRESS(200,COLUMN()-1)),ROW()-1)),9999)</f>
        <v>9999</v>
      </c>
      <c r="C100" s="19">
        <f ca="1">IFERROR(IF(C$1=Cпиcок!$G102,Cпиcок!$C102,9999),9999)</f>
        <v>9999</v>
      </c>
      <c r="D100" s="20">
        <f t="shared" ca="1" si="2"/>
        <v>9999</v>
      </c>
      <c r="E100" s="19">
        <f ca="1">IFERROR(IF(E$1&lt;&gt;"",IF(E$1=Cпиcок!$G102,Cпиcок!$C102,9999),SMALL(INDIRECT(ADDRESS(2,COLUMN()-1)&amp;":"&amp;ADDRESS(200,COLUMN()-1)),ROW()-1)),9999)</f>
        <v>9999</v>
      </c>
      <c r="F100" s="20">
        <f ca="1">IFERROR(IF(F$1&lt;&gt;"",IF(F$1=Cпиcок!$G102,Cпиcок!$C102,9999),SMALL(INDIRECT(ADDRESS(2,COLUMN()-1)&amp;":"&amp;ADDRESS(200,COLUMN()-1)),ROW()-1)),9999)</f>
        <v>9999</v>
      </c>
      <c r="G100" s="19">
        <f ca="1">IFERROR(IF(G$1&lt;&gt;"",IF(G$1=Cпиcок!$G102,Cпиcок!$C102,9999),SMALL(INDIRECT(ADDRESS(2,COLUMN()-1)&amp;":"&amp;ADDRESS(200,COLUMN()-1)),ROW()-1)),9999)</f>
        <v>9999</v>
      </c>
      <c r="H100" s="20">
        <f ca="1">IFERROR(IF(H$1&lt;&gt;"",IF(H$1=Cпиcок!$G102,Cпиcок!$C102,9999),SMALL(INDIRECT(ADDRESS(2,COLUMN()-1)&amp;":"&amp;ADDRESS(200,COLUMN()-1)),ROW()-1)),9999)</f>
        <v>9999</v>
      </c>
      <c r="I100" s="19">
        <f ca="1">IFERROR(IF(I$1&lt;&gt;"",IF(I$1=Cпиcок!$G102,Cпиcок!$C102,9999),SMALL(INDIRECT(ADDRESS(2,COLUMN()-1)&amp;":"&amp;ADDRESS(200,COLUMN()-1)),ROW()-1)),9999)</f>
        <v>9999</v>
      </c>
      <c r="J100" s="20">
        <f ca="1">IFERROR(IF(J$1&lt;&gt;"",IF(J$1=Cпиcок!$G102,Cпиcок!$C102,9999),SMALL(INDIRECT(ADDRESS(2,COLUMN()-1)&amp;":"&amp;ADDRESS(200,COLUMN()-1)),ROW()-1)),9999)</f>
        <v>9999</v>
      </c>
      <c r="K100" s="19">
        <f ca="1">IFERROR(IF(K$1&lt;&gt;"",IF(K$1=Cпиcок!$G102,Cпиcок!$C102,9999),SMALL(INDIRECT(ADDRESS(2,COLUMN()-1)&amp;":"&amp;ADDRESS(200,COLUMN()-1)),ROW()-1)),9999)</f>
        <v>9999</v>
      </c>
      <c r="L100" s="20">
        <f ca="1">IFERROR(IF(L$1&lt;&gt;"",IF(L$1=Cпиcок!$G102,Cпиcок!$C102,9999),SMALL(INDIRECT(ADDRESS(2,COLUMN()-1)&amp;":"&amp;ADDRESS(200,COLUMN()-1)),ROW()-1)),9999)</f>
        <v>9999</v>
      </c>
      <c r="M100" s="19">
        <f ca="1">IFERROR(IF(M$1&lt;&gt;"",IF(M$1=Cпиcок!$G102,Cпиcок!$C102,9999),SMALL(INDIRECT(ADDRESS(2,COLUMN()-1)&amp;":"&amp;ADDRESS(200,COLUMN()-1)),ROW()-1)),9999)</f>
        <v>9999</v>
      </c>
      <c r="N100" s="20">
        <f ca="1">IFERROR(IF(N$1&lt;&gt;"",IF(N$1=Cпиcок!$G102,Cпиcок!$C102,9999),SMALL(INDIRECT(ADDRESS(2,COLUMN()-1)&amp;":"&amp;ADDRESS(200,COLUMN()-1)),ROW()-1)),9999)</f>
        <v>9999</v>
      </c>
      <c r="O100" s="19">
        <f ca="1">IFERROR(IF(O$1&lt;&gt;"",IF(O$1=Cпиcок!$G102,Cпиcок!$C102,9999),SMALL(INDIRECT(ADDRESS(2,COLUMN()-1)&amp;":"&amp;ADDRESS(200,COLUMN()-1)),ROW()-1)),9999)</f>
        <v>9999</v>
      </c>
      <c r="P100" s="20">
        <f ca="1">IFERROR(IF(P$1&lt;&gt;"",IF(P$1=Cпиcок!$G102,Cпиcок!$C102,9999),SMALL(INDIRECT(ADDRESS(2,COLUMN()-1)&amp;":"&amp;ADDRESS(200,COLUMN()-1)),ROW()-1)),9999)</f>
        <v>9999</v>
      </c>
      <c r="Q100" s="19">
        <f ca="1">IFERROR(IF(Q$1&lt;&gt;"",IF(Q$1=Cпиcок!$G102,Cпиcок!$C102,9999),SMALL(INDIRECT(ADDRESS(2,COLUMN()-1)&amp;":"&amp;ADDRESS(200,COLUMN()-1)),ROW()-1)),9999)</f>
        <v>9999</v>
      </c>
      <c r="R100" s="20">
        <f ca="1">IFERROR(IF(R$1&lt;&gt;"",IF(R$1=Cпиcок!$G102,Cпиcок!$C102,9999),SMALL(INDIRECT(ADDRESS(2,COLUMN()-1)&amp;":"&amp;ADDRESS(200,COLUMN()-1)),ROW()-1)),9999)</f>
        <v>9999</v>
      </c>
      <c r="S100" s="19">
        <f ca="1">IFERROR(IF(S$1&lt;&gt;"",IF(S$1=Cпиcок!$G102,Cпиcок!$C102,9999),SMALL(INDIRECT(ADDRESS(2,COLUMN()-1)&amp;":"&amp;ADDRESS(200,COLUMN()-1)),ROW()-1)),9999)</f>
        <v>9999</v>
      </c>
      <c r="T100" s="20">
        <f ca="1">IFERROR(IF(T$1&lt;&gt;"",IF(T$1=Cпиcок!$G102,Cпиcок!$C102,9999),SMALL(INDIRECT(ADDRESS(2,COLUMN()-1)&amp;":"&amp;ADDRESS(200,COLUMN()-1)),ROW()-1)),9999)</f>
        <v>9999</v>
      </c>
    </row>
    <row r="101" spans="1:20" x14ac:dyDescent="0.15">
      <c r="A101" s="19">
        <f ca="1">IFERROR(IF(A$1&lt;&gt;"",IF(A$1=Cпиcок!$G103,Cпиcок!$C103,9999),SMALL(INDIRECT(ADDRESS(2,COLUMN()-1)&amp;":"&amp;ADDRESS(200,COLUMN()-1)),ROW()-1)),9999)</f>
        <v>9999</v>
      </c>
      <c r="B101" s="20">
        <f ca="1">IFERROR(IF(B$1&lt;&gt;"",IF(B$1=Cпиcок!$G103,Cпиcок!$C103,9999),SMALL(INDIRECT(ADDRESS(2,COLUMN()-1)&amp;":"&amp;ADDRESS(200,COLUMN()-1)),ROW()-1)),9999)</f>
        <v>9999</v>
      </c>
      <c r="C101" s="19">
        <f ca="1">IFERROR(IF(C$1=Cпиcок!$G103,Cпиcок!$C103,9999),9999)</f>
        <v>9999</v>
      </c>
      <c r="D101" s="20">
        <f t="shared" ca="1" si="2"/>
        <v>9999</v>
      </c>
      <c r="E101" s="19">
        <f ca="1">IFERROR(IF(E$1&lt;&gt;"",IF(E$1=Cпиcок!$G103,Cпиcок!$C103,9999),SMALL(INDIRECT(ADDRESS(2,COLUMN()-1)&amp;":"&amp;ADDRESS(200,COLUMN()-1)),ROW()-1)),9999)</f>
        <v>9999</v>
      </c>
      <c r="F101" s="20">
        <f ca="1">IFERROR(IF(F$1&lt;&gt;"",IF(F$1=Cпиcок!$G103,Cпиcок!$C103,9999),SMALL(INDIRECT(ADDRESS(2,COLUMN()-1)&amp;":"&amp;ADDRESS(200,COLUMN()-1)),ROW()-1)),9999)</f>
        <v>9999</v>
      </c>
      <c r="G101" s="19">
        <f ca="1">IFERROR(IF(G$1&lt;&gt;"",IF(G$1=Cпиcок!$G103,Cпиcок!$C103,9999),SMALL(INDIRECT(ADDRESS(2,COLUMN()-1)&amp;":"&amp;ADDRESS(200,COLUMN()-1)),ROW()-1)),9999)</f>
        <v>9999</v>
      </c>
      <c r="H101" s="20">
        <f ca="1">IFERROR(IF(H$1&lt;&gt;"",IF(H$1=Cпиcок!$G103,Cпиcок!$C103,9999),SMALL(INDIRECT(ADDRESS(2,COLUMN()-1)&amp;":"&amp;ADDRESS(200,COLUMN()-1)),ROW()-1)),9999)</f>
        <v>9999</v>
      </c>
      <c r="I101" s="19">
        <f ca="1">IFERROR(IF(I$1&lt;&gt;"",IF(I$1=Cпиcок!$G103,Cпиcок!$C103,9999),SMALL(INDIRECT(ADDRESS(2,COLUMN()-1)&amp;":"&amp;ADDRESS(200,COLUMN()-1)),ROW()-1)),9999)</f>
        <v>9999</v>
      </c>
      <c r="J101" s="20">
        <f ca="1">IFERROR(IF(J$1&lt;&gt;"",IF(J$1=Cпиcок!$G103,Cпиcок!$C103,9999),SMALL(INDIRECT(ADDRESS(2,COLUMN()-1)&amp;":"&amp;ADDRESS(200,COLUMN()-1)),ROW()-1)),9999)</f>
        <v>9999</v>
      </c>
      <c r="K101" s="19">
        <f ca="1">IFERROR(IF(K$1&lt;&gt;"",IF(K$1=Cпиcок!$G103,Cпиcок!$C103,9999),SMALL(INDIRECT(ADDRESS(2,COLUMN()-1)&amp;":"&amp;ADDRESS(200,COLUMN()-1)),ROW()-1)),9999)</f>
        <v>9999</v>
      </c>
      <c r="L101" s="20">
        <f ca="1">IFERROR(IF(L$1&lt;&gt;"",IF(L$1=Cпиcок!$G103,Cпиcок!$C103,9999),SMALL(INDIRECT(ADDRESS(2,COLUMN()-1)&amp;":"&amp;ADDRESS(200,COLUMN()-1)),ROW()-1)),9999)</f>
        <v>9999</v>
      </c>
      <c r="M101" s="19">
        <f ca="1">IFERROR(IF(M$1&lt;&gt;"",IF(M$1=Cпиcок!$G103,Cпиcок!$C103,9999),SMALL(INDIRECT(ADDRESS(2,COLUMN()-1)&amp;":"&amp;ADDRESS(200,COLUMN()-1)),ROW()-1)),9999)</f>
        <v>9999</v>
      </c>
      <c r="N101" s="20">
        <f ca="1">IFERROR(IF(N$1&lt;&gt;"",IF(N$1=Cпиcок!$G103,Cпиcок!$C103,9999),SMALL(INDIRECT(ADDRESS(2,COLUMN()-1)&amp;":"&amp;ADDRESS(200,COLUMN()-1)),ROW()-1)),9999)</f>
        <v>9999</v>
      </c>
      <c r="O101" s="19">
        <f ca="1">IFERROR(IF(O$1&lt;&gt;"",IF(O$1=Cпиcок!$G103,Cпиcок!$C103,9999),SMALL(INDIRECT(ADDRESS(2,COLUMN()-1)&amp;":"&amp;ADDRESS(200,COLUMN()-1)),ROW()-1)),9999)</f>
        <v>9999</v>
      </c>
      <c r="P101" s="20">
        <f ca="1">IFERROR(IF(P$1&lt;&gt;"",IF(P$1=Cпиcок!$G103,Cпиcок!$C103,9999),SMALL(INDIRECT(ADDRESS(2,COLUMN()-1)&amp;":"&amp;ADDRESS(200,COLUMN()-1)),ROW()-1)),9999)</f>
        <v>9999</v>
      </c>
      <c r="Q101" s="19">
        <f ca="1">IFERROR(IF(Q$1&lt;&gt;"",IF(Q$1=Cпиcок!$G103,Cпиcок!$C103,9999),SMALL(INDIRECT(ADDRESS(2,COLUMN()-1)&amp;":"&amp;ADDRESS(200,COLUMN()-1)),ROW()-1)),9999)</f>
        <v>9999</v>
      </c>
      <c r="R101" s="20">
        <f ca="1">IFERROR(IF(R$1&lt;&gt;"",IF(R$1=Cпиcок!$G103,Cпиcок!$C103,9999),SMALL(INDIRECT(ADDRESS(2,COLUMN()-1)&amp;":"&amp;ADDRESS(200,COLUMN()-1)),ROW()-1)),9999)</f>
        <v>9999</v>
      </c>
      <c r="S101" s="19">
        <f ca="1">IFERROR(IF(S$1&lt;&gt;"",IF(S$1=Cпиcок!$G103,Cпиcок!$C103,9999),SMALL(INDIRECT(ADDRESS(2,COLUMN()-1)&amp;":"&amp;ADDRESS(200,COLUMN()-1)),ROW()-1)),9999)</f>
        <v>9999</v>
      </c>
      <c r="T101" s="20">
        <f ca="1">IFERROR(IF(T$1&lt;&gt;"",IF(T$1=Cпиcок!$G103,Cпиcок!$C103,9999),SMALL(INDIRECT(ADDRESS(2,COLUMN()-1)&amp;":"&amp;ADDRESS(200,COLUMN()-1)),ROW()-1)),9999)</f>
        <v>9999</v>
      </c>
    </row>
    <row r="102" spans="1:20" x14ac:dyDescent="0.15">
      <c r="A102" s="19">
        <f ca="1">IFERROR(IF(A$1&lt;&gt;"",IF(A$1=Cпиcок!$G104,Cпиcок!$C104,9999),SMALL(INDIRECT(ADDRESS(2,COLUMN()-1)&amp;":"&amp;ADDRESS(200,COLUMN()-1)),ROW()-1)),9999)</f>
        <v>9999</v>
      </c>
      <c r="B102" s="20">
        <f ca="1">IFERROR(IF(B$1&lt;&gt;"",IF(B$1=Cпиcок!$G104,Cпиcок!$C104,9999),SMALL(INDIRECT(ADDRESS(2,COLUMN()-1)&amp;":"&amp;ADDRESS(200,COLUMN()-1)),ROW()-1)),9999)</f>
        <v>9999</v>
      </c>
      <c r="C102" s="19">
        <f ca="1">IFERROR(IF(C$1=Cпиcок!$G104,Cпиcок!$C104,9999),9999)</f>
        <v>9999</v>
      </c>
      <c r="D102" s="20">
        <f t="shared" ca="1" si="2"/>
        <v>9999</v>
      </c>
      <c r="E102" s="19">
        <f ca="1">IFERROR(IF(E$1&lt;&gt;"",IF(E$1=Cпиcок!$G104,Cпиcок!$C104,9999),SMALL(INDIRECT(ADDRESS(2,COLUMN()-1)&amp;":"&amp;ADDRESS(200,COLUMN()-1)),ROW()-1)),9999)</f>
        <v>9999</v>
      </c>
      <c r="F102" s="20">
        <f ca="1">IFERROR(IF(F$1&lt;&gt;"",IF(F$1=Cпиcок!$G104,Cпиcок!$C104,9999),SMALL(INDIRECT(ADDRESS(2,COLUMN()-1)&amp;":"&amp;ADDRESS(200,COLUMN()-1)),ROW()-1)),9999)</f>
        <v>9999</v>
      </c>
      <c r="G102" s="19">
        <f ca="1">IFERROR(IF(G$1&lt;&gt;"",IF(G$1=Cпиcок!$G104,Cпиcок!$C104,9999),SMALL(INDIRECT(ADDRESS(2,COLUMN()-1)&amp;":"&amp;ADDRESS(200,COLUMN()-1)),ROW()-1)),9999)</f>
        <v>9999</v>
      </c>
      <c r="H102" s="20">
        <f ca="1">IFERROR(IF(H$1&lt;&gt;"",IF(H$1=Cпиcок!$G104,Cпиcок!$C104,9999),SMALL(INDIRECT(ADDRESS(2,COLUMN()-1)&amp;":"&amp;ADDRESS(200,COLUMN()-1)),ROW()-1)),9999)</f>
        <v>9999</v>
      </c>
      <c r="I102" s="19">
        <f ca="1">IFERROR(IF(I$1&lt;&gt;"",IF(I$1=Cпиcок!$G104,Cпиcок!$C104,9999),SMALL(INDIRECT(ADDRESS(2,COLUMN()-1)&amp;":"&amp;ADDRESS(200,COLUMN()-1)),ROW()-1)),9999)</f>
        <v>9999</v>
      </c>
      <c r="J102" s="20">
        <f ca="1">IFERROR(IF(J$1&lt;&gt;"",IF(J$1=Cпиcок!$G104,Cпиcок!$C104,9999),SMALL(INDIRECT(ADDRESS(2,COLUMN()-1)&amp;":"&amp;ADDRESS(200,COLUMN()-1)),ROW()-1)),9999)</f>
        <v>9999</v>
      </c>
      <c r="K102" s="19">
        <f ca="1">IFERROR(IF(K$1&lt;&gt;"",IF(K$1=Cпиcок!$G104,Cпиcок!$C104,9999),SMALL(INDIRECT(ADDRESS(2,COLUMN()-1)&amp;":"&amp;ADDRESS(200,COLUMN()-1)),ROW()-1)),9999)</f>
        <v>9999</v>
      </c>
      <c r="L102" s="20">
        <f ca="1">IFERROR(IF(L$1&lt;&gt;"",IF(L$1=Cпиcок!$G104,Cпиcок!$C104,9999),SMALL(INDIRECT(ADDRESS(2,COLUMN()-1)&amp;":"&amp;ADDRESS(200,COLUMN()-1)),ROW()-1)),9999)</f>
        <v>9999</v>
      </c>
      <c r="M102" s="19">
        <f ca="1">IFERROR(IF(M$1&lt;&gt;"",IF(M$1=Cпиcок!$G104,Cпиcок!$C104,9999),SMALL(INDIRECT(ADDRESS(2,COLUMN()-1)&amp;":"&amp;ADDRESS(200,COLUMN()-1)),ROW()-1)),9999)</f>
        <v>9999</v>
      </c>
      <c r="N102" s="20">
        <f ca="1">IFERROR(IF(N$1&lt;&gt;"",IF(N$1=Cпиcок!$G104,Cпиcок!$C104,9999),SMALL(INDIRECT(ADDRESS(2,COLUMN()-1)&amp;":"&amp;ADDRESS(200,COLUMN()-1)),ROW()-1)),9999)</f>
        <v>9999</v>
      </c>
      <c r="O102" s="19">
        <f ca="1">IFERROR(IF(O$1&lt;&gt;"",IF(O$1=Cпиcок!$G104,Cпиcок!$C104,9999),SMALL(INDIRECT(ADDRESS(2,COLUMN()-1)&amp;":"&amp;ADDRESS(200,COLUMN()-1)),ROW()-1)),9999)</f>
        <v>9999</v>
      </c>
      <c r="P102" s="20">
        <f ca="1">IFERROR(IF(P$1&lt;&gt;"",IF(P$1=Cпиcок!$G104,Cпиcок!$C104,9999),SMALL(INDIRECT(ADDRESS(2,COLUMN()-1)&amp;":"&amp;ADDRESS(200,COLUMN()-1)),ROW()-1)),9999)</f>
        <v>9999</v>
      </c>
      <c r="Q102" s="19">
        <f ca="1">IFERROR(IF(Q$1&lt;&gt;"",IF(Q$1=Cпиcок!$G104,Cпиcок!$C104,9999),SMALL(INDIRECT(ADDRESS(2,COLUMN()-1)&amp;":"&amp;ADDRESS(200,COLUMN()-1)),ROW()-1)),9999)</f>
        <v>9999</v>
      </c>
      <c r="R102" s="20">
        <f ca="1">IFERROR(IF(R$1&lt;&gt;"",IF(R$1=Cпиcок!$G104,Cпиcок!$C104,9999),SMALL(INDIRECT(ADDRESS(2,COLUMN()-1)&amp;":"&amp;ADDRESS(200,COLUMN()-1)),ROW()-1)),9999)</f>
        <v>9999</v>
      </c>
      <c r="S102" s="19">
        <f ca="1">IFERROR(IF(S$1&lt;&gt;"",IF(S$1=Cпиcок!$G104,Cпиcок!$C104,9999),SMALL(INDIRECT(ADDRESS(2,COLUMN()-1)&amp;":"&amp;ADDRESS(200,COLUMN()-1)),ROW()-1)),9999)</f>
        <v>9999</v>
      </c>
      <c r="T102" s="20">
        <f ca="1">IFERROR(IF(T$1&lt;&gt;"",IF(T$1=Cпиcок!$G104,Cпиcок!$C104,9999),SMALL(INDIRECT(ADDRESS(2,COLUMN()-1)&amp;":"&amp;ADDRESS(200,COLUMN()-1)),ROW()-1)),9999)</f>
        <v>9999</v>
      </c>
    </row>
    <row r="103" spans="1:20" x14ac:dyDescent="0.15">
      <c r="A103" s="19">
        <f ca="1">IFERROR(IF(A$1&lt;&gt;"",IF(A$1=Cпиcок!$G105,Cпиcок!$C105,9999),SMALL(INDIRECT(ADDRESS(2,COLUMN()-1)&amp;":"&amp;ADDRESS(200,COLUMN()-1)),ROW()-1)),9999)</f>
        <v>9999</v>
      </c>
      <c r="B103" s="20">
        <f ca="1">IFERROR(IF(B$1&lt;&gt;"",IF(B$1=Cпиcок!$G105,Cпиcок!$C105,9999),SMALL(INDIRECT(ADDRESS(2,COLUMN()-1)&amp;":"&amp;ADDRESS(200,COLUMN()-1)),ROW()-1)),9999)</f>
        <v>9999</v>
      </c>
      <c r="C103" s="19">
        <f ca="1">IFERROR(IF(C$1=Cпиcок!$G105,Cпиcок!$C105,9999),9999)</f>
        <v>9999</v>
      </c>
      <c r="D103" s="20">
        <f t="shared" ca="1" si="2"/>
        <v>9999</v>
      </c>
      <c r="E103" s="19">
        <f ca="1">IFERROR(IF(E$1&lt;&gt;"",IF(E$1=Cпиcок!$G105,Cпиcок!$C105,9999),SMALL(INDIRECT(ADDRESS(2,COLUMN()-1)&amp;":"&amp;ADDRESS(200,COLUMN()-1)),ROW()-1)),9999)</f>
        <v>9999</v>
      </c>
      <c r="F103" s="20">
        <f ca="1">IFERROR(IF(F$1&lt;&gt;"",IF(F$1=Cпиcок!$G105,Cпиcок!$C105,9999),SMALL(INDIRECT(ADDRESS(2,COLUMN()-1)&amp;":"&amp;ADDRESS(200,COLUMN()-1)),ROW()-1)),9999)</f>
        <v>9999</v>
      </c>
      <c r="G103" s="19">
        <f ca="1">IFERROR(IF(G$1&lt;&gt;"",IF(G$1=Cпиcок!$G105,Cпиcок!$C105,9999),SMALL(INDIRECT(ADDRESS(2,COLUMN()-1)&amp;":"&amp;ADDRESS(200,COLUMN()-1)),ROW()-1)),9999)</f>
        <v>9999</v>
      </c>
      <c r="H103" s="20">
        <f ca="1">IFERROR(IF(H$1&lt;&gt;"",IF(H$1=Cпиcок!$G105,Cпиcок!$C105,9999),SMALL(INDIRECT(ADDRESS(2,COLUMN()-1)&amp;":"&amp;ADDRESS(200,COLUMN()-1)),ROW()-1)),9999)</f>
        <v>9999</v>
      </c>
      <c r="I103" s="19">
        <f ca="1">IFERROR(IF(I$1&lt;&gt;"",IF(I$1=Cпиcок!$G105,Cпиcок!$C105,9999),SMALL(INDIRECT(ADDRESS(2,COLUMN()-1)&amp;":"&amp;ADDRESS(200,COLUMN()-1)),ROW()-1)),9999)</f>
        <v>9999</v>
      </c>
      <c r="J103" s="20">
        <f ca="1">IFERROR(IF(J$1&lt;&gt;"",IF(J$1=Cпиcок!$G105,Cпиcок!$C105,9999),SMALL(INDIRECT(ADDRESS(2,COLUMN()-1)&amp;":"&amp;ADDRESS(200,COLUMN()-1)),ROW()-1)),9999)</f>
        <v>9999</v>
      </c>
      <c r="K103" s="19">
        <f ca="1">IFERROR(IF(K$1&lt;&gt;"",IF(K$1=Cпиcок!$G105,Cпиcок!$C105,9999),SMALL(INDIRECT(ADDRESS(2,COLUMN()-1)&amp;":"&amp;ADDRESS(200,COLUMN()-1)),ROW()-1)),9999)</f>
        <v>9999</v>
      </c>
      <c r="L103" s="20">
        <f ca="1">IFERROR(IF(L$1&lt;&gt;"",IF(L$1=Cпиcок!$G105,Cпиcок!$C105,9999),SMALL(INDIRECT(ADDRESS(2,COLUMN()-1)&amp;":"&amp;ADDRESS(200,COLUMN()-1)),ROW()-1)),9999)</f>
        <v>9999</v>
      </c>
      <c r="M103" s="19">
        <f ca="1">IFERROR(IF(M$1&lt;&gt;"",IF(M$1=Cпиcок!$G105,Cпиcок!$C105,9999),SMALL(INDIRECT(ADDRESS(2,COLUMN()-1)&amp;":"&amp;ADDRESS(200,COLUMN()-1)),ROW()-1)),9999)</f>
        <v>9999</v>
      </c>
      <c r="N103" s="20">
        <f ca="1">IFERROR(IF(N$1&lt;&gt;"",IF(N$1=Cпиcок!$G105,Cпиcок!$C105,9999),SMALL(INDIRECT(ADDRESS(2,COLUMN()-1)&amp;":"&amp;ADDRESS(200,COLUMN()-1)),ROW()-1)),9999)</f>
        <v>9999</v>
      </c>
      <c r="O103" s="19">
        <f ca="1">IFERROR(IF(O$1&lt;&gt;"",IF(O$1=Cпиcок!$G105,Cпиcок!$C105,9999),SMALL(INDIRECT(ADDRESS(2,COLUMN()-1)&amp;":"&amp;ADDRESS(200,COLUMN()-1)),ROW()-1)),9999)</f>
        <v>9999</v>
      </c>
      <c r="P103" s="20">
        <f ca="1">IFERROR(IF(P$1&lt;&gt;"",IF(P$1=Cпиcок!$G105,Cпиcок!$C105,9999),SMALL(INDIRECT(ADDRESS(2,COLUMN()-1)&amp;":"&amp;ADDRESS(200,COLUMN()-1)),ROW()-1)),9999)</f>
        <v>9999</v>
      </c>
      <c r="Q103" s="19">
        <f ca="1">IFERROR(IF(Q$1&lt;&gt;"",IF(Q$1=Cпиcок!$G105,Cпиcок!$C105,9999),SMALL(INDIRECT(ADDRESS(2,COLUMN()-1)&amp;":"&amp;ADDRESS(200,COLUMN()-1)),ROW()-1)),9999)</f>
        <v>9999</v>
      </c>
      <c r="R103" s="20">
        <f ca="1">IFERROR(IF(R$1&lt;&gt;"",IF(R$1=Cпиcок!$G105,Cпиcок!$C105,9999),SMALL(INDIRECT(ADDRESS(2,COLUMN()-1)&amp;":"&amp;ADDRESS(200,COLUMN()-1)),ROW()-1)),9999)</f>
        <v>9999</v>
      </c>
      <c r="S103" s="19">
        <f ca="1">IFERROR(IF(S$1&lt;&gt;"",IF(S$1=Cпиcок!$G105,Cпиcок!$C105,9999),SMALL(INDIRECT(ADDRESS(2,COLUMN()-1)&amp;":"&amp;ADDRESS(200,COLUMN()-1)),ROW()-1)),9999)</f>
        <v>9999</v>
      </c>
      <c r="T103" s="20">
        <f ca="1">IFERROR(IF(T$1&lt;&gt;"",IF(T$1=Cпиcок!$G105,Cпиcок!$C105,9999),SMALL(INDIRECT(ADDRESS(2,COLUMN()-1)&amp;":"&amp;ADDRESS(200,COLUMN()-1)),ROW()-1)),9999)</f>
        <v>9999</v>
      </c>
    </row>
    <row r="104" spans="1:20" x14ac:dyDescent="0.15">
      <c r="A104" s="19">
        <f ca="1">IFERROR(IF(A$1&lt;&gt;"",IF(A$1=Cпиcок!$G106,Cпиcок!$C106,9999),SMALL(INDIRECT(ADDRESS(2,COLUMN()-1)&amp;":"&amp;ADDRESS(200,COLUMN()-1)),ROW()-1)),9999)</f>
        <v>9999</v>
      </c>
      <c r="B104" s="20">
        <f ca="1">IFERROR(IF(B$1&lt;&gt;"",IF(B$1=Cпиcок!$G106,Cпиcок!$C106,9999),SMALL(INDIRECT(ADDRESS(2,COLUMN()-1)&amp;":"&amp;ADDRESS(200,COLUMN()-1)),ROW()-1)),9999)</f>
        <v>9999</v>
      </c>
      <c r="C104" s="19">
        <f ca="1">IFERROR(IF(C$1=Cпиcок!$G106,Cпиcок!$C106,9999),9999)</f>
        <v>9999</v>
      </c>
      <c r="D104" s="20">
        <f t="shared" ca="1" si="2"/>
        <v>9999</v>
      </c>
      <c r="E104" s="19">
        <f ca="1">IFERROR(IF(E$1&lt;&gt;"",IF(E$1=Cпиcок!$G106,Cпиcок!$C106,9999),SMALL(INDIRECT(ADDRESS(2,COLUMN()-1)&amp;":"&amp;ADDRESS(200,COLUMN()-1)),ROW()-1)),9999)</f>
        <v>9999</v>
      </c>
      <c r="F104" s="20">
        <f ca="1">IFERROR(IF(F$1&lt;&gt;"",IF(F$1=Cпиcок!$G106,Cпиcок!$C106,9999),SMALL(INDIRECT(ADDRESS(2,COLUMN()-1)&amp;":"&amp;ADDRESS(200,COLUMN()-1)),ROW()-1)),9999)</f>
        <v>9999</v>
      </c>
      <c r="G104" s="19">
        <f ca="1">IFERROR(IF(G$1&lt;&gt;"",IF(G$1=Cпиcок!$G106,Cпиcок!$C106,9999),SMALL(INDIRECT(ADDRESS(2,COLUMN()-1)&amp;":"&amp;ADDRESS(200,COLUMN()-1)),ROW()-1)),9999)</f>
        <v>9999</v>
      </c>
      <c r="H104" s="20">
        <f ca="1">IFERROR(IF(H$1&lt;&gt;"",IF(H$1=Cпиcок!$G106,Cпиcок!$C106,9999),SMALL(INDIRECT(ADDRESS(2,COLUMN()-1)&amp;":"&amp;ADDRESS(200,COLUMN()-1)),ROW()-1)),9999)</f>
        <v>9999</v>
      </c>
      <c r="I104" s="19">
        <f ca="1">IFERROR(IF(I$1&lt;&gt;"",IF(I$1=Cпиcок!$G106,Cпиcок!$C106,9999),SMALL(INDIRECT(ADDRESS(2,COLUMN()-1)&amp;":"&amp;ADDRESS(200,COLUMN()-1)),ROW()-1)),9999)</f>
        <v>9999</v>
      </c>
      <c r="J104" s="20">
        <f ca="1">IFERROR(IF(J$1&lt;&gt;"",IF(J$1=Cпиcок!$G106,Cпиcок!$C106,9999),SMALL(INDIRECT(ADDRESS(2,COLUMN()-1)&amp;":"&amp;ADDRESS(200,COLUMN()-1)),ROW()-1)),9999)</f>
        <v>9999</v>
      </c>
      <c r="K104" s="19">
        <f ca="1">IFERROR(IF(K$1&lt;&gt;"",IF(K$1=Cпиcок!$G106,Cпиcок!$C106,9999),SMALL(INDIRECT(ADDRESS(2,COLUMN()-1)&amp;":"&amp;ADDRESS(200,COLUMN()-1)),ROW()-1)),9999)</f>
        <v>9999</v>
      </c>
      <c r="L104" s="20">
        <f ca="1">IFERROR(IF(L$1&lt;&gt;"",IF(L$1=Cпиcок!$G106,Cпиcок!$C106,9999),SMALL(INDIRECT(ADDRESS(2,COLUMN()-1)&amp;":"&amp;ADDRESS(200,COLUMN()-1)),ROW()-1)),9999)</f>
        <v>9999</v>
      </c>
      <c r="M104" s="19">
        <f ca="1">IFERROR(IF(M$1&lt;&gt;"",IF(M$1=Cпиcок!$G106,Cпиcок!$C106,9999),SMALL(INDIRECT(ADDRESS(2,COLUMN()-1)&amp;":"&amp;ADDRESS(200,COLUMN()-1)),ROW()-1)),9999)</f>
        <v>9999</v>
      </c>
      <c r="N104" s="20">
        <f ca="1">IFERROR(IF(N$1&lt;&gt;"",IF(N$1=Cпиcок!$G106,Cпиcок!$C106,9999),SMALL(INDIRECT(ADDRESS(2,COLUMN()-1)&amp;":"&amp;ADDRESS(200,COLUMN()-1)),ROW()-1)),9999)</f>
        <v>9999</v>
      </c>
      <c r="O104" s="19">
        <f ca="1">IFERROR(IF(O$1&lt;&gt;"",IF(O$1=Cпиcок!$G106,Cпиcок!$C106,9999),SMALL(INDIRECT(ADDRESS(2,COLUMN()-1)&amp;":"&amp;ADDRESS(200,COLUMN()-1)),ROW()-1)),9999)</f>
        <v>9999</v>
      </c>
      <c r="P104" s="20">
        <f ca="1">IFERROR(IF(P$1&lt;&gt;"",IF(P$1=Cпиcок!$G106,Cпиcок!$C106,9999),SMALL(INDIRECT(ADDRESS(2,COLUMN()-1)&amp;":"&amp;ADDRESS(200,COLUMN()-1)),ROW()-1)),9999)</f>
        <v>9999</v>
      </c>
      <c r="Q104" s="19">
        <f ca="1">IFERROR(IF(Q$1&lt;&gt;"",IF(Q$1=Cпиcок!$G106,Cпиcок!$C106,9999),SMALL(INDIRECT(ADDRESS(2,COLUMN()-1)&amp;":"&amp;ADDRESS(200,COLUMN()-1)),ROW()-1)),9999)</f>
        <v>9999</v>
      </c>
      <c r="R104" s="20">
        <f ca="1">IFERROR(IF(R$1&lt;&gt;"",IF(R$1=Cпиcок!$G106,Cпиcок!$C106,9999),SMALL(INDIRECT(ADDRESS(2,COLUMN()-1)&amp;":"&amp;ADDRESS(200,COLUMN()-1)),ROW()-1)),9999)</f>
        <v>9999</v>
      </c>
      <c r="S104" s="19">
        <f ca="1">IFERROR(IF(S$1&lt;&gt;"",IF(S$1=Cпиcок!$G106,Cпиcок!$C106,9999),SMALL(INDIRECT(ADDRESS(2,COLUMN()-1)&amp;":"&amp;ADDRESS(200,COLUMN()-1)),ROW()-1)),9999)</f>
        <v>9999</v>
      </c>
      <c r="T104" s="20">
        <f ca="1">IFERROR(IF(T$1&lt;&gt;"",IF(T$1=Cпиcок!$G106,Cпиcок!$C106,9999),SMALL(INDIRECT(ADDRESS(2,COLUMN()-1)&amp;":"&amp;ADDRESS(200,COLUMN()-1)),ROW()-1)),9999)</f>
        <v>9999</v>
      </c>
    </row>
    <row r="105" spans="1:20" x14ac:dyDescent="0.15">
      <c r="A105" s="19">
        <f ca="1">IFERROR(IF(A$1&lt;&gt;"",IF(A$1=Cпиcок!$G107,Cпиcок!$C107,9999),SMALL(INDIRECT(ADDRESS(2,COLUMN()-1)&amp;":"&amp;ADDRESS(200,COLUMN()-1)),ROW()-1)),9999)</f>
        <v>9999</v>
      </c>
      <c r="B105" s="20">
        <f ca="1">IFERROR(IF(B$1&lt;&gt;"",IF(B$1=Cпиcок!$G107,Cпиcок!$C107,9999),SMALL(INDIRECT(ADDRESS(2,COLUMN()-1)&amp;":"&amp;ADDRESS(200,COLUMN()-1)),ROW()-1)),9999)</f>
        <v>9999</v>
      </c>
      <c r="C105" s="19">
        <f ca="1">IFERROR(IF(C$1=Cпиcок!$G107,Cпиcок!$C107,9999),9999)</f>
        <v>9999</v>
      </c>
      <c r="D105" s="20">
        <f t="shared" ca="1" si="2"/>
        <v>9999</v>
      </c>
      <c r="E105" s="19">
        <f ca="1">IFERROR(IF(E$1&lt;&gt;"",IF(E$1=Cпиcок!$G107,Cпиcок!$C107,9999),SMALL(INDIRECT(ADDRESS(2,COLUMN()-1)&amp;":"&amp;ADDRESS(200,COLUMN()-1)),ROW()-1)),9999)</f>
        <v>9999</v>
      </c>
      <c r="F105" s="20">
        <f ca="1">IFERROR(IF(F$1&lt;&gt;"",IF(F$1=Cпиcок!$G107,Cпиcок!$C107,9999),SMALL(INDIRECT(ADDRESS(2,COLUMN()-1)&amp;":"&amp;ADDRESS(200,COLUMN()-1)),ROW()-1)),9999)</f>
        <v>9999</v>
      </c>
      <c r="G105" s="19">
        <f ca="1">IFERROR(IF(G$1&lt;&gt;"",IF(G$1=Cпиcок!$G107,Cпиcок!$C107,9999),SMALL(INDIRECT(ADDRESS(2,COLUMN()-1)&amp;":"&amp;ADDRESS(200,COLUMN()-1)),ROW()-1)),9999)</f>
        <v>9999</v>
      </c>
      <c r="H105" s="20">
        <f ca="1">IFERROR(IF(H$1&lt;&gt;"",IF(H$1=Cпиcок!$G107,Cпиcок!$C107,9999),SMALL(INDIRECT(ADDRESS(2,COLUMN()-1)&amp;":"&amp;ADDRESS(200,COLUMN()-1)),ROW()-1)),9999)</f>
        <v>9999</v>
      </c>
      <c r="I105" s="19">
        <f ca="1">IFERROR(IF(I$1&lt;&gt;"",IF(I$1=Cпиcок!$G107,Cпиcок!$C107,9999),SMALL(INDIRECT(ADDRESS(2,COLUMN()-1)&amp;":"&amp;ADDRESS(200,COLUMN()-1)),ROW()-1)),9999)</f>
        <v>9999</v>
      </c>
      <c r="J105" s="20">
        <f ca="1">IFERROR(IF(J$1&lt;&gt;"",IF(J$1=Cпиcок!$G107,Cпиcок!$C107,9999),SMALL(INDIRECT(ADDRESS(2,COLUMN()-1)&amp;":"&amp;ADDRESS(200,COLUMN()-1)),ROW()-1)),9999)</f>
        <v>9999</v>
      </c>
      <c r="K105" s="19">
        <f ca="1">IFERROR(IF(K$1&lt;&gt;"",IF(K$1=Cпиcок!$G107,Cпиcок!$C107,9999),SMALL(INDIRECT(ADDRESS(2,COLUMN()-1)&amp;":"&amp;ADDRESS(200,COLUMN()-1)),ROW()-1)),9999)</f>
        <v>9999</v>
      </c>
      <c r="L105" s="20">
        <f ca="1">IFERROR(IF(L$1&lt;&gt;"",IF(L$1=Cпиcок!$G107,Cпиcок!$C107,9999),SMALL(INDIRECT(ADDRESS(2,COLUMN()-1)&amp;":"&amp;ADDRESS(200,COLUMN()-1)),ROW()-1)),9999)</f>
        <v>9999</v>
      </c>
      <c r="M105" s="19">
        <f ca="1">IFERROR(IF(M$1&lt;&gt;"",IF(M$1=Cпиcок!$G107,Cпиcок!$C107,9999),SMALL(INDIRECT(ADDRESS(2,COLUMN()-1)&amp;":"&amp;ADDRESS(200,COLUMN()-1)),ROW()-1)),9999)</f>
        <v>9999</v>
      </c>
      <c r="N105" s="20">
        <f ca="1">IFERROR(IF(N$1&lt;&gt;"",IF(N$1=Cпиcок!$G107,Cпиcок!$C107,9999),SMALL(INDIRECT(ADDRESS(2,COLUMN()-1)&amp;":"&amp;ADDRESS(200,COLUMN()-1)),ROW()-1)),9999)</f>
        <v>9999</v>
      </c>
      <c r="O105" s="19">
        <f ca="1">IFERROR(IF(O$1&lt;&gt;"",IF(O$1=Cпиcок!$G107,Cпиcок!$C107,9999),SMALL(INDIRECT(ADDRESS(2,COLUMN()-1)&amp;":"&amp;ADDRESS(200,COLUMN()-1)),ROW()-1)),9999)</f>
        <v>9999</v>
      </c>
      <c r="P105" s="20">
        <f ca="1">IFERROR(IF(P$1&lt;&gt;"",IF(P$1=Cпиcок!$G107,Cпиcок!$C107,9999),SMALL(INDIRECT(ADDRESS(2,COLUMN()-1)&amp;":"&amp;ADDRESS(200,COLUMN()-1)),ROW()-1)),9999)</f>
        <v>9999</v>
      </c>
      <c r="Q105" s="19">
        <f ca="1">IFERROR(IF(Q$1&lt;&gt;"",IF(Q$1=Cпиcок!$G107,Cпиcок!$C107,9999),SMALL(INDIRECT(ADDRESS(2,COLUMN()-1)&amp;":"&amp;ADDRESS(200,COLUMN()-1)),ROW()-1)),9999)</f>
        <v>9999</v>
      </c>
      <c r="R105" s="20">
        <f ca="1">IFERROR(IF(R$1&lt;&gt;"",IF(R$1=Cпиcок!$G107,Cпиcок!$C107,9999),SMALL(INDIRECT(ADDRESS(2,COLUMN()-1)&amp;":"&amp;ADDRESS(200,COLUMN()-1)),ROW()-1)),9999)</f>
        <v>9999</v>
      </c>
      <c r="S105" s="19">
        <f ca="1">IFERROR(IF(S$1&lt;&gt;"",IF(S$1=Cпиcок!$G107,Cпиcок!$C107,9999),SMALL(INDIRECT(ADDRESS(2,COLUMN()-1)&amp;":"&amp;ADDRESS(200,COLUMN()-1)),ROW()-1)),9999)</f>
        <v>9999</v>
      </c>
      <c r="T105" s="20">
        <f ca="1">IFERROR(IF(T$1&lt;&gt;"",IF(T$1=Cпиcок!$G107,Cпиcок!$C107,9999),SMALL(INDIRECT(ADDRESS(2,COLUMN()-1)&amp;":"&amp;ADDRESS(200,COLUMN()-1)),ROW()-1)),9999)</f>
        <v>9999</v>
      </c>
    </row>
    <row r="106" spans="1:20" x14ac:dyDescent="0.15">
      <c r="A106" s="19">
        <f ca="1">IFERROR(IF(A$1&lt;&gt;"",IF(A$1=Cпиcок!$G108,Cпиcок!$C108,9999),SMALL(INDIRECT(ADDRESS(2,COLUMN()-1)&amp;":"&amp;ADDRESS(200,COLUMN()-1)),ROW()-1)),9999)</f>
        <v>9999</v>
      </c>
      <c r="B106" s="20">
        <f ca="1">IFERROR(IF(B$1&lt;&gt;"",IF(B$1=Cпиcок!$G108,Cпиcок!$C108,9999),SMALL(INDIRECT(ADDRESS(2,COLUMN()-1)&amp;":"&amp;ADDRESS(200,COLUMN()-1)),ROW()-1)),9999)</f>
        <v>9999</v>
      </c>
      <c r="C106" s="19">
        <f ca="1">IFERROR(IF(C$1=Cпиcок!$G108,Cпиcок!$C108,9999),9999)</f>
        <v>9999</v>
      </c>
      <c r="D106" s="20">
        <f t="shared" ca="1" si="2"/>
        <v>9999</v>
      </c>
      <c r="E106" s="19">
        <f ca="1">IFERROR(IF(E$1&lt;&gt;"",IF(E$1=Cпиcок!$G108,Cпиcок!$C108,9999),SMALL(INDIRECT(ADDRESS(2,COLUMN()-1)&amp;":"&amp;ADDRESS(200,COLUMN()-1)),ROW()-1)),9999)</f>
        <v>9999</v>
      </c>
      <c r="F106" s="20">
        <f ca="1">IFERROR(IF(F$1&lt;&gt;"",IF(F$1=Cпиcок!$G108,Cпиcок!$C108,9999),SMALL(INDIRECT(ADDRESS(2,COLUMN()-1)&amp;":"&amp;ADDRESS(200,COLUMN()-1)),ROW()-1)),9999)</f>
        <v>9999</v>
      </c>
      <c r="G106" s="19">
        <f ca="1">IFERROR(IF(G$1&lt;&gt;"",IF(G$1=Cпиcок!$G108,Cпиcок!$C108,9999),SMALL(INDIRECT(ADDRESS(2,COLUMN()-1)&amp;":"&amp;ADDRESS(200,COLUMN()-1)),ROW()-1)),9999)</f>
        <v>9999</v>
      </c>
      <c r="H106" s="20">
        <f ca="1">IFERROR(IF(H$1&lt;&gt;"",IF(H$1=Cпиcок!$G108,Cпиcок!$C108,9999),SMALL(INDIRECT(ADDRESS(2,COLUMN()-1)&amp;":"&amp;ADDRESS(200,COLUMN()-1)),ROW()-1)),9999)</f>
        <v>9999</v>
      </c>
      <c r="I106" s="19">
        <f ca="1">IFERROR(IF(I$1&lt;&gt;"",IF(I$1=Cпиcок!$G108,Cпиcок!$C108,9999),SMALL(INDIRECT(ADDRESS(2,COLUMN()-1)&amp;":"&amp;ADDRESS(200,COLUMN()-1)),ROW()-1)),9999)</f>
        <v>9999</v>
      </c>
      <c r="J106" s="20">
        <f ca="1">IFERROR(IF(J$1&lt;&gt;"",IF(J$1=Cпиcок!$G108,Cпиcок!$C108,9999),SMALL(INDIRECT(ADDRESS(2,COLUMN()-1)&amp;":"&amp;ADDRESS(200,COLUMN()-1)),ROW()-1)),9999)</f>
        <v>9999</v>
      </c>
      <c r="K106" s="19">
        <f ca="1">IFERROR(IF(K$1&lt;&gt;"",IF(K$1=Cпиcок!$G108,Cпиcок!$C108,9999),SMALL(INDIRECT(ADDRESS(2,COLUMN()-1)&amp;":"&amp;ADDRESS(200,COLUMN()-1)),ROW()-1)),9999)</f>
        <v>9999</v>
      </c>
      <c r="L106" s="20">
        <f ca="1">IFERROR(IF(L$1&lt;&gt;"",IF(L$1=Cпиcок!$G108,Cпиcок!$C108,9999),SMALL(INDIRECT(ADDRESS(2,COLUMN()-1)&amp;":"&amp;ADDRESS(200,COLUMN()-1)),ROW()-1)),9999)</f>
        <v>9999</v>
      </c>
      <c r="M106" s="19">
        <f ca="1">IFERROR(IF(M$1&lt;&gt;"",IF(M$1=Cпиcок!$G108,Cпиcок!$C108,9999),SMALL(INDIRECT(ADDRESS(2,COLUMN()-1)&amp;":"&amp;ADDRESS(200,COLUMN()-1)),ROW()-1)),9999)</f>
        <v>9999</v>
      </c>
      <c r="N106" s="20">
        <f ca="1">IFERROR(IF(N$1&lt;&gt;"",IF(N$1=Cпиcок!$G108,Cпиcок!$C108,9999),SMALL(INDIRECT(ADDRESS(2,COLUMN()-1)&amp;":"&amp;ADDRESS(200,COLUMN()-1)),ROW()-1)),9999)</f>
        <v>9999</v>
      </c>
      <c r="O106" s="19">
        <f ca="1">IFERROR(IF(O$1&lt;&gt;"",IF(O$1=Cпиcок!$G108,Cпиcок!$C108,9999),SMALL(INDIRECT(ADDRESS(2,COLUMN()-1)&amp;":"&amp;ADDRESS(200,COLUMN()-1)),ROW()-1)),9999)</f>
        <v>9999</v>
      </c>
      <c r="P106" s="20">
        <f ca="1">IFERROR(IF(P$1&lt;&gt;"",IF(P$1=Cпиcок!$G108,Cпиcок!$C108,9999),SMALL(INDIRECT(ADDRESS(2,COLUMN()-1)&amp;":"&amp;ADDRESS(200,COLUMN()-1)),ROW()-1)),9999)</f>
        <v>9999</v>
      </c>
      <c r="Q106" s="19">
        <f ca="1">IFERROR(IF(Q$1&lt;&gt;"",IF(Q$1=Cпиcок!$G108,Cпиcок!$C108,9999),SMALL(INDIRECT(ADDRESS(2,COLUMN()-1)&amp;":"&amp;ADDRESS(200,COLUMN()-1)),ROW()-1)),9999)</f>
        <v>9999</v>
      </c>
      <c r="R106" s="20">
        <f ca="1">IFERROR(IF(R$1&lt;&gt;"",IF(R$1=Cпиcок!$G108,Cпиcок!$C108,9999),SMALL(INDIRECT(ADDRESS(2,COLUMN()-1)&amp;":"&amp;ADDRESS(200,COLUMN()-1)),ROW()-1)),9999)</f>
        <v>9999</v>
      </c>
      <c r="S106" s="19">
        <f ca="1">IFERROR(IF(S$1&lt;&gt;"",IF(S$1=Cпиcок!$G108,Cпиcок!$C108,9999),SMALL(INDIRECT(ADDRESS(2,COLUMN()-1)&amp;":"&amp;ADDRESS(200,COLUMN()-1)),ROW()-1)),9999)</f>
        <v>9999</v>
      </c>
      <c r="T106" s="20">
        <f ca="1">IFERROR(IF(T$1&lt;&gt;"",IF(T$1=Cпиcок!$G108,Cпиcок!$C108,9999),SMALL(INDIRECT(ADDRESS(2,COLUMN()-1)&amp;":"&amp;ADDRESS(200,COLUMN()-1)),ROW()-1)),9999)</f>
        <v>9999</v>
      </c>
    </row>
    <row r="107" spans="1:20" x14ac:dyDescent="0.15">
      <c r="A107" s="19">
        <f ca="1">IFERROR(IF(A$1&lt;&gt;"",IF(A$1=Cпиcок!$G109,Cпиcок!$C109,9999),SMALL(INDIRECT(ADDRESS(2,COLUMN()-1)&amp;":"&amp;ADDRESS(200,COLUMN()-1)),ROW()-1)),9999)</f>
        <v>9999</v>
      </c>
      <c r="B107" s="20">
        <f ca="1">IFERROR(IF(B$1&lt;&gt;"",IF(B$1=Cпиcок!$G109,Cпиcок!$C109,9999),SMALL(INDIRECT(ADDRESS(2,COLUMN()-1)&amp;":"&amp;ADDRESS(200,COLUMN()-1)),ROW()-1)),9999)</f>
        <v>9999</v>
      </c>
      <c r="C107" s="19">
        <f ca="1">IFERROR(IF(C$1=Cпиcок!$G109,Cпиcок!$C109,9999),9999)</f>
        <v>9999</v>
      </c>
      <c r="D107" s="20">
        <f t="shared" ca="1" si="2"/>
        <v>9999</v>
      </c>
      <c r="E107" s="19">
        <f ca="1">IFERROR(IF(E$1&lt;&gt;"",IF(E$1=Cпиcок!$G109,Cпиcок!$C109,9999),SMALL(INDIRECT(ADDRESS(2,COLUMN()-1)&amp;":"&amp;ADDRESS(200,COLUMN()-1)),ROW()-1)),9999)</f>
        <v>9999</v>
      </c>
      <c r="F107" s="20">
        <f ca="1">IFERROR(IF(F$1&lt;&gt;"",IF(F$1=Cпиcок!$G109,Cпиcок!$C109,9999),SMALL(INDIRECT(ADDRESS(2,COLUMN()-1)&amp;":"&amp;ADDRESS(200,COLUMN()-1)),ROW()-1)),9999)</f>
        <v>9999</v>
      </c>
      <c r="G107" s="19">
        <f ca="1">IFERROR(IF(G$1&lt;&gt;"",IF(G$1=Cпиcок!$G109,Cпиcок!$C109,9999),SMALL(INDIRECT(ADDRESS(2,COLUMN()-1)&amp;":"&amp;ADDRESS(200,COLUMN()-1)),ROW()-1)),9999)</f>
        <v>9999</v>
      </c>
      <c r="H107" s="20">
        <f ca="1">IFERROR(IF(H$1&lt;&gt;"",IF(H$1=Cпиcок!$G109,Cпиcок!$C109,9999),SMALL(INDIRECT(ADDRESS(2,COLUMN()-1)&amp;":"&amp;ADDRESS(200,COLUMN()-1)),ROW()-1)),9999)</f>
        <v>9999</v>
      </c>
      <c r="I107" s="19">
        <f ca="1">IFERROR(IF(I$1&lt;&gt;"",IF(I$1=Cпиcок!$G109,Cпиcок!$C109,9999),SMALL(INDIRECT(ADDRESS(2,COLUMN()-1)&amp;":"&amp;ADDRESS(200,COLUMN()-1)),ROW()-1)),9999)</f>
        <v>9999</v>
      </c>
      <c r="J107" s="20">
        <f ca="1">IFERROR(IF(J$1&lt;&gt;"",IF(J$1=Cпиcок!$G109,Cпиcок!$C109,9999),SMALL(INDIRECT(ADDRESS(2,COLUMN()-1)&amp;":"&amp;ADDRESS(200,COLUMN()-1)),ROW()-1)),9999)</f>
        <v>9999</v>
      </c>
      <c r="K107" s="19">
        <f ca="1">IFERROR(IF(K$1&lt;&gt;"",IF(K$1=Cпиcок!$G109,Cпиcок!$C109,9999),SMALL(INDIRECT(ADDRESS(2,COLUMN()-1)&amp;":"&amp;ADDRESS(200,COLUMN()-1)),ROW()-1)),9999)</f>
        <v>9999</v>
      </c>
      <c r="L107" s="20">
        <f ca="1">IFERROR(IF(L$1&lt;&gt;"",IF(L$1=Cпиcок!$G109,Cпиcок!$C109,9999),SMALL(INDIRECT(ADDRESS(2,COLUMN()-1)&amp;":"&amp;ADDRESS(200,COLUMN()-1)),ROW()-1)),9999)</f>
        <v>9999</v>
      </c>
      <c r="M107" s="19">
        <f ca="1">IFERROR(IF(M$1&lt;&gt;"",IF(M$1=Cпиcок!$G109,Cпиcок!$C109,9999),SMALL(INDIRECT(ADDRESS(2,COLUMN()-1)&amp;":"&amp;ADDRESS(200,COLUMN()-1)),ROW()-1)),9999)</f>
        <v>9999</v>
      </c>
      <c r="N107" s="20">
        <f ca="1">IFERROR(IF(N$1&lt;&gt;"",IF(N$1=Cпиcок!$G109,Cпиcок!$C109,9999),SMALL(INDIRECT(ADDRESS(2,COLUMN()-1)&amp;":"&amp;ADDRESS(200,COLUMN()-1)),ROW()-1)),9999)</f>
        <v>9999</v>
      </c>
      <c r="O107" s="19">
        <f ca="1">IFERROR(IF(O$1&lt;&gt;"",IF(O$1=Cпиcок!$G109,Cпиcок!$C109,9999),SMALL(INDIRECT(ADDRESS(2,COLUMN()-1)&amp;":"&amp;ADDRESS(200,COLUMN()-1)),ROW()-1)),9999)</f>
        <v>9999</v>
      </c>
      <c r="P107" s="20">
        <f ca="1">IFERROR(IF(P$1&lt;&gt;"",IF(P$1=Cпиcок!$G109,Cпиcок!$C109,9999),SMALL(INDIRECT(ADDRESS(2,COLUMN()-1)&amp;":"&amp;ADDRESS(200,COLUMN()-1)),ROW()-1)),9999)</f>
        <v>9999</v>
      </c>
      <c r="Q107" s="19">
        <f ca="1">IFERROR(IF(Q$1&lt;&gt;"",IF(Q$1=Cпиcок!$G109,Cпиcок!$C109,9999),SMALL(INDIRECT(ADDRESS(2,COLUMN()-1)&amp;":"&amp;ADDRESS(200,COLUMN()-1)),ROW()-1)),9999)</f>
        <v>9999</v>
      </c>
      <c r="R107" s="20">
        <f ca="1">IFERROR(IF(R$1&lt;&gt;"",IF(R$1=Cпиcок!$G109,Cпиcок!$C109,9999),SMALL(INDIRECT(ADDRESS(2,COLUMN()-1)&amp;":"&amp;ADDRESS(200,COLUMN()-1)),ROW()-1)),9999)</f>
        <v>9999</v>
      </c>
      <c r="S107" s="19">
        <f ca="1">IFERROR(IF(S$1&lt;&gt;"",IF(S$1=Cпиcок!$G109,Cпиcок!$C109,9999),SMALL(INDIRECT(ADDRESS(2,COLUMN()-1)&amp;":"&amp;ADDRESS(200,COLUMN()-1)),ROW()-1)),9999)</f>
        <v>9999</v>
      </c>
      <c r="T107" s="20">
        <f ca="1">IFERROR(IF(T$1&lt;&gt;"",IF(T$1=Cпиcок!$G109,Cпиcок!$C109,9999),SMALL(INDIRECT(ADDRESS(2,COLUMN()-1)&amp;":"&amp;ADDRESS(200,COLUMN()-1)),ROW()-1)),9999)</f>
        <v>9999</v>
      </c>
    </row>
    <row r="108" spans="1:20" x14ac:dyDescent="0.15">
      <c r="A108" s="19">
        <f ca="1">IFERROR(IF(A$1&lt;&gt;"",IF(A$1=Cпиcок!$G110,Cпиcок!$C110,9999),SMALL(INDIRECT(ADDRESS(2,COLUMN()-1)&amp;":"&amp;ADDRESS(200,COLUMN()-1)),ROW()-1)),9999)</f>
        <v>9999</v>
      </c>
      <c r="B108" s="20">
        <f ca="1">IFERROR(IF(B$1&lt;&gt;"",IF(B$1=Cпиcок!$G110,Cпиcок!$C110,9999),SMALL(INDIRECT(ADDRESS(2,COLUMN()-1)&amp;":"&amp;ADDRESS(200,COLUMN()-1)),ROW()-1)),9999)</f>
        <v>9999</v>
      </c>
      <c r="C108" s="19">
        <f ca="1">IFERROR(IF(C$1=Cпиcок!$G110,Cпиcок!$C110,9999),9999)</f>
        <v>9999</v>
      </c>
      <c r="D108" s="20">
        <f t="shared" ca="1" si="2"/>
        <v>9999</v>
      </c>
      <c r="E108" s="19">
        <f ca="1">IFERROR(IF(E$1&lt;&gt;"",IF(E$1=Cпиcок!$G110,Cпиcок!$C110,9999),SMALL(INDIRECT(ADDRESS(2,COLUMN()-1)&amp;":"&amp;ADDRESS(200,COLUMN()-1)),ROW()-1)),9999)</f>
        <v>9999</v>
      </c>
      <c r="F108" s="20">
        <f ca="1">IFERROR(IF(F$1&lt;&gt;"",IF(F$1=Cпиcок!$G110,Cпиcок!$C110,9999),SMALL(INDIRECT(ADDRESS(2,COLUMN()-1)&amp;":"&amp;ADDRESS(200,COLUMN()-1)),ROW()-1)),9999)</f>
        <v>9999</v>
      </c>
      <c r="G108" s="19">
        <f ca="1">IFERROR(IF(G$1&lt;&gt;"",IF(G$1=Cпиcок!$G110,Cпиcок!$C110,9999),SMALL(INDIRECT(ADDRESS(2,COLUMN()-1)&amp;":"&amp;ADDRESS(200,COLUMN()-1)),ROW()-1)),9999)</f>
        <v>9999</v>
      </c>
      <c r="H108" s="20">
        <f ca="1">IFERROR(IF(H$1&lt;&gt;"",IF(H$1=Cпиcок!$G110,Cпиcок!$C110,9999),SMALL(INDIRECT(ADDRESS(2,COLUMN()-1)&amp;":"&amp;ADDRESS(200,COLUMN()-1)),ROW()-1)),9999)</f>
        <v>9999</v>
      </c>
      <c r="I108" s="19">
        <f ca="1">IFERROR(IF(I$1&lt;&gt;"",IF(I$1=Cпиcок!$G110,Cпиcок!$C110,9999),SMALL(INDIRECT(ADDRESS(2,COLUMN()-1)&amp;":"&amp;ADDRESS(200,COLUMN()-1)),ROW()-1)),9999)</f>
        <v>9999</v>
      </c>
      <c r="J108" s="20">
        <f ca="1">IFERROR(IF(J$1&lt;&gt;"",IF(J$1=Cпиcок!$G110,Cпиcок!$C110,9999),SMALL(INDIRECT(ADDRESS(2,COLUMN()-1)&amp;":"&amp;ADDRESS(200,COLUMN()-1)),ROW()-1)),9999)</f>
        <v>9999</v>
      </c>
      <c r="K108" s="19">
        <f ca="1">IFERROR(IF(K$1&lt;&gt;"",IF(K$1=Cпиcок!$G110,Cпиcок!$C110,9999),SMALL(INDIRECT(ADDRESS(2,COLUMN()-1)&amp;":"&amp;ADDRESS(200,COLUMN()-1)),ROW()-1)),9999)</f>
        <v>9999</v>
      </c>
      <c r="L108" s="20">
        <f ca="1">IFERROR(IF(L$1&lt;&gt;"",IF(L$1=Cпиcок!$G110,Cпиcок!$C110,9999),SMALL(INDIRECT(ADDRESS(2,COLUMN()-1)&amp;":"&amp;ADDRESS(200,COLUMN()-1)),ROW()-1)),9999)</f>
        <v>9999</v>
      </c>
      <c r="M108" s="19">
        <f ca="1">IFERROR(IF(M$1&lt;&gt;"",IF(M$1=Cпиcок!$G110,Cпиcок!$C110,9999),SMALL(INDIRECT(ADDRESS(2,COLUMN()-1)&amp;":"&amp;ADDRESS(200,COLUMN()-1)),ROW()-1)),9999)</f>
        <v>9999</v>
      </c>
      <c r="N108" s="20">
        <f ca="1">IFERROR(IF(N$1&lt;&gt;"",IF(N$1=Cпиcок!$G110,Cпиcок!$C110,9999),SMALL(INDIRECT(ADDRESS(2,COLUMN()-1)&amp;":"&amp;ADDRESS(200,COLUMN()-1)),ROW()-1)),9999)</f>
        <v>9999</v>
      </c>
      <c r="O108" s="19">
        <f ca="1">IFERROR(IF(O$1&lt;&gt;"",IF(O$1=Cпиcок!$G110,Cпиcок!$C110,9999),SMALL(INDIRECT(ADDRESS(2,COLUMN()-1)&amp;":"&amp;ADDRESS(200,COLUMN()-1)),ROW()-1)),9999)</f>
        <v>9999</v>
      </c>
      <c r="P108" s="20">
        <f ca="1">IFERROR(IF(P$1&lt;&gt;"",IF(P$1=Cпиcок!$G110,Cпиcок!$C110,9999),SMALL(INDIRECT(ADDRESS(2,COLUMN()-1)&amp;":"&amp;ADDRESS(200,COLUMN()-1)),ROW()-1)),9999)</f>
        <v>9999</v>
      </c>
      <c r="Q108" s="19">
        <f ca="1">IFERROR(IF(Q$1&lt;&gt;"",IF(Q$1=Cпиcок!$G110,Cпиcок!$C110,9999),SMALL(INDIRECT(ADDRESS(2,COLUMN()-1)&amp;":"&amp;ADDRESS(200,COLUMN()-1)),ROW()-1)),9999)</f>
        <v>9999</v>
      </c>
      <c r="R108" s="20">
        <f ca="1">IFERROR(IF(R$1&lt;&gt;"",IF(R$1=Cпиcок!$G110,Cпиcок!$C110,9999),SMALL(INDIRECT(ADDRESS(2,COLUMN()-1)&amp;":"&amp;ADDRESS(200,COLUMN()-1)),ROW()-1)),9999)</f>
        <v>9999</v>
      </c>
      <c r="S108" s="19">
        <f ca="1">IFERROR(IF(S$1&lt;&gt;"",IF(S$1=Cпиcок!$G110,Cпиcок!$C110,9999),SMALL(INDIRECT(ADDRESS(2,COLUMN()-1)&amp;":"&amp;ADDRESS(200,COLUMN()-1)),ROW()-1)),9999)</f>
        <v>9999</v>
      </c>
      <c r="T108" s="20">
        <f ca="1">IFERROR(IF(T$1&lt;&gt;"",IF(T$1=Cпиcок!$G110,Cпиcок!$C110,9999),SMALL(INDIRECT(ADDRESS(2,COLUMN()-1)&amp;":"&amp;ADDRESS(200,COLUMN()-1)),ROW()-1)),9999)</f>
        <v>9999</v>
      </c>
    </row>
    <row r="109" spans="1:20" x14ac:dyDescent="0.15">
      <c r="A109" s="19">
        <f ca="1">IFERROR(IF(A$1&lt;&gt;"",IF(A$1=Cпиcок!$G111,Cпиcок!$C111,9999),SMALL(INDIRECT(ADDRESS(2,COLUMN()-1)&amp;":"&amp;ADDRESS(200,COLUMN()-1)),ROW()-1)),9999)</f>
        <v>9999</v>
      </c>
      <c r="B109" s="20">
        <f ca="1">IFERROR(IF(B$1&lt;&gt;"",IF(B$1=Cпиcок!$G111,Cпиcок!$C111,9999),SMALL(INDIRECT(ADDRESS(2,COLUMN()-1)&amp;":"&amp;ADDRESS(200,COLUMN()-1)),ROW()-1)),9999)</f>
        <v>9999</v>
      </c>
      <c r="C109" s="19">
        <f ca="1">IFERROR(IF(C$1=Cпиcок!$G111,Cпиcок!$C111,9999),9999)</f>
        <v>9999</v>
      </c>
      <c r="D109" s="20">
        <f t="shared" ca="1" si="2"/>
        <v>9999</v>
      </c>
      <c r="E109" s="19">
        <f ca="1">IFERROR(IF(E$1&lt;&gt;"",IF(E$1=Cпиcок!$G111,Cпиcок!$C111,9999),SMALL(INDIRECT(ADDRESS(2,COLUMN()-1)&amp;":"&amp;ADDRESS(200,COLUMN()-1)),ROW()-1)),9999)</f>
        <v>9999</v>
      </c>
      <c r="F109" s="20">
        <f ca="1">IFERROR(IF(F$1&lt;&gt;"",IF(F$1=Cпиcок!$G111,Cпиcок!$C111,9999),SMALL(INDIRECT(ADDRESS(2,COLUMN()-1)&amp;":"&amp;ADDRESS(200,COLUMN()-1)),ROW()-1)),9999)</f>
        <v>9999</v>
      </c>
      <c r="G109" s="19">
        <f ca="1">IFERROR(IF(G$1&lt;&gt;"",IF(G$1=Cпиcок!$G111,Cпиcок!$C111,9999),SMALL(INDIRECT(ADDRESS(2,COLUMN()-1)&amp;":"&amp;ADDRESS(200,COLUMN()-1)),ROW()-1)),9999)</f>
        <v>9999</v>
      </c>
      <c r="H109" s="20">
        <f ca="1">IFERROR(IF(H$1&lt;&gt;"",IF(H$1=Cпиcок!$G111,Cпиcок!$C111,9999),SMALL(INDIRECT(ADDRESS(2,COLUMN()-1)&amp;":"&amp;ADDRESS(200,COLUMN()-1)),ROW()-1)),9999)</f>
        <v>9999</v>
      </c>
      <c r="I109" s="19">
        <f ca="1">IFERROR(IF(I$1&lt;&gt;"",IF(I$1=Cпиcок!$G111,Cпиcок!$C111,9999),SMALL(INDIRECT(ADDRESS(2,COLUMN()-1)&amp;":"&amp;ADDRESS(200,COLUMN()-1)),ROW()-1)),9999)</f>
        <v>9999</v>
      </c>
      <c r="J109" s="20">
        <f ca="1">IFERROR(IF(J$1&lt;&gt;"",IF(J$1=Cпиcок!$G111,Cпиcок!$C111,9999),SMALL(INDIRECT(ADDRESS(2,COLUMN()-1)&amp;":"&amp;ADDRESS(200,COLUMN()-1)),ROW()-1)),9999)</f>
        <v>9999</v>
      </c>
      <c r="K109" s="19">
        <f ca="1">IFERROR(IF(K$1&lt;&gt;"",IF(K$1=Cпиcок!$G111,Cпиcок!$C111,9999),SMALL(INDIRECT(ADDRESS(2,COLUMN()-1)&amp;":"&amp;ADDRESS(200,COLUMN()-1)),ROW()-1)),9999)</f>
        <v>9999</v>
      </c>
      <c r="L109" s="20">
        <f ca="1">IFERROR(IF(L$1&lt;&gt;"",IF(L$1=Cпиcок!$G111,Cпиcок!$C111,9999),SMALL(INDIRECT(ADDRESS(2,COLUMN()-1)&amp;":"&amp;ADDRESS(200,COLUMN()-1)),ROW()-1)),9999)</f>
        <v>9999</v>
      </c>
      <c r="M109" s="19">
        <f ca="1">IFERROR(IF(M$1&lt;&gt;"",IF(M$1=Cпиcок!$G111,Cпиcок!$C111,9999),SMALL(INDIRECT(ADDRESS(2,COLUMN()-1)&amp;":"&amp;ADDRESS(200,COLUMN()-1)),ROW()-1)),9999)</f>
        <v>9999</v>
      </c>
      <c r="N109" s="20">
        <f ca="1">IFERROR(IF(N$1&lt;&gt;"",IF(N$1=Cпиcок!$G111,Cпиcок!$C111,9999),SMALL(INDIRECT(ADDRESS(2,COLUMN()-1)&amp;":"&amp;ADDRESS(200,COLUMN()-1)),ROW()-1)),9999)</f>
        <v>9999</v>
      </c>
      <c r="O109" s="19">
        <f ca="1">IFERROR(IF(O$1&lt;&gt;"",IF(O$1=Cпиcок!$G111,Cпиcок!$C111,9999),SMALL(INDIRECT(ADDRESS(2,COLUMN()-1)&amp;":"&amp;ADDRESS(200,COLUMN()-1)),ROW()-1)),9999)</f>
        <v>9999</v>
      </c>
      <c r="P109" s="20">
        <f ca="1">IFERROR(IF(P$1&lt;&gt;"",IF(P$1=Cпиcок!$G111,Cпиcок!$C111,9999),SMALL(INDIRECT(ADDRESS(2,COLUMN()-1)&amp;":"&amp;ADDRESS(200,COLUMN()-1)),ROW()-1)),9999)</f>
        <v>9999</v>
      </c>
      <c r="Q109" s="19">
        <f ca="1">IFERROR(IF(Q$1&lt;&gt;"",IF(Q$1=Cпиcок!$G111,Cпиcок!$C111,9999),SMALL(INDIRECT(ADDRESS(2,COLUMN()-1)&amp;":"&amp;ADDRESS(200,COLUMN()-1)),ROW()-1)),9999)</f>
        <v>9999</v>
      </c>
      <c r="R109" s="20">
        <f ca="1">IFERROR(IF(R$1&lt;&gt;"",IF(R$1=Cпиcок!$G111,Cпиcок!$C111,9999),SMALL(INDIRECT(ADDRESS(2,COLUMN()-1)&amp;":"&amp;ADDRESS(200,COLUMN()-1)),ROW()-1)),9999)</f>
        <v>9999</v>
      </c>
      <c r="S109" s="19">
        <f ca="1">IFERROR(IF(S$1&lt;&gt;"",IF(S$1=Cпиcок!$G111,Cпиcок!$C111,9999),SMALL(INDIRECT(ADDRESS(2,COLUMN()-1)&amp;":"&amp;ADDRESS(200,COLUMN()-1)),ROW()-1)),9999)</f>
        <v>9999</v>
      </c>
      <c r="T109" s="20">
        <f ca="1">IFERROR(IF(T$1&lt;&gt;"",IF(T$1=Cпиcок!$G111,Cпиcок!$C111,9999),SMALL(INDIRECT(ADDRESS(2,COLUMN()-1)&amp;":"&amp;ADDRESS(200,COLUMN()-1)),ROW()-1)),9999)</f>
        <v>9999</v>
      </c>
    </row>
    <row r="110" spans="1:20" x14ac:dyDescent="0.15">
      <c r="A110" s="19">
        <f ca="1">IFERROR(IF(A$1&lt;&gt;"",IF(A$1=Cпиcок!$G112,Cпиcок!$C112,9999),SMALL(INDIRECT(ADDRESS(2,COLUMN()-1)&amp;":"&amp;ADDRESS(200,COLUMN()-1)),ROW()-1)),9999)</f>
        <v>9999</v>
      </c>
      <c r="B110" s="20">
        <f ca="1">IFERROR(IF(B$1&lt;&gt;"",IF(B$1=Cпиcок!$G112,Cпиcок!$C112,9999),SMALL(INDIRECT(ADDRESS(2,COLUMN()-1)&amp;":"&amp;ADDRESS(200,COLUMN()-1)),ROW()-1)),9999)</f>
        <v>9999</v>
      </c>
      <c r="C110" s="19">
        <f ca="1">IFERROR(IF(C$1=Cпиcок!$G112,Cпиcок!$C112,9999),9999)</f>
        <v>9999</v>
      </c>
      <c r="D110" s="20">
        <f t="shared" ca="1" si="2"/>
        <v>9999</v>
      </c>
      <c r="E110" s="19">
        <f ca="1">IFERROR(IF(E$1&lt;&gt;"",IF(E$1=Cпиcок!$G112,Cпиcок!$C112,9999),SMALL(INDIRECT(ADDRESS(2,COLUMN()-1)&amp;":"&amp;ADDRESS(200,COLUMN()-1)),ROW()-1)),9999)</f>
        <v>9999</v>
      </c>
      <c r="F110" s="20">
        <f ca="1">IFERROR(IF(F$1&lt;&gt;"",IF(F$1=Cпиcок!$G112,Cпиcок!$C112,9999),SMALL(INDIRECT(ADDRESS(2,COLUMN()-1)&amp;":"&amp;ADDRESS(200,COLUMN()-1)),ROW()-1)),9999)</f>
        <v>9999</v>
      </c>
      <c r="G110" s="19">
        <f ca="1">IFERROR(IF(G$1&lt;&gt;"",IF(G$1=Cпиcок!$G112,Cпиcок!$C112,9999),SMALL(INDIRECT(ADDRESS(2,COLUMN()-1)&amp;":"&amp;ADDRESS(200,COLUMN()-1)),ROW()-1)),9999)</f>
        <v>9999</v>
      </c>
      <c r="H110" s="20">
        <f ca="1">IFERROR(IF(H$1&lt;&gt;"",IF(H$1=Cпиcок!$G112,Cпиcок!$C112,9999),SMALL(INDIRECT(ADDRESS(2,COLUMN()-1)&amp;":"&amp;ADDRESS(200,COLUMN()-1)),ROW()-1)),9999)</f>
        <v>9999</v>
      </c>
      <c r="I110" s="19">
        <f ca="1">IFERROR(IF(I$1&lt;&gt;"",IF(I$1=Cпиcок!$G112,Cпиcок!$C112,9999),SMALL(INDIRECT(ADDRESS(2,COLUMN()-1)&amp;":"&amp;ADDRESS(200,COLUMN()-1)),ROW()-1)),9999)</f>
        <v>9999</v>
      </c>
      <c r="J110" s="20">
        <f ca="1">IFERROR(IF(J$1&lt;&gt;"",IF(J$1=Cпиcок!$G112,Cпиcок!$C112,9999),SMALL(INDIRECT(ADDRESS(2,COLUMN()-1)&amp;":"&amp;ADDRESS(200,COLUMN()-1)),ROW()-1)),9999)</f>
        <v>9999</v>
      </c>
      <c r="K110" s="19">
        <f ca="1">IFERROR(IF(K$1&lt;&gt;"",IF(K$1=Cпиcок!$G112,Cпиcок!$C112,9999),SMALL(INDIRECT(ADDRESS(2,COLUMN()-1)&amp;":"&amp;ADDRESS(200,COLUMN()-1)),ROW()-1)),9999)</f>
        <v>9999</v>
      </c>
      <c r="L110" s="20">
        <f ca="1">IFERROR(IF(L$1&lt;&gt;"",IF(L$1=Cпиcок!$G112,Cпиcок!$C112,9999),SMALL(INDIRECT(ADDRESS(2,COLUMN()-1)&amp;":"&amp;ADDRESS(200,COLUMN()-1)),ROW()-1)),9999)</f>
        <v>9999</v>
      </c>
      <c r="M110" s="19">
        <f ca="1">IFERROR(IF(M$1&lt;&gt;"",IF(M$1=Cпиcок!$G112,Cпиcок!$C112,9999),SMALL(INDIRECT(ADDRESS(2,COLUMN()-1)&amp;":"&amp;ADDRESS(200,COLUMN()-1)),ROW()-1)),9999)</f>
        <v>9999</v>
      </c>
      <c r="N110" s="20">
        <f ca="1">IFERROR(IF(N$1&lt;&gt;"",IF(N$1=Cпиcок!$G112,Cпиcок!$C112,9999),SMALL(INDIRECT(ADDRESS(2,COLUMN()-1)&amp;":"&amp;ADDRESS(200,COLUMN()-1)),ROW()-1)),9999)</f>
        <v>9999</v>
      </c>
      <c r="O110" s="19">
        <f ca="1">IFERROR(IF(O$1&lt;&gt;"",IF(O$1=Cпиcок!$G112,Cпиcок!$C112,9999),SMALL(INDIRECT(ADDRESS(2,COLUMN()-1)&amp;":"&amp;ADDRESS(200,COLUMN()-1)),ROW()-1)),9999)</f>
        <v>9999</v>
      </c>
      <c r="P110" s="20">
        <f ca="1">IFERROR(IF(P$1&lt;&gt;"",IF(P$1=Cпиcок!$G112,Cпиcок!$C112,9999),SMALL(INDIRECT(ADDRESS(2,COLUMN()-1)&amp;":"&amp;ADDRESS(200,COLUMN()-1)),ROW()-1)),9999)</f>
        <v>9999</v>
      </c>
      <c r="Q110" s="19">
        <f ca="1">IFERROR(IF(Q$1&lt;&gt;"",IF(Q$1=Cпиcок!$G112,Cпиcок!$C112,9999),SMALL(INDIRECT(ADDRESS(2,COLUMN()-1)&amp;":"&amp;ADDRESS(200,COLUMN()-1)),ROW()-1)),9999)</f>
        <v>9999</v>
      </c>
      <c r="R110" s="20">
        <f ca="1">IFERROR(IF(R$1&lt;&gt;"",IF(R$1=Cпиcок!$G112,Cпиcок!$C112,9999),SMALL(INDIRECT(ADDRESS(2,COLUMN()-1)&amp;":"&amp;ADDRESS(200,COLUMN()-1)),ROW()-1)),9999)</f>
        <v>9999</v>
      </c>
      <c r="S110" s="19">
        <f ca="1">IFERROR(IF(S$1&lt;&gt;"",IF(S$1=Cпиcок!$G112,Cпиcок!$C112,9999),SMALL(INDIRECT(ADDRESS(2,COLUMN()-1)&amp;":"&amp;ADDRESS(200,COLUMN()-1)),ROW()-1)),9999)</f>
        <v>9999</v>
      </c>
      <c r="T110" s="20">
        <f ca="1">IFERROR(IF(T$1&lt;&gt;"",IF(T$1=Cпиcок!$G112,Cпиcок!$C112,9999),SMALL(INDIRECT(ADDRESS(2,COLUMN()-1)&amp;":"&amp;ADDRESS(200,COLUMN()-1)),ROW()-1)),9999)</f>
        <v>9999</v>
      </c>
    </row>
    <row r="111" spans="1:20" x14ac:dyDescent="0.15">
      <c r="A111" s="19">
        <f ca="1">IFERROR(IF(A$1&lt;&gt;"",IF(A$1=Cпиcок!$G113,Cпиcок!$C113,9999),SMALL(INDIRECT(ADDRESS(2,COLUMN()-1)&amp;":"&amp;ADDRESS(200,COLUMN()-1)),ROW()-1)),9999)</f>
        <v>9999</v>
      </c>
      <c r="B111" s="20">
        <f ca="1">IFERROR(IF(B$1&lt;&gt;"",IF(B$1=Cпиcок!$G113,Cпиcок!$C113,9999),SMALL(INDIRECT(ADDRESS(2,COLUMN()-1)&amp;":"&amp;ADDRESS(200,COLUMN()-1)),ROW()-1)),9999)</f>
        <v>9999</v>
      </c>
      <c r="C111" s="19">
        <f ca="1">IFERROR(IF(C$1=Cпиcок!$G113,Cпиcок!$C113,9999),9999)</f>
        <v>9999</v>
      </c>
      <c r="D111" s="20">
        <f t="shared" ca="1" si="2"/>
        <v>9999</v>
      </c>
      <c r="E111" s="19">
        <f ca="1">IFERROR(IF(E$1&lt;&gt;"",IF(E$1=Cпиcок!$G113,Cпиcок!$C113,9999),SMALL(INDIRECT(ADDRESS(2,COLUMN()-1)&amp;":"&amp;ADDRESS(200,COLUMN()-1)),ROW()-1)),9999)</f>
        <v>9999</v>
      </c>
      <c r="F111" s="20">
        <f ca="1">IFERROR(IF(F$1&lt;&gt;"",IF(F$1=Cпиcок!$G113,Cпиcок!$C113,9999),SMALL(INDIRECT(ADDRESS(2,COLUMN()-1)&amp;":"&amp;ADDRESS(200,COLUMN()-1)),ROW()-1)),9999)</f>
        <v>9999</v>
      </c>
      <c r="G111" s="19">
        <f ca="1">IFERROR(IF(G$1&lt;&gt;"",IF(G$1=Cпиcок!$G113,Cпиcок!$C113,9999),SMALL(INDIRECT(ADDRESS(2,COLUMN()-1)&amp;":"&amp;ADDRESS(200,COLUMN()-1)),ROW()-1)),9999)</f>
        <v>9999</v>
      </c>
      <c r="H111" s="20">
        <f ca="1">IFERROR(IF(H$1&lt;&gt;"",IF(H$1=Cпиcок!$G113,Cпиcок!$C113,9999),SMALL(INDIRECT(ADDRESS(2,COLUMN()-1)&amp;":"&amp;ADDRESS(200,COLUMN()-1)),ROW()-1)),9999)</f>
        <v>9999</v>
      </c>
      <c r="I111" s="19">
        <f ca="1">IFERROR(IF(I$1&lt;&gt;"",IF(I$1=Cпиcок!$G113,Cпиcок!$C113,9999),SMALL(INDIRECT(ADDRESS(2,COLUMN()-1)&amp;":"&amp;ADDRESS(200,COLUMN()-1)),ROW()-1)),9999)</f>
        <v>9999</v>
      </c>
      <c r="J111" s="20">
        <f ca="1">IFERROR(IF(J$1&lt;&gt;"",IF(J$1=Cпиcок!$G113,Cпиcок!$C113,9999),SMALL(INDIRECT(ADDRESS(2,COLUMN()-1)&amp;":"&amp;ADDRESS(200,COLUMN()-1)),ROW()-1)),9999)</f>
        <v>9999</v>
      </c>
      <c r="K111" s="19">
        <f ca="1">IFERROR(IF(K$1&lt;&gt;"",IF(K$1=Cпиcок!$G113,Cпиcок!$C113,9999),SMALL(INDIRECT(ADDRESS(2,COLUMN()-1)&amp;":"&amp;ADDRESS(200,COLUMN()-1)),ROW()-1)),9999)</f>
        <v>9999</v>
      </c>
      <c r="L111" s="20">
        <f ca="1">IFERROR(IF(L$1&lt;&gt;"",IF(L$1=Cпиcок!$G113,Cпиcок!$C113,9999),SMALL(INDIRECT(ADDRESS(2,COLUMN()-1)&amp;":"&amp;ADDRESS(200,COLUMN()-1)),ROW()-1)),9999)</f>
        <v>9999</v>
      </c>
      <c r="M111" s="19">
        <f ca="1">IFERROR(IF(M$1&lt;&gt;"",IF(M$1=Cпиcок!$G113,Cпиcок!$C113,9999),SMALL(INDIRECT(ADDRESS(2,COLUMN()-1)&amp;":"&amp;ADDRESS(200,COLUMN()-1)),ROW()-1)),9999)</f>
        <v>9999</v>
      </c>
      <c r="N111" s="20">
        <f ca="1">IFERROR(IF(N$1&lt;&gt;"",IF(N$1=Cпиcок!$G113,Cпиcок!$C113,9999),SMALL(INDIRECT(ADDRESS(2,COLUMN()-1)&amp;":"&amp;ADDRESS(200,COLUMN()-1)),ROW()-1)),9999)</f>
        <v>9999</v>
      </c>
      <c r="O111" s="19">
        <f ca="1">IFERROR(IF(O$1&lt;&gt;"",IF(O$1=Cпиcок!$G113,Cпиcок!$C113,9999),SMALL(INDIRECT(ADDRESS(2,COLUMN()-1)&amp;":"&amp;ADDRESS(200,COLUMN()-1)),ROW()-1)),9999)</f>
        <v>9999</v>
      </c>
      <c r="P111" s="20">
        <f ca="1">IFERROR(IF(P$1&lt;&gt;"",IF(P$1=Cпиcок!$G113,Cпиcок!$C113,9999),SMALL(INDIRECT(ADDRESS(2,COLUMN()-1)&amp;":"&amp;ADDRESS(200,COLUMN()-1)),ROW()-1)),9999)</f>
        <v>9999</v>
      </c>
      <c r="Q111" s="19">
        <f ca="1">IFERROR(IF(Q$1&lt;&gt;"",IF(Q$1=Cпиcок!$G113,Cпиcок!$C113,9999),SMALL(INDIRECT(ADDRESS(2,COLUMN()-1)&amp;":"&amp;ADDRESS(200,COLUMN()-1)),ROW()-1)),9999)</f>
        <v>9999</v>
      </c>
      <c r="R111" s="20">
        <f ca="1">IFERROR(IF(R$1&lt;&gt;"",IF(R$1=Cпиcок!$G113,Cпиcок!$C113,9999),SMALL(INDIRECT(ADDRESS(2,COLUMN()-1)&amp;":"&amp;ADDRESS(200,COLUMN()-1)),ROW()-1)),9999)</f>
        <v>9999</v>
      </c>
      <c r="S111" s="19">
        <f ca="1">IFERROR(IF(S$1&lt;&gt;"",IF(S$1=Cпиcок!$G113,Cпиcок!$C113,9999),SMALL(INDIRECT(ADDRESS(2,COLUMN()-1)&amp;":"&amp;ADDRESS(200,COLUMN()-1)),ROW()-1)),9999)</f>
        <v>9999</v>
      </c>
      <c r="T111" s="20">
        <f ca="1">IFERROR(IF(T$1&lt;&gt;"",IF(T$1=Cпиcок!$G113,Cпиcок!$C113,9999),SMALL(INDIRECT(ADDRESS(2,COLUMN()-1)&amp;":"&amp;ADDRESS(200,COLUMN()-1)),ROW()-1)),9999)</f>
        <v>9999</v>
      </c>
    </row>
    <row r="112" spans="1:20" x14ac:dyDescent="0.15">
      <c r="A112" s="19">
        <f ca="1">IFERROR(IF(A$1&lt;&gt;"",IF(A$1=Cпиcок!$G114,Cпиcок!$C114,9999),SMALL(INDIRECT(ADDRESS(2,COLUMN()-1)&amp;":"&amp;ADDRESS(200,COLUMN()-1)),ROW()-1)),9999)</f>
        <v>9999</v>
      </c>
      <c r="B112" s="20">
        <f ca="1">IFERROR(IF(B$1&lt;&gt;"",IF(B$1=Cпиcок!$G114,Cпиcок!$C114,9999),SMALL(INDIRECT(ADDRESS(2,COLUMN()-1)&amp;":"&amp;ADDRESS(200,COLUMN()-1)),ROW()-1)),9999)</f>
        <v>9999</v>
      </c>
      <c r="C112" s="19">
        <f ca="1">IFERROR(IF(C$1=Cпиcок!$G114,Cпиcок!$C114,9999),9999)</f>
        <v>9999</v>
      </c>
      <c r="D112" s="20">
        <f t="shared" ca="1" si="2"/>
        <v>9999</v>
      </c>
      <c r="E112" s="19">
        <f ca="1">IFERROR(IF(E$1&lt;&gt;"",IF(E$1=Cпиcок!$G114,Cпиcок!$C114,9999),SMALL(INDIRECT(ADDRESS(2,COLUMN()-1)&amp;":"&amp;ADDRESS(200,COLUMN()-1)),ROW()-1)),9999)</f>
        <v>9999</v>
      </c>
      <c r="F112" s="20">
        <f ca="1">IFERROR(IF(F$1&lt;&gt;"",IF(F$1=Cпиcок!$G114,Cпиcок!$C114,9999),SMALL(INDIRECT(ADDRESS(2,COLUMN()-1)&amp;":"&amp;ADDRESS(200,COLUMN()-1)),ROW()-1)),9999)</f>
        <v>9999</v>
      </c>
      <c r="G112" s="19">
        <f ca="1">IFERROR(IF(G$1&lt;&gt;"",IF(G$1=Cпиcок!$G114,Cпиcок!$C114,9999),SMALL(INDIRECT(ADDRESS(2,COLUMN()-1)&amp;":"&amp;ADDRESS(200,COLUMN()-1)),ROW()-1)),9999)</f>
        <v>9999</v>
      </c>
      <c r="H112" s="20">
        <f ca="1">IFERROR(IF(H$1&lt;&gt;"",IF(H$1=Cпиcок!$G114,Cпиcок!$C114,9999),SMALL(INDIRECT(ADDRESS(2,COLUMN()-1)&amp;":"&amp;ADDRESS(200,COLUMN()-1)),ROW()-1)),9999)</f>
        <v>9999</v>
      </c>
      <c r="I112" s="19">
        <f ca="1">IFERROR(IF(I$1&lt;&gt;"",IF(I$1=Cпиcок!$G114,Cпиcок!$C114,9999),SMALL(INDIRECT(ADDRESS(2,COLUMN()-1)&amp;":"&amp;ADDRESS(200,COLUMN()-1)),ROW()-1)),9999)</f>
        <v>9999</v>
      </c>
      <c r="J112" s="20">
        <f ca="1">IFERROR(IF(J$1&lt;&gt;"",IF(J$1=Cпиcок!$G114,Cпиcок!$C114,9999),SMALL(INDIRECT(ADDRESS(2,COLUMN()-1)&amp;":"&amp;ADDRESS(200,COLUMN()-1)),ROW()-1)),9999)</f>
        <v>9999</v>
      </c>
      <c r="K112" s="19">
        <f ca="1">IFERROR(IF(K$1&lt;&gt;"",IF(K$1=Cпиcок!$G114,Cпиcок!$C114,9999),SMALL(INDIRECT(ADDRESS(2,COLUMN()-1)&amp;":"&amp;ADDRESS(200,COLUMN()-1)),ROW()-1)),9999)</f>
        <v>9999</v>
      </c>
      <c r="L112" s="20">
        <f ca="1">IFERROR(IF(L$1&lt;&gt;"",IF(L$1=Cпиcок!$G114,Cпиcок!$C114,9999),SMALL(INDIRECT(ADDRESS(2,COLUMN()-1)&amp;":"&amp;ADDRESS(200,COLUMN()-1)),ROW()-1)),9999)</f>
        <v>9999</v>
      </c>
      <c r="M112" s="19">
        <f ca="1">IFERROR(IF(M$1&lt;&gt;"",IF(M$1=Cпиcок!$G114,Cпиcок!$C114,9999),SMALL(INDIRECT(ADDRESS(2,COLUMN()-1)&amp;":"&amp;ADDRESS(200,COLUMN()-1)),ROW()-1)),9999)</f>
        <v>9999</v>
      </c>
      <c r="N112" s="20">
        <f ca="1">IFERROR(IF(N$1&lt;&gt;"",IF(N$1=Cпиcок!$G114,Cпиcок!$C114,9999),SMALL(INDIRECT(ADDRESS(2,COLUMN()-1)&amp;":"&amp;ADDRESS(200,COLUMN()-1)),ROW()-1)),9999)</f>
        <v>9999</v>
      </c>
      <c r="O112" s="19">
        <f ca="1">IFERROR(IF(O$1&lt;&gt;"",IF(O$1=Cпиcок!$G114,Cпиcок!$C114,9999),SMALL(INDIRECT(ADDRESS(2,COLUMN()-1)&amp;":"&amp;ADDRESS(200,COLUMN()-1)),ROW()-1)),9999)</f>
        <v>9999</v>
      </c>
      <c r="P112" s="20">
        <f ca="1">IFERROR(IF(P$1&lt;&gt;"",IF(P$1=Cпиcок!$G114,Cпиcок!$C114,9999),SMALL(INDIRECT(ADDRESS(2,COLUMN()-1)&amp;":"&amp;ADDRESS(200,COLUMN()-1)),ROW()-1)),9999)</f>
        <v>9999</v>
      </c>
      <c r="Q112" s="19">
        <f ca="1">IFERROR(IF(Q$1&lt;&gt;"",IF(Q$1=Cпиcок!$G114,Cпиcок!$C114,9999),SMALL(INDIRECT(ADDRESS(2,COLUMN()-1)&amp;":"&amp;ADDRESS(200,COLUMN()-1)),ROW()-1)),9999)</f>
        <v>9999</v>
      </c>
      <c r="R112" s="20">
        <f ca="1">IFERROR(IF(R$1&lt;&gt;"",IF(R$1=Cпиcок!$G114,Cпиcок!$C114,9999),SMALL(INDIRECT(ADDRESS(2,COLUMN()-1)&amp;":"&amp;ADDRESS(200,COLUMN()-1)),ROW()-1)),9999)</f>
        <v>9999</v>
      </c>
      <c r="S112" s="19">
        <f ca="1">IFERROR(IF(S$1&lt;&gt;"",IF(S$1=Cпиcок!$G114,Cпиcок!$C114,9999),SMALL(INDIRECT(ADDRESS(2,COLUMN()-1)&amp;":"&amp;ADDRESS(200,COLUMN()-1)),ROW()-1)),9999)</f>
        <v>9999</v>
      </c>
      <c r="T112" s="20">
        <f ca="1">IFERROR(IF(T$1&lt;&gt;"",IF(T$1=Cпиcок!$G114,Cпиcок!$C114,9999),SMALL(INDIRECT(ADDRESS(2,COLUMN()-1)&amp;":"&amp;ADDRESS(200,COLUMN()-1)),ROW()-1)),9999)</f>
        <v>9999</v>
      </c>
    </row>
    <row r="113" spans="1:20" x14ac:dyDescent="0.15">
      <c r="A113" s="19">
        <f ca="1">IFERROR(IF(A$1&lt;&gt;"",IF(A$1=Cпиcок!$G115,Cпиcок!$C115,9999),SMALL(INDIRECT(ADDRESS(2,COLUMN()-1)&amp;":"&amp;ADDRESS(200,COLUMN()-1)),ROW()-1)),9999)</f>
        <v>9999</v>
      </c>
      <c r="B113" s="20">
        <f ca="1">IFERROR(IF(B$1&lt;&gt;"",IF(B$1=Cпиcок!$G115,Cпиcок!$C115,9999),SMALL(INDIRECT(ADDRESS(2,COLUMN()-1)&amp;":"&amp;ADDRESS(200,COLUMN()-1)),ROW()-1)),9999)</f>
        <v>9999</v>
      </c>
      <c r="C113" s="19">
        <f ca="1">IFERROR(IF(C$1=Cпиcок!$G115,Cпиcок!$C115,9999),9999)</f>
        <v>9999</v>
      </c>
      <c r="D113" s="20">
        <f t="shared" ca="1" si="2"/>
        <v>9999</v>
      </c>
      <c r="E113" s="19">
        <f ca="1">IFERROR(IF(E$1&lt;&gt;"",IF(E$1=Cпиcок!$G115,Cпиcок!$C115,9999),SMALL(INDIRECT(ADDRESS(2,COLUMN()-1)&amp;":"&amp;ADDRESS(200,COLUMN()-1)),ROW()-1)),9999)</f>
        <v>9999</v>
      </c>
      <c r="F113" s="20">
        <f ca="1">IFERROR(IF(F$1&lt;&gt;"",IF(F$1=Cпиcок!$G115,Cпиcок!$C115,9999),SMALL(INDIRECT(ADDRESS(2,COLUMN()-1)&amp;":"&amp;ADDRESS(200,COLUMN()-1)),ROW()-1)),9999)</f>
        <v>9999</v>
      </c>
      <c r="G113" s="19">
        <f ca="1">IFERROR(IF(G$1&lt;&gt;"",IF(G$1=Cпиcок!$G115,Cпиcок!$C115,9999),SMALL(INDIRECT(ADDRESS(2,COLUMN()-1)&amp;":"&amp;ADDRESS(200,COLUMN()-1)),ROW()-1)),9999)</f>
        <v>9999</v>
      </c>
      <c r="H113" s="20">
        <f ca="1">IFERROR(IF(H$1&lt;&gt;"",IF(H$1=Cпиcок!$G115,Cпиcок!$C115,9999),SMALL(INDIRECT(ADDRESS(2,COLUMN()-1)&amp;":"&amp;ADDRESS(200,COLUMN()-1)),ROW()-1)),9999)</f>
        <v>9999</v>
      </c>
      <c r="I113" s="19">
        <f ca="1">IFERROR(IF(I$1&lt;&gt;"",IF(I$1=Cпиcок!$G115,Cпиcок!$C115,9999),SMALL(INDIRECT(ADDRESS(2,COLUMN()-1)&amp;":"&amp;ADDRESS(200,COLUMN()-1)),ROW()-1)),9999)</f>
        <v>9999</v>
      </c>
      <c r="J113" s="20">
        <f ca="1">IFERROR(IF(J$1&lt;&gt;"",IF(J$1=Cпиcок!$G115,Cпиcок!$C115,9999),SMALL(INDIRECT(ADDRESS(2,COLUMN()-1)&amp;":"&amp;ADDRESS(200,COLUMN()-1)),ROW()-1)),9999)</f>
        <v>9999</v>
      </c>
      <c r="K113" s="19">
        <f ca="1">IFERROR(IF(K$1&lt;&gt;"",IF(K$1=Cпиcок!$G115,Cпиcок!$C115,9999),SMALL(INDIRECT(ADDRESS(2,COLUMN()-1)&amp;":"&amp;ADDRESS(200,COLUMN()-1)),ROW()-1)),9999)</f>
        <v>9999</v>
      </c>
      <c r="L113" s="20">
        <f ca="1">IFERROR(IF(L$1&lt;&gt;"",IF(L$1=Cпиcок!$G115,Cпиcок!$C115,9999),SMALL(INDIRECT(ADDRESS(2,COLUMN()-1)&amp;":"&amp;ADDRESS(200,COLUMN()-1)),ROW()-1)),9999)</f>
        <v>9999</v>
      </c>
      <c r="M113" s="19">
        <f ca="1">IFERROR(IF(M$1&lt;&gt;"",IF(M$1=Cпиcок!$G115,Cпиcок!$C115,9999),SMALL(INDIRECT(ADDRESS(2,COLUMN()-1)&amp;":"&amp;ADDRESS(200,COLUMN()-1)),ROW()-1)),9999)</f>
        <v>9999</v>
      </c>
      <c r="N113" s="20">
        <f ca="1">IFERROR(IF(N$1&lt;&gt;"",IF(N$1=Cпиcок!$G115,Cпиcок!$C115,9999),SMALL(INDIRECT(ADDRESS(2,COLUMN()-1)&amp;":"&amp;ADDRESS(200,COLUMN()-1)),ROW()-1)),9999)</f>
        <v>9999</v>
      </c>
      <c r="O113" s="19">
        <f ca="1">IFERROR(IF(O$1&lt;&gt;"",IF(O$1=Cпиcок!$G115,Cпиcок!$C115,9999),SMALL(INDIRECT(ADDRESS(2,COLUMN()-1)&amp;":"&amp;ADDRESS(200,COLUMN()-1)),ROW()-1)),9999)</f>
        <v>9999</v>
      </c>
      <c r="P113" s="20">
        <f ca="1">IFERROR(IF(P$1&lt;&gt;"",IF(P$1=Cпиcок!$G115,Cпиcок!$C115,9999),SMALL(INDIRECT(ADDRESS(2,COLUMN()-1)&amp;":"&amp;ADDRESS(200,COLUMN()-1)),ROW()-1)),9999)</f>
        <v>9999</v>
      </c>
      <c r="Q113" s="19">
        <f ca="1">IFERROR(IF(Q$1&lt;&gt;"",IF(Q$1=Cпиcок!$G115,Cпиcок!$C115,9999),SMALL(INDIRECT(ADDRESS(2,COLUMN()-1)&amp;":"&amp;ADDRESS(200,COLUMN()-1)),ROW()-1)),9999)</f>
        <v>9999</v>
      </c>
      <c r="R113" s="20">
        <f ca="1">IFERROR(IF(R$1&lt;&gt;"",IF(R$1=Cпиcок!$G115,Cпиcок!$C115,9999),SMALL(INDIRECT(ADDRESS(2,COLUMN()-1)&amp;":"&amp;ADDRESS(200,COLUMN()-1)),ROW()-1)),9999)</f>
        <v>9999</v>
      </c>
      <c r="S113" s="19">
        <f ca="1">IFERROR(IF(S$1&lt;&gt;"",IF(S$1=Cпиcок!$G115,Cпиcок!$C115,9999),SMALL(INDIRECT(ADDRESS(2,COLUMN()-1)&amp;":"&amp;ADDRESS(200,COLUMN()-1)),ROW()-1)),9999)</f>
        <v>9999</v>
      </c>
      <c r="T113" s="20">
        <f ca="1">IFERROR(IF(T$1&lt;&gt;"",IF(T$1=Cпиcок!$G115,Cпиcок!$C115,9999),SMALL(INDIRECT(ADDRESS(2,COLUMN()-1)&amp;":"&amp;ADDRESS(200,COLUMN()-1)),ROW()-1)),9999)</f>
        <v>9999</v>
      </c>
    </row>
    <row r="114" spans="1:20" x14ac:dyDescent="0.15">
      <c r="A114" s="19">
        <f ca="1">IFERROR(IF(A$1&lt;&gt;"",IF(A$1=Cпиcок!$G116,Cпиcок!$C116,9999),SMALL(INDIRECT(ADDRESS(2,COLUMN()-1)&amp;":"&amp;ADDRESS(200,COLUMN()-1)),ROW()-1)),9999)</f>
        <v>9999</v>
      </c>
      <c r="B114" s="20">
        <f ca="1">IFERROR(IF(B$1&lt;&gt;"",IF(B$1=Cпиcок!$G116,Cпиcок!$C116,9999),SMALL(INDIRECT(ADDRESS(2,COLUMN()-1)&amp;":"&amp;ADDRESS(200,COLUMN()-1)),ROW()-1)),9999)</f>
        <v>9999</v>
      </c>
      <c r="C114" s="19">
        <f ca="1">IFERROR(IF(C$1=Cпиcок!$G116,Cпиcок!$C116,9999),9999)</f>
        <v>9999</v>
      </c>
      <c r="D114" s="20">
        <f t="shared" ca="1" si="2"/>
        <v>9999</v>
      </c>
      <c r="E114" s="19">
        <f ca="1">IFERROR(IF(E$1&lt;&gt;"",IF(E$1=Cпиcок!$G116,Cпиcок!$C116,9999),SMALL(INDIRECT(ADDRESS(2,COLUMN()-1)&amp;":"&amp;ADDRESS(200,COLUMN()-1)),ROW()-1)),9999)</f>
        <v>9999</v>
      </c>
      <c r="F114" s="20">
        <f ca="1">IFERROR(IF(F$1&lt;&gt;"",IF(F$1=Cпиcок!$G116,Cпиcок!$C116,9999),SMALL(INDIRECT(ADDRESS(2,COLUMN()-1)&amp;":"&amp;ADDRESS(200,COLUMN()-1)),ROW()-1)),9999)</f>
        <v>9999</v>
      </c>
      <c r="G114" s="19">
        <f ca="1">IFERROR(IF(G$1&lt;&gt;"",IF(G$1=Cпиcок!$G116,Cпиcок!$C116,9999),SMALL(INDIRECT(ADDRESS(2,COLUMN()-1)&amp;":"&amp;ADDRESS(200,COLUMN()-1)),ROW()-1)),9999)</f>
        <v>9999</v>
      </c>
      <c r="H114" s="20">
        <f ca="1">IFERROR(IF(H$1&lt;&gt;"",IF(H$1=Cпиcок!$G116,Cпиcок!$C116,9999),SMALL(INDIRECT(ADDRESS(2,COLUMN()-1)&amp;":"&amp;ADDRESS(200,COLUMN()-1)),ROW()-1)),9999)</f>
        <v>9999</v>
      </c>
      <c r="I114" s="19">
        <f ca="1">IFERROR(IF(I$1&lt;&gt;"",IF(I$1=Cпиcок!$G116,Cпиcок!$C116,9999),SMALL(INDIRECT(ADDRESS(2,COLUMN()-1)&amp;":"&amp;ADDRESS(200,COLUMN()-1)),ROW()-1)),9999)</f>
        <v>9999</v>
      </c>
      <c r="J114" s="20">
        <f ca="1">IFERROR(IF(J$1&lt;&gt;"",IF(J$1=Cпиcок!$G116,Cпиcок!$C116,9999),SMALL(INDIRECT(ADDRESS(2,COLUMN()-1)&amp;":"&amp;ADDRESS(200,COLUMN()-1)),ROW()-1)),9999)</f>
        <v>9999</v>
      </c>
      <c r="K114" s="19">
        <f ca="1">IFERROR(IF(K$1&lt;&gt;"",IF(K$1=Cпиcок!$G116,Cпиcок!$C116,9999),SMALL(INDIRECT(ADDRESS(2,COLUMN()-1)&amp;":"&amp;ADDRESS(200,COLUMN()-1)),ROW()-1)),9999)</f>
        <v>9999</v>
      </c>
      <c r="L114" s="20">
        <f ca="1">IFERROR(IF(L$1&lt;&gt;"",IF(L$1=Cпиcок!$G116,Cпиcок!$C116,9999),SMALL(INDIRECT(ADDRESS(2,COLUMN()-1)&amp;":"&amp;ADDRESS(200,COLUMN()-1)),ROW()-1)),9999)</f>
        <v>9999</v>
      </c>
      <c r="M114" s="19">
        <f ca="1">IFERROR(IF(M$1&lt;&gt;"",IF(M$1=Cпиcок!$G116,Cпиcок!$C116,9999),SMALL(INDIRECT(ADDRESS(2,COLUMN()-1)&amp;":"&amp;ADDRESS(200,COLUMN()-1)),ROW()-1)),9999)</f>
        <v>9999</v>
      </c>
      <c r="N114" s="20">
        <f ca="1">IFERROR(IF(N$1&lt;&gt;"",IF(N$1=Cпиcок!$G116,Cпиcок!$C116,9999),SMALL(INDIRECT(ADDRESS(2,COLUMN()-1)&amp;":"&amp;ADDRESS(200,COLUMN()-1)),ROW()-1)),9999)</f>
        <v>9999</v>
      </c>
      <c r="O114" s="19">
        <f ca="1">IFERROR(IF(O$1&lt;&gt;"",IF(O$1=Cпиcок!$G116,Cпиcок!$C116,9999),SMALL(INDIRECT(ADDRESS(2,COLUMN()-1)&amp;":"&amp;ADDRESS(200,COLUMN()-1)),ROW()-1)),9999)</f>
        <v>9999</v>
      </c>
      <c r="P114" s="20">
        <f ca="1">IFERROR(IF(P$1&lt;&gt;"",IF(P$1=Cпиcок!$G116,Cпиcок!$C116,9999),SMALL(INDIRECT(ADDRESS(2,COLUMN()-1)&amp;":"&amp;ADDRESS(200,COLUMN()-1)),ROW()-1)),9999)</f>
        <v>9999</v>
      </c>
      <c r="Q114" s="19">
        <f ca="1">IFERROR(IF(Q$1&lt;&gt;"",IF(Q$1=Cпиcок!$G116,Cпиcок!$C116,9999),SMALL(INDIRECT(ADDRESS(2,COLUMN()-1)&amp;":"&amp;ADDRESS(200,COLUMN()-1)),ROW()-1)),9999)</f>
        <v>9999</v>
      </c>
      <c r="R114" s="20">
        <f ca="1">IFERROR(IF(R$1&lt;&gt;"",IF(R$1=Cпиcок!$G116,Cпиcок!$C116,9999),SMALL(INDIRECT(ADDRESS(2,COLUMN()-1)&amp;":"&amp;ADDRESS(200,COLUMN()-1)),ROW()-1)),9999)</f>
        <v>9999</v>
      </c>
      <c r="S114" s="19">
        <f ca="1">IFERROR(IF(S$1&lt;&gt;"",IF(S$1=Cпиcок!$G116,Cпиcок!$C116,9999),SMALL(INDIRECT(ADDRESS(2,COLUMN()-1)&amp;":"&amp;ADDRESS(200,COLUMN()-1)),ROW()-1)),9999)</f>
        <v>9999</v>
      </c>
      <c r="T114" s="20">
        <f ca="1">IFERROR(IF(T$1&lt;&gt;"",IF(T$1=Cпиcок!$G116,Cпиcок!$C116,9999),SMALL(INDIRECT(ADDRESS(2,COLUMN()-1)&amp;":"&amp;ADDRESS(200,COLUMN()-1)),ROW()-1)),9999)</f>
        <v>9999</v>
      </c>
    </row>
    <row r="115" spans="1:20" x14ac:dyDescent="0.15">
      <c r="A115" s="19">
        <f ca="1">IFERROR(IF(A$1&lt;&gt;"",IF(A$1=Cпиcок!$G117,Cпиcок!$C117,9999),SMALL(INDIRECT(ADDRESS(2,COLUMN()-1)&amp;":"&amp;ADDRESS(200,COLUMN()-1)),ROW()-1)),9999)</f>
        <v>9999</v>
      </c>
      <c r="B115" s="20">
        <f ca="1">IFERROR(IF(B$1&lt;&gt;"",IF(B$1=Cпиcок!$G117,Cпиcок!$C117,9999),SMALL(INDIRECT(ADDRESS(2,COLUMN()-1)&amp;":"&amp;ADDRESS(200,COLUMN()-1)),ROW()-1)),9999)</f>
        <v>9999</v>
      </c>
      <c r="C115" s="19">
        <f ca="1">IFERROR(IF(C$1=Cпиcок!$G117,Cпиcок!$C117,9999),9999)</f>
        <v>9999</v>
      </c>
      <c r="D115" s="20">
        <f t="shared" ca="1" si="2"/>
        <v>9999</v>
      </c>
      <c r="E115" s="19">
        <f ca="1">IFERROR(IF(E$1&lt;&gt;"",IF(E$1=Cпиcок!$G117,Cпиcок!$C117,9999),SMALL(INDIRECT(ADDRESS(2,COLUMN()-1)&amp;":"&amp;ADDRESS(200,COLUMN()-1)),ROW()-1)),9999)</f>
        <v>9999</v>
      </c>
      <c r="F115" s="20">
        <f ca="1">IFERROR(IF(F$1&lt;&gt;"",IF(F$1=Cпиcок!$G117,Cпиcок!$C117,9999),SMALL(INDIRECT(ADDRESS(2,COLUMN()-1)&amp;":"&amp;ADDRESS(200,COLUMN()-1)),ROW()-1)),9999)</f>
        <v>9999</v>
      </c>
      <c r="G115" s="19">
        <f ca="1">IFERROR(IF(G$1&lt;&gt;"",IF(G$1=Cпиcок!$G117,Cпиcок!$C117,9999),SMALL(INDIRECT(ADDRESS(2,COLUMN()-1)&amp;":"&amp;ADDRESS(200,COLUMN()-1)),ROW()-1)),9999)</f>
        <v>9999</v>
      </c>
      <c r="H115" s="20">
        <f ca="1">IFERROR(IF(H$1&lt;&gt;"",IF(H$1=Cпиcок!$G117,Cпиcок!$C117,9999),SMALL(INDIRECT(ADDRESS(2,COLUMN()-1)&amp;":"&amp;ADDRESS(200,COLUMN()-1)),ROW()-1)),9999)</f>
        <v>9999</v>
      </c>
      <c r="I115" s="19">
        <f ca="1">IFERROR(IF(I$1&lt;&gt;"",IF(I$1=Cпиcок!$G117,Cпиcок!$C117,9999),SMALL(INDIRECT(ADDRESS(2,COLUMN()-1)&amp;":"&amp;ADDRESS(200,COLUMN()-1)),ROW()-1)),9999)</f>
        <v>9999</v>
      </c>
      <c r="J115" s="20">
        <f ca="1">IFERROR(IF(J$1&lt;&gt;"",IF(J$1=Cпиcок!$G117,Cпиcок!$C117,9999),SMALL(INDIRECT(ADDRESS(2,COLUMN()-1)&amp;":"&amp;ADDRESS(200,COLUMN()-1)),ROW()-1)),9999)</f>
        <v>9999</v>
      </c>
      <c r="K115" s="19">
        <f ca="1">IFERROR(IF(K$1&lt;&gt;"",IF(K$1=Cпиcок!$G117,Cпиcок!$C117,9999),SMALL(INDIRECT(ADDRESS(2,COLUMN()-1)&amp;":"&amp;ADDRESS(200,COLUMN()-1)),ROW()-1)),9999)</f>
        <v>9999</v>
      </c>
      <c r="L115" s="20">
        <f ca="1">IFERROR(IF(L$1&lt;&gt;"",IF(L$1=Cпиcок!$G117,Cпиcок!$C117,9999),SMALL(INDIRECT(ADDRESS(2,COLUMN()-1)&amp;":"&amp;ADDRESS(200,COLUMN()-1)),ROW()-1)),9999)</f>
        <v>9999</v>
      </c>
      <c r="M115" s="19">
        <f ca="1">IFERROR(IF(M$1&lt;&gt;"",IF(M$1=Cпиcок!$G117,Cпиcок!$C117,9999),SMALL(INDIRECT(ADDRESS(2,COLUMN()-1)&amp;":"&amp;ADDRESS(200,COLUMN()-1)),ROW()-1)),9999)</f>
        <v>9999</v>
      </c>
      <c r="N115" s="20">
        <f ca="1">IFERROR(IF(N$1&lt;&gt;"",IF(N$1=Cпиcок!$G117,Cпиcок!$C117,9999),SMALL(INDIRECT(ADDRESS(2,COLUMN()-1)&amp;":"&amp;ADDRESS(200,COLUMN()-1)),ROW()-1)),9999)</f>
        <v>9999</v>
      </c>
      <c r="O115" s="19">
        <f ca="1">IFERROR(IF(O$1&lt;&gt;"",IF(O$1=Cпиcок!$G117,Cпиcок!$C117,9999),SMALL(INDIRECT(ADDRESS(2,COLUMN()-1)&amp;":"&amp;ADDRESS(200,COLUMN()-1)),ROW()-1)),9999)</f>
        <v>9999</v>
      </c>
      <c r="P115" s="20">
        <f ca="1">IFERROR(IF(P$1&lt;&gt;"",IF(P$1=Cпиcок!$G117,Cпиcок!$C117,9999),SMALL(INDIRECT(ADDRESS(2,COLUMN()-1)&amp;":"&amp;ADDRESS(200,COLUMN()-1)),ROW()-1)),9999)</f>
        <v>9999</v>
      </c>
      <c r="Q115" s="19">
        <f ca="1">IFERROR(IF(Q$1&lt;&gt;"",IF(Q$1=Cпиcок!$G117,Cпиcок!$C117,9999),SMALL(INDIRECT(ADDRESS(2,COLUMN()-1)&amp;":"&amp;ADDRESS(200,COLUMN()-1)),ROW()-1)),9999)</f>
        <v>9999</v>
      </c>
      <c r="R115" s="20">
        <f ca="1">IFERROR(IF(R$1&lt;&gt;"",IF(R$1=Cпиcок!$G117,Cпиcок!$C117,9999),SMALL(INDIRECT(ADDRESS(2,COLUMN()-1)&amp;":"&amp;ADDRESS(200,COLUMN()-1)),ROW()-1)),9999)</f>
        <v>9999</v>
      </c>
      <c r="S115" s="19">
        <f ca="1">IFERROR(IF(S$1&lt;&gt;"",IF(S$1=Cпиcок!$G117,Cпиcок!$C117,9999),SMALL(INDIRECT(ADDRESS(2,COLUMN()-1)&amp;":"&amp;ADDRESS(200,COLUMN()-1)),ROW()-1)),9999)</f>
        <v>9999</v>
      </c>
      <c r="T115" s="20">
        <f ca="1">IFERROR(IF(T$1&lt;&gt;"",IF(T$1=Cпиcок!$G117,Cпиcок!$C117,9999),SMALL(INDIRECT(ADDRESS(2,COLUMN()-1)&amp;":"&amp;ADDRESS(200,COLUMN()-1)),ROW()-1)),9999)</f>
        <v>9999</v>
      </c>
    </row>
    <row r="116" spans="1:20" x14ac:dyDescent="0.15">
      <c r="A116" s="19">
        <f ca="1">IFERROR(IF(A$1&lt;&gt;"",IF(A$1=Cпиcок!$G118,Cпиcок!$C118,9999),SMALL(INDIRECT(ADDRESS(2,COLUMN()-1)&amp;":"&amp;ADDRESS(200,COLUMN()-1)),ROW()-1)),9999)</f>
        <v>9999</v>
      </c>
      <c r="B116" s="20">
        <f ca="1">IFERROR(IF(B$1&lt;&gt;"",IF(B$1=Cпиcок!$G118,Cпиcок!$C118,9999),SMALL(INDIRECT(ADDRESS(2,COLUMN()-1)&amp;":"&amp;ADDRESS(200,COLUMN()-1)),ROW()-1)),9999)</f>
        <v>9999</v>
      </c>
      <c r="C116" s="19">
        <f ca="1">IFERROR(IF(C$1=Cпиcок!$G118,Cпиcок!$C118,9999),9999)</f>
        <v>9999</v>
      </c>
      <c r="D116" s="20">
        <f t="shared" ca="1" si="2"/>
        <v>9999</v>
      </c>
      <c r="E116" s="19">
        <f ca="1">IFERROR(IF(E$1&lt;&gt;"",IF(E$1=Cпиcок!$G118,Cпиcок!$C118,9999),SMALL(INDIRECT(ADDRESS(2,COLUMN()-1)&amp;":"&amp;ADDRESS(200,COLUMN()-1)),ROW()-1)),9999)</f>
        <v>9999</v>
      </c>
      <c r="F116" s="20">
        <f ca="1">IFERROR(IF(F$1&lt;&gt;"",IF(F$1=Cпиcок!$G118,Cпиcок!$C118,9999),SMALL(INDIRECT(ADDRESS(2,COLUMN()-1)&amp;":"&amp;ADDRESS(200,COLUMN()-1)),ROW()-1)),9999)</f>
        <v>9999</v>
      </c>
      <c r="G116" s="19">
        <f ca="1">IFERROR(IF(G$1&lt;&gt;"",IF(G$1=Cпиcок!$G118,Cпиcок!$C118,9999),SMALL(INDIRECT(ADDRESS(2,COLUMN()-1)&amp;":"&amp;ADDRESS(200,COLUMN()-1)),ROW()-1)),9999)</f>
        <v>9999</v>
      </c>
      <c r="H116" s="20">
        <f ca="1">IFERROR(IF(H$1&lt;&gt;"",IF(H$1=Cпиcок!$G118,Cпиcок!$C118,9999),SMALL(INDIRECT(ADDRESS(2,COLUMN()-1)&amp;":"&amp;ADDRESS(200,COLUMN()-1)),ROW()-1)),9999)</f>
        <v>9999</v>
      </c>
      <c r="I116" s="19">
        <f ca="1">IFERROR(IF(I$1&lt;&gt;"",IF(I$1=Cпиcок!$G118,Cпиcок!$C118,9999),SMALL(INDIRECT(ADDRESS(2,COLUMN()-1)&amp;":"&amp;ADDRESS(200,COLUMN()-1)),ROW()-1)),9999)</f>
        <v>9999</v>
      </c>
      <c r="J116" s="20">
        <f ca="1">IFERROR(IF(J$1&lt;&gt;"",IF(J$1=Cпиcок!$G118,Cпиcок!$C118,9999),SMALL(INDIRECT(ADDRESS(2,COLUMN()-1)&amp;":"&amp;ADDRESS(200,COLUMN()-1)),ROW()-1)),9999)</f>
        <v>9999</v>
      </c>
      <c r="K116" s="19">
        <f ca="1">IFERROR(IF(K$1&lt;&gt;"",IF(K$1=Cпиcок!$G118,Cпиcок!$C118,9999),SMALL(INDIRECT(ADDRESS(2,COLUMN()-1)&amp;":"&amp;ADDRESS(200,COLUMN()-1)),ROW()-1)),9999)</f>
        <v>9999</v>
      </c>
      <c r="L116" s="20">
        <f ca="1">IFERROR(IF(L$1&lt;&gt;"",IF(L$1=Cпиcок!$G118,Cпиcок!$C118,9999),SMALL(INDIRECT(ADDRESS(2,COLUMN()-1)&amp;":"&amp;ADDRESS(200,COLUMN()-1)),ROW()-1)),9999)</f>
        <v>9999</v>
      </c>
      <c r="M116" s="19">
        <f ca="1">IFERROR(IF(M$1&lt;&gt;"",IF(M$1=Cпиcок!$G118,Cпиcок!$C118,9999),SMALL(INDIRECT(ADDRESS(2,COLUMN()-1)&amp;":"&amp;ADDRESS(200,COLUMN()-1)),ROW()-1)),9999)</f>
        <v>9999</v>
      </c>
      <c r="N116" s="20">
        <f ca="1">IFERROR(IF(N$1&lt;&gt;"",IF(N$1=Cпиcок!$G118,Cпиcок!$C118,9999),SMALL(INDIRECT(ADDRESS(2,COLUMN()-1)&amp;":"&amp;ADDRESS(200,COLUMN()-1)),ROW()-1)),9999)</f>
        <v>9999</v>
      </c>
      <c r="O116" s="19">
        <f ca="1">IFERROR(IF(O$1&lt;&gt;"",IF(O$1=Cпиcок!$G118,Cпиcок!$C118,9999),SMALL(INDIRECT(ADDRESS(2,COLUMN()-1)&amp;":"&amp;ADDRESS(200,COLUMN()-1)),ROW()-1)),9999)</f>
        <v>9999</v>
      </c>
      <c r="P116" s="20">
        <f ca="1">IFERROR(IF(P$1&lt;&gt;"",IF(P$1=Cпиcок!$G118,Cпиcок!$C118,9999),SMALL(INDIRECT(ADDRESS(2,COLUMN()-1)&amp;":"&amp;ADDRESS(200,COLUMN()-1)),ROW()-1)),9999)</f>
        <v>9999</v>
      </c>
      <c r="Q116" s="19">
        <f ca="1">IFERROR(IF(Q$1&lt;&gt;"",IF(Q$1=Cпиcок!$G118,Cпиcок!$C118,9999),SMALL(INDIRECT(ADDRESS(2,COLUMN()-1)&amp;":"&amp;ADDRESS(200,COLUMN()-1)),ROW()-1)),9999)</f>
        <v>9999</v>
      </c>
      <c r="R116" s="20">
        <f ca="1">IFERROR(IF(R$1&lt;&gt;"",IF(R$1=Cпиcок!$G118,Cпиcок!$C118,9999),SMALL(INDIRECT(ADDRESS(2,COLUMN()-1)&amp;":"&amp;ADDRESS(200,COLUMN()-1)),ROW()-1)),9999)</f>
        <v>9999</v>
      </c>
      <c r="S116" s="19">
        <f ca="1">IFERROR(IF(S$1&lt;&gt;"",IF(S$1=Cпиcок!$G118,Cпиcок!$C118,9999),SMALL(INDIRECT(ADDRESS(2,COLUMN()-1)&amp;":"&amp;ADDRESS(200,COLUMN()-1)),ROW()-1)),9999)</f>
        <v>9999</v>
      </c>
      <c r="T116" s="20">
        <f ca="1">IFERROR(IF(T$1&lt;&gt;"",IF(T$1=Cпиcок!$G118,Cпиcок!$C118,9999),SMALL(INDIRECT(ADDRESS(2,COLUMN()-1)&amp;":"&amp;ADDRESS(200,COLUMN()-1)),ROW()-1)),9999)</f>
        <v>9999</v>
      </c>
    </row>
    <row r="117" spans="1:20" x14ac:dyDescent="0.15">
      <c r="A117" s="19">
        <f ca="1">IFERROR(IF(A$1&lt;&gt;"",IF(A$1=Cпиcок!$G119,Cпиcок!$C119,9999),SMALL(INDIRECT(ADDRESS(2,COLUMN()-1)&amp;":"&amp;ADDRESS(200,COLUMN()-1)),ROW()-1)),9999)</f>
        <v>9999</v>
      </c>
      <c r="B117" s="20">
        <f ca="1">IFERROR(IF(B$1&lt;&gt;"",IF(B$1=Cпиcок!$G119,Cпиcок!$C119,9999),SMALL(INDIRECT(ADDRESS(2,COLUMN()-1)&amp;":"&amp;ADDRESS(200,COLUMN()-1)),ROW()-1)),9999)</f>
        <v>9999</v>
      </c>
      <c r="C117" s="19">
        <f ca="1">IFERROR(IF(C$1=Cпиcок!$G119,Cпиcок!$C119,9999),9999)</f>
        <v>9999</v>
      </c>
      <c r="D117" s="20">
        <f t="shared" ca="1" si="2"/>
        <v>9999</v>
      </c>
      <c r="E117" s="19">
        <f ca="1">IFERROR(IF(E$1&lt;&gt;"",IF(E$1=Cпиcок!$G119,Cпиcок!$C119,9999),SMALL(INDIRECT(ADDRESS(2,COLUMN()-1)&amp;":"&amp;ADDRESS(200,COLUMN()-1)),ROW()-1)),9999)</f>
        <v>9999</v>
      </c>
      <c r="F117" s="20">
        <f ca="1">IFERROR(IF(F$1&lt;&gt;"",IF(F$1=Cпиcок!$G119,Cпиcок!$C119,9999),SMALL(INDIRECT(ADDRESS(2,COLUMN()-1)&amp;":"&amp;ADDRESS(200,COLUMN()-1)),ROW()-1)),9999)</f>
        <v>9999</v>
      </c>
      <c r="G117" s="19">
        <f ca="1">IFERROR(IF(G$1&lt;&gt;"",IF(G$1=Cпиcок!$G119,Cпиcок!$C119,9999),SMALL(INDIRECT(ADDRESS(2,COLUMN()-1)&amp;":"&amp;ADDRESS(200,COLUMN()-1)),ROW()-1)),9999)</f>
        <v>9999</v>
      </c>
      <c r="H117" s="20">
        <f ca="1">IFERROR(IF(H$1&lt;&gt;"",IF(H$1=Cпиcок!$G119,Cпиcок!$C119,9999),SMALL(INDIRECT(ADDRESS(2,COLUMN()-1)&amp;":"&amp;ADDRESS(200,COLUMN()-1)),ROW()-1)),9999)</f>
        <v>9999</v>
      </c>
      <c r="I117" s="19">
        <f ca="1">IFERROR(IF(I$1&lt;&gt;"",IF(I$1=Cпиcок!$G119,Cпиcок!$C119,9999),SMALL(INDIRECT(ADDRESS(2,COLUMN()-1)&amp;":"&amp;ADDRESS(200,COLUMN()-1)),ROW()-1)),9999)</f>
        <v>9999</v>
      </c>
      <c r="J117" s="20">
        <f ca="1">IFERROR(IF(J$1&lt;&gt;"",IF(J$1=Cпиcок!$G119,Cпиcок!$C119,9999),SMALL(INDIRECT(ADDRESS(2,COLUMN()-1)&amp;":"&amp;ADDRESS(200,COLUMN()-1)),ROW()-1)),9999)</f>
        <v>9999</v>
      </c>
      <c r="K117" s="19">
        <f ca="1">IFERROR(IF(K$1&lt;&gt;"",IF(K$1=Cпиcок!$G119,Cпиcок!$C119,9999),SMALL(INDIRECT(ADDRESS(2,COLUMN()-1)&amp;":"&amp;ADDRESS(200,COLUMN()-1)),ROW()-1)),9999)</f>
        <v>9999</v>
      </c>
      <c r="L117" s="20">
        <f ca="1">IFERROR(IF(L$1&lt;&gt;"",IF(L$1=Cпиcок!$G119,Cпиcок!$C119,9999),SMALL(INDIRECT(ADDRESS(2,COLUMN()-1)&amp;":"&amp;ADDRESS(200,COLUMN()-1)),ROW()-1)),9999)</f>
        <v>9999</v>
      </c>
      <c r="M117" s="19">
        <f ca="1">IFERROR(IF(M$1&lt;&gt;"",IF(M$1=Cпиcок!$G119,Cпиcок!$C119,9999),SMALL(INDIRECT(ADDRESS(2,COLUMN()-1)&amp;":"&amp;ADDRESS(200,COLUMN()-1)),ROW()-1)),9999)</f>
        <v>9999</v>
      </c>
      <c r="N117" s="20">
        <f ca="1">IFERROR(IF(N$1&lt;&gt;"",IF(N$1=Cпиcок!$G119,Cпиcок!$C119,9999),SMALL(INDIRECT(ADDRESS(2,COLUMN()-1)&amp;":"&amp;ADDRESS(200,COLUMN()-1)),ROW()-1)),9999)</f>
        <v>9999</v>
      </c>
      <c r="O117" s="19">
        <f ca="1">IFERROR(IF(O$1&lt;&gt;"",IF(O$1=Cпиcок!$G119,Cпиcок!$C119,9999),SMALL(INDIRECT(ADDRESS(2,COLUMN()-1)&amp;":"&amp;ADDRESS(200,COLUMN()-1)),ROW()-1)),9999)</f>
        <v>9999</v>
      </c>
      <c r="P117" s="20">
        <f ca="1">IFERROR(IF(P$1&lt;&gt;"",IF(P$1=Cпиcок!$G119,Cпиcок!$C119,9999),SMALL(INDIRECT(ADDRESS(2,COLUMN()-1)&amp;":"&amp;ADDRESS(200,COLUMN()-1)),ROW()-1)),9999)</f>
        <v>9999</v>
      </c>
      <c r="Q117" s="19">
        <f ca="1">IFERROR(IF(Q$1&lt;&gt;"",IF(Q$1=Cпиcок!$G119,Cпиcок!$C119,9999),SMALL(INDIRECT(ADDRESS(2,COLUMN()-1)&amp;":"&amp;ADDRESS(200,COLUMN()-1)),ROW()-1)),9999)</f>
        <v>9999</v>
      </c>
      <c r="R117" s="20">
        <f ca="1">IFERROR(IF(R$1&lt;&gt;"",IF(R$1=Cпиcок!$G119,Cпиcок!$C119,9999),SMALL(INDIRECT(ADDRESS(2,COLUMN()-1)&amp;":"&amp;ADDRESS(200,COLUMN()-1)),ROW()-1)),9999)</f>
        <v>9999</v>
      </c>
      <c r="S117" s="19">
        <f ca="1">IFERROR(IF(S$1&lt;&gt;"",IF(S$1=Cпиcок!$G119,Cпиcок!$C119,9999),SMALL(INDIRECT(ADDRESS(2,COLUMN()-1)&amp;":"&amp;ADDRESS(200,COLUMN()-1)),ROW()-1)),9999)</f>
        <v>9999</v>
      </c>
      <c r="T117" s="20">
        <f ca="1">IFERROR(IF(T$1&lt;&gt;"",IF(T$1=Cпиcок!$G119,Cпиcок!$C119,9999),SMALL(INDIRECT(ADDRESS(2,COLUMN()-1)&amp;":"&amp;ADDRESS(200,COLUMN()-1)),ROW()-1)),9999)</f>
        <v>9999</v>
      </c>
    </row>
    <row r="118" spans="1:20" x14ac:dyDescent="0.15">
      <c r="A118" s="19">
        <f ca="1">IFERROR(IF(A$1&lt;&gt;"",IF(A$1=Cпиcок!$G120,Cпиcок!$C120,9999),SMALL(INDIRECT(ADDRESS(2,COLUMN()-1)&amp;":"&amp;ADDRESS(200,COLUMN()-1)),ROW()-1)),9999)</f>
        <v>9999</v>
      </c>
      <c r="B118" s="20">
        <f ca="1">IFERROR(IF(B$1&lt;&gt;"",IF(B$1=Cпиcок!$G120,Cпиcок!$C120,9999),SMALL(INDIRECT(ADDRESS(2,COLUMN()-1)&amp;":"&amp;ADDRESS(200,COLUMN()-1)),ROW()-1)),9999)</f>
        <v>9999</v>
      </c>
      <c r="C118" s="19">
        <f ca="1">IFERROR(IF(C$1=Cпиcок!$G120,Cпиcок!$C120,9999),9999)</f>
        <v>9999</v>
      </c>
      <c r="D118" s="20">
        <f t="shared" ca="1" si="2"/>
        <v>9999</v>
      </c>
      <c r="E118" s="19">
        <f ca="1">IFERROR(IF(E$1&lt;&gt;"",IF(E$1=Cпиcок!$G120,Cпиcок!$C120,9999),SMALL(INDIRECT(ADDRESS(2,COLUMN()-1)&amp;":"&amp;ADDRESS(200,COLUMN()-1)),ROW()-1)),9999)</f>
        <v>9999</v>
      </c>
      <c r="F118" s="20">
        <f ca="1">IFERROR(IF(F$1&lt;&gt;"",IF(F$1=Cпиcок!$G120,Cпиcок!$C120,9999),SMALL(INDIRECT(ADDRESS(2,COLUMN()-1)&amp;":"&amp;ADDRESS(200,COLUMN()-1)),ROW()-1)),9999)</f>
        <v>9999</v>
      </c>
      <c r="G118" s="19">
        <f ca="1">IFERROR(IF(G$1&lt;&gt;"",IF(G$1=Cпиcок!$G120,Cпиcок!$C120,9999),SMALL(INDIRECT(ADDRESS(2,COLUMN()-1)&amp;":"&amp;ADDRESS(200,COLUMN()-1)),ROW()-1)),9999)</f>
        <v>9999</v>
      </c>
      <c r="H118" s="20">
        <f ca="1">IFERROR(IF(H$1&lt;&gt;"",IF(H$1=Cпиcок!$G120,Cпиcок!$C120,9999),SMALL(INDIRECT(ADDRESS(2,COLUMN()-1)&amp;":"&amp;ADDRESS(200,COLUMN()-1)),ROW()-1)),9999)</f>
        <v>9999</v>
      </c>
      <c r="I118" s="19">
        <f ca="1">IFERROR(IF(I$1&lt;&gt;"",IF(I$1=Cпиcок!$G120,Cпиcок!$C120,9999),SMALL(INDIRECT(ADDRESS(2,COLUMN()-1)&amp;":"&amp;ADDRESS(200,COLUMN()-1)),ROW()-1)),9999)</f>
        <v>9999</v>
      </c>
      <c r="J118" s="20">
        <f ca="1">IFERROR(IF(J$1&lt;&gt;"",IF(J$1=Cпиcок!$G120,Cпиcок!$C120,9999),SMALL(INDIRECT(ADDRESS(2,COLUMN()-1)&amp;":"&amp;ADDRESS(200,COLUMN()-1)),ROW()-1)),9999)</f>
        <v>9999</v>
      </c>
      <c r="K118" s="19">
        <f ca="1">IFERROR(IF(K$1&lt;&gt;"",IF(K$1=Cпиcок!$G120,Cпиcок!$C120,9999),SMALL(INDIRECT(ADDRESS(2,COLUMN()-1)&amp;":"&amp;ADDRESS(200,COLUMN()-1)),ROW()-1)),9999)</f>
        <v>9999</v>
      </c>
      <c r="L118" s="20">
        <f ca="1">IFERROR(IF(L$1&lt;&gt;"",IF(L$1=Cпиcок!$G120,Cпиcок!$C120,9999),SMALL(INDIRECT(ADDRESS(2,COLUMN()-1)&amp;":"&amp;ADDRESS(200,COLUMN()-1)),ROW()-1)),9999)</f>
        <v>9999</v>
      </c>
      <c r="M118" s="19">
        <f ca="1">IFERROR(IF(M$1&lt;&gt;"",IF(M$1=Cпиcок!$G120,Cпиcок!$C120,9999),SMALL(INDIRECT(ADDRESS(2,COLUMN()-1)&amp;":"&amp;ADDRESS(200,COLUMN()-1)),ROW()-1)),9999)</f>
        <v>9999</v>
      </c>
      <c r="N118" s="20">
        <f ca="1">IFERROR(IF(N$1&lt;&gt;"",IF(N$1=Cпиcок!$G120,Cпиcок!$C120,9999),SMALL(INDIRECT(ADDRESS(2,COLUMN()-1)&amp;":"&amp;ADDRESS(200,COLUMN()-1)),ROW()-1)),9999)</f>
        <v>9999</v>
      </c>
      <c r="O118" s="19">
        <f ca="1">IFERROR(IF(O$1&lt;&gt;"",IF(O$1=Cпиcок!$G120,Cпиcок!$C120,9999),SMALL(INDIRECT(ADDRESS(2,COLUMN()-1)&amp;":"&amp;ADDRESS(200,COLUMN()-1)),ROW()-1)),9999)</f>
        <v>9999</v>
      </c>
      <c r="P118" s="20">
        <f ca="1">IFERROR(IF(P$1&lt;&gt;"",IF(P$1=Cпиcок!$G120,Cпиcок!$C120,9999),SMALL(INDIRECT(ADDRESS(2,COLUMN()-1)&amp;":"&amp;ADDRESS(200,COLUMN()-1)),ROW()-1)),9999)</f>
        <v>9999</v>
      </c>
      <c r="Q118" s="19">
        <f ca="1">IFERROR(IF(Q$1&lt;&gt;"",IF(Q$1=Cпиcок!$G120,Cпиcок!$C120,9999),SMALL(INDIRECT(ADDRESS(2,COLUMN()-1)&amp;":"&amp;ADDRESS(200,COLUMN()-1)),ROW()-1)),9999)</f>
        <v>9999</v>
      </c>
      <c r="R118" s="20">
        <f ca="1">IFERROR(IF(R$1&lt;&gt;"",IF(R$1=Cпиcок!$G120,Cпиcок!$C120,9999),SMALL(INDIRECT(ADDRESS(2,COLUMN()-1)&amp;":"&amp;ADDRESS(200,COLUMN()-1)),ROW()-1)),9999)</f>
        <v>9999</v>
      </c>
      <c r="S118" s="19">
        <f ca="1">IFERROR(IF(S$1&lt;&gt;"",IF(S$1=Cпиcок!$G120,Cпиcок!$C120,9999),SMALL(INDIRECT(ADDRESS(2,COLUMN()-1)&amp;":"&amp;ADDRESS(200,COLUMN()-1)),ROW()-1)),9999)</f>
        <v>9999</v>
      </c>
      <c r="T118" s="20">
        <f ca="1">IFERROR(IF(T$1&lt;&gt;"",IF(T$1=Cпиcок!$G120,Cпиcок!$C120,9999),SMALL(INDIRECT(ADDRESS(2,COLUMN()-1)&amp;":"&amp;ADDRESS(200,COLUMN()-1)),ROW()-1)),9999)</f>
        <v>9999</v>
      </c>
    </row>
    <row r="119" spans="1:20" x14ac:dyDescent="0.15">
      <c r="A119" s="19">
        <f ca="1">IFERROR(IF(A$1&lt;&gt;"",IF(A$1=Cпиcок!$G121,Cпиcок!$C121,9999),SMALL(INDIRECT(ADDRESS(2,COLUMN()-1)&amp;":"&amp;ADDRESS(200,COLUMN()-1)),ROW()-1)),9999)</f>
        <v>9999</v>
      </c>
      <c r="B119" s="20">
        <f ca="1">IFERROR(IF(B$1&lt;&gt;"",IF(B$1=Cпиcок!$G121,Cпиcок!$C121,9999),SMALL(INDIRECT(ADDRESS(2,COLUMN()-1)&amp;":"&amp;ADDRESS(200,COLUMN()-1)),ROW()-1)),9999)</f>
        <v>9999</v>
      </c>
      <c r="C119" s="19">
        <f ca="1">IFERROR(IF(C$1=Cпиcок!$G121,Cпиcок!$C121,9999),9999)</f>
        <v>9999</v>
      </c>
      <c r="D119" s="20">
        <f t="shared" ca="1" si="2"/>
        <v>9999</v>
      </c>
      <c r="E119" s="19">
        <f ca="1">IFERROR(IF(E$1&lt;&gt;"",IF(E$1=Cпиcок!$G121,Cпиcок!$C121,9999),SMALL(INDIRECT(ADDRESS(2,COLUMN()-1)&amp;":"&amp;ADDRESS(200,COLUMN()-1)),ROW()-1)),9999)</f>
        <v>9999</v>
      </c>
      <c r="F119" s="20">
        <f ca="1">IFERROR(IF(F$1&lt;&gt;"",IF(F$1=Cпиcок!$G121,Cпиcок!$C121,9999),SMALL(INDIRECT(ADDRESS(2,COLUMN()-1)&amp;":"&amp;ADDRESS(200,COLUMN()-1)),ROW()-1)),9999)</f>
        <v>9999</v>
      </c>
      <c r="G119" s="19">
        <f ca="1">IFERROR(IF(G$1&lt;&gt;"",IF(G$1=Cпиcок!$G121,Cпиcок!$C121,9999),SMALL(INDIRECT(ADDRESS(2,COLUMN()-1)&amp;":"&amp;ADDRESS(200,COLUMN()-1)),ROW()-1)),9999)</f>
        <v>9999</v>
      </c>
      <c r="H119" s="20">
        <f ca="1">IFERROR(IF(H$1&lt;&gt;"",IF(H$1=Cпиcок!$G121,Cпиcок!$C121,9999),SMALL(INDIRECT(ADDRESS(2,COLUMN()-1)&amp;":"&amp;ADDRESS(200,COLUMN()-1)),ROW()-1)),9999)</f>
        <v>9999</v>
      </c>
      <c r="I119" s="19">
        <f ca="1">IFERROR(IF(I$1&lt;&gt;"",IF(I$1=Cпиcок!$G121,Cпиcок!$C121,9999),SMALL(INDIRECT(ADDRESS(2,COLUMN()-1)&amp;":"&amp;ADDRESS(200,COLUMN()-1)),ROW()-1)),9999)</f>
        <v>9999</v>
      </c>
      <c r="J119" s="20">
        <f ca="1">IFERROR(IF(J$1&lt;&gt;"",IF(J$1=Cпиcок!$G121,Cпиcок!$C121,9999),SMALL(INDIRECT(ADDRESS(2,COLUMN()-1)&amp;":"&amp;ADDRESS(200,COLUMN()-1)),ROW()-1)),9999)</f>
        <v>9999</v>
      </c>
      <c r="K119" s="19">
        <f ca="1">IFERROR(IF(K$1&lt;&gt;"",IF(K$1=Cпиcок!$G121,Cпиcок!$C121,9999),SMALL(INDIRECT(ADDRESS(2,COLUMN()-1)&amp;":"&amp;ADDRESS(200,COLUMN()-1)),ROW()-1)),9999)</f>
        <v>9999</v>
      </c>
      <c r="L119" s="20">
        <f ca="1">IFERROR(IF(L$1&lt;&gt;"",IF(L$1=Cпиcок!$G121,Cпиcок!$C121,9999),SMALL(INDIRECT(ADDRESS(2,COLUMN()-1)&amp;":"&amp;ADDRESS(200,COLUMN()-1)),ROW()-1)),9999)</f>
        <v>9999</v>
      </c>
      <c r="M119" s="19">
        <f ca="1">IFERROR(IF(M$1&lt;&gt;"",IF(M$1=Cпиcок!$G121,Cпиcок!$C121,9999),SMALL(INDIRECT(ADDRESS(2,COLUMN()-1)&amp;":"&amp;ADDRESS(200,COLUMN()-1)),ROW()-1)),9999)</f>
        <v>9999</v>
      </c>
      <c r="N119" s="20">
        <f ca="1">IFERROR(IF(N$1&lt;&gt;"",IF(N$1=Cпиcок!$G121,Cпиcок!$C121,9999),SMALL(INDIRECT(ADDRESS(2,COLUMN()-1)&amp;":"&amp;ADDRESS(200,COLUMN()-1)),ROW()-1)),9999)</f>
        <v>9999</v>
      </c>
      <c r="O119" s="19">
        <f ca="1">IFERROR(IF(O$1&lt;&gt;"",IF(O$1=Cпиcок!$G121,Cпиcок!$C121,9999),SMALL(INDIRECT(ADDRESS(2,COLUMN()-1)&amp;":"&amp;ADDRESS(200,COLUMN()-1)),ROW()-1)),9999)</f>
        <v>9999</v>
      </c>
      <c r="P119" s="20">
        <f ca="1">IFERROR(IF(P$1&lt;&gt;"",IF(P$1=Cпиcок!$G121,Cпиcок!$C121,9999),SMALL(INDIRECT(ADDRESS(2,COLUMN()-1)&amp;":"&amp;ADDRESS(200,COLUMN()-1)),ROW()-1)),9999)</f>
        <v>9999</v>
      </c>
      <c r="Q119" s="19">
        <f ca="1">IFERROR(IF(Q$1&lt;&gt;"",IF(Q$1=Cпиcок!$G121,Cпиcок!$C121,9999),SMALL(INDIRECT(ADDRESS(2,COLUMN()-1)&amp;":"&amp;ADDRESS(200,COLUMN()-1)),ROW()-1)),9999)</f>
        <v>9999</v>
      </c>
      <c r="R119" s="20">
        <f ca="1">IFERROR(IF(R$1&lt;&gt;"",IF(R$1=Cпиcок!$G121,Cпиcок!$C121,9999),SMALL(INDIRECT(ADDRESS(2,COLUMN()-1)&amp;":"&amp;ADDRESS(200,COLUMN()-1)),ROW()-1)),9999)</f>
        <v>9999</v>
      </c>
      <c r="S119" s="19">
        <f ca="1">IFERROR(IF(S$1&lt;&gt;"",IF(S$1=Cпиcок!$G121,Cпиcок!$C121,9999),SMALL(INDIRECT(ADDRESS(2,COLUMN()-1)&amp;":"&amp;ADDRESS(200,COLUMN()-1)),ROW()-1)),9999)</f>
        <v>9999</v>
      </c>
      <c r="T119" s="20">
        <f ca="1">IFERROR(IF(T$1&lt;&gt;"",IF(T$1=Cпиcок!$G121,Cпиcок!$C121,9999),SMALL(INDIRECT(ADDRESS(2,COLUMN()-1)&amp;":"&amp;ADDRESS(200,COLUMN()-1)),ROW()-1)),9999)</f>
        <v>9999</v>
      </c>
    </row>
    <row r="120" spans="1:20" x14ac:dyDescent="0.15">
      <c r="A120" s="19">
        <f ca="1">IFERROR(IF(A$1&lt;&gt;"",IF(A$1=Cпиcок!$G122,Cпиcок!$C122,9999),SMALL(INDIRECT(ADDRESS(2,COLUMN()-1)&amp;":"&amp;ADDRESS(200,COLUMN()-1)),ROW()-1)),9999)</f>
        <v>9999</v>
      </c>
      <c r="B120" s="20">
        <f ca="1">IFERROR(IF(B$1&lt;&gt;"",IF(B$1=Cпиcок!$G122,Cпиcок!$C122,9999),SMALL(INDIRECT(ADDRESS(2,COLUMN()-1)&amp;":"&amp;ADDRESS(200,COLUMN()-1)),ROW()-1)),9999)</f>
        <v>9999</v>
      </c>
      <c r="C120" s="19">
        <f ca="1">IFERROR(IF(C$1=Cпиcок!$G122,Cпиcок!$C122,9999),9999)</f>
        <v>9999</v>
      </c>
      <c r="D120" s="20">
        <f t="shared" ca="1" si="2"/>
        <v>9999</v>
      </c>
      <c r="E120" s="19">
        <f ca="1">IFERROR(IF(E$1&lt;&gt;"",IF(E$1=Cпиcок!$G122,Cпиcок!$C122,9999),SMALL(INDIRECT(ADDRESS(2,COLUMN()-1)&amp;":"&amp;ADDRESS(200,COLUMN()-1)),ROW()-1)),9999)</f>
        <v>9999</v>
      </c>
      <c r="F120" s="20">
        <f ca="1">IFERROR(IF(F$1&lt;&gt;"",IF(F$1=Cпиcок!$G122,Cпиcок!$C122,9999),SMALL(INDIRECT(ADDRESS(2,COLUMN()-1)&amp;":"&amp;ADDRESS(200,COLUMN()-1)),ROW()-1)),9999)</f>
        <v>9999</v>
      </c>
      <c r="G120" s="19">
        <f ca="1">IFERROR(IF(G$1&lt;&gt;"",IF(G$1=Cпиcок!$G122,Cпиcок!$C122,9999),SMALL(INDIRECT(ADDRESS(2,COLUMN()-1)&amp;":"&amp;ADDRESS(200,COLUMN()-1)),ROW()-1)),9999)</f>
        <v>9999</v>
      </c>
      <c r="H120" s="20">
        <f ca="1">IFERROR(IF(H$1&lt;&gt;"",IF(H$1=Cпиcок!$G122,Cпиcок!$C122,9999),SMALL(INDIRECT(ADDRESS(2,COLUMN()-1)&amp;":"&amp;ADDRESS(200,COLUMN()-1)),ROW()-1)),9999)</f>
        <v>9999</v>
      </c>
      <c r="I120" s="19">
        <f ca="1">IFERROR(IF(I$1&lt;&gt;"",IF(I$1=Cпиcок!$G122,Cпиcок!$C122,9999),SMALL(INDIRECT(ADDRESS(2,COLUMN()-1)&amp;":"&amp;ADDRESS(200,COLUMN()-1)),ROW()-1)),9999)</f>
        <v>9999</v>
      </c>
      <c r="J120" s="20">
        <f ca="1">IFERROR(IF(J$1&lt;&gt;"",IF(J$1=Cпиcок!$G122,Cпиcок!$C122,9999),SMALL(INDIRECT(ADDRESS(2,COLUMN()-1)&amp;":"&amp;ADDRESS(200,COLUMN()-1)),ROW()-1)),9999)</f>
        <v>9999</v>
      </c>
      <c r="K120" s="19">
        <f ca="1">IFERROR(IF(K$1&lt;&gt;"",IF(K$1=Cпиcок!$G122,Cпиcок!$C122,9999),SMALL(INDIRECT(ADDRESS(2,COLUMN()-1)&amp;":"&amp;ADDRESS(200,COLUMN()-1)),ROW()-1)),9999)</f>
        <v>9999</v>
      </c>
      <c r="L120" s="20">
        <f ca="1">IFERROR(IF(L$1&lt;&gt;"",IF(L$1=Cпиcок!$G122,Cпиcок!$C122,9999),SMALL(INDIRECT(ADDRESS(2,COLUMN()-1)&amp;":"&amp;ADDRESS(200,COLUMN()-1)),ROW()-1)),9999)</f>
        <v>9999</v>
      </c>
      <c r="M120" s="19">
        <f ca="1">IFERROR(IF(M$1&lt;&gt;"",IF(M$1=Cпиcок!$G122,Cпиcок!$C122,9999),SMALL(INDIRECT(ADDRESS(2,COLUMN()-1)&amp;":"&amp;ADDRESS(200,COLUMN()-1)),ROW()-1)),9999)</f>
        <v>9999</v>
      </c>
      <c r="N120" s="20">
        <f ca="1">IFERROR(IF(N$1&lt;&gt;"",IF(N$1=Cпиcок!$G122,Cпиcок!$C122,9999),SMALL(INDIRECT(ADDRESS(2,COLUMN()-1)&amp;":"&amp;ADDRESS(200,COLUMN()-1)),ROW()-1)),9999)</f>
        <v>9999</v>
      </c>
      <c r="O120" s="19">
        <f ca="1">IFERROR(IF(O$1&lt;&gt;"",IF(O$1=Cпиcок!$G122,Cпиcок!$C122,9999),SMALL(INDIRECT(ADDRESS(2,COLUMN()-1)&amp;":"&amp;ADDRESS(200,COLUMN()-1)),ROW()-1)),9999)</f>
        <v>9999</v>
      </c>
      <c r="P120" s="20">
        <f ca="1">IFERROR(IF(P$1&lt;&gt;"",IF(P$1=Cпиcок!$G122,Cпиcок!$C122,9999),SMALL(INDIRECT(ADDRESS(2,COLUMN()-1)&amp;":"&amp;ADDRESS(200,COLUMN()-1)),ROW()-1)),9999)</f>
        <v>9999</v>
      </c>
      <c r="Q120" s="19">
        <f ca="1">IFERROR(IF(Q$1&lt;&gt;"",IF(Q$1=Cпиcок!$G122,Cпиcок!$C122,9999),SMALL(INDIRECT(ADDRESS(2,COLUMN()-1)&amp;":"&amp;ADDRESS(200,COLUMN()-1)),ROW()-1)),9999)</f>
        <v>9999</v>
      </c>
      <c r="R120" s="20">
        <f ca="1">IFERROR(IF(R$1&lt;&gt;"",IF(R$1=Cпиcок!$G122,Cпиcок!$C122,9999),SMALL(INDIRECT(ADDRESS(2,COLUMN()-1)&amp;":"&amp;ADDRESS(200,COLUMN()-1)),ROW()-1)),9999)</f>
        <v>9999</v>
      </c>
      <c r="S120" s="19">
        <f ca="1">IFERROR(IF(S$1&lt;&gt;"",IF(S$1=Cпиcок!$G122,Cпиcок!$C122,9999),SMALL(INDIRECT(ADDRESS(2,COLUMN()-1)&amp;":"&amp;ADDRESS(200,COLUMN()-1)),ROW()-1)),9999)</f>
        <v>9999</v>
      </c>
      <c r="T120" s="20">
        <f ca="1">IFERROR(IF(T$1&lt;&gt;"",IF(T$1=Cпиcок!$G122,Cпиcок!$C122,9999),SMALL(INDIRECT(ADDRESS(2,COLUMN()-1)&amp;":"&amp;ADDRESS(200,COLUMN()-1)),ROW()-1)),9999)</f>
        <v>9999</v>
      </c>
    </row>
    <row r="121" spans="1:20" x14ac:dyDescent="0.15">
      <c r="A121" s="19">
        <f ca="1">IFERROR(IF(A$1&lt;&gt;"",IF(A$1=Cпиcок!$G123,Cпиcок!$C123,9999),SMALL(INDIRECT(ADDRESS(2,COLUMN()-1)&amp;":"&amp;ADDRESS(200,COLUMN()-1)),ROW()-1)),9999)</f>
        <v>9999</v>
      </c>
      <c r="B121" s="20">
        <f ca="1">IFERROR(IF(B$1&lt;&gt;"",IF(B$1=Cпиcок!$G123,Cпиcок!$C123,9999),SMALL(INDIRECT(ADDRESS(2,COLUMN()-1)&amp;":"&amp;ADDRESS(200,COLUMN()-1)),ROW()-1)),9999)</f>
        <v>9999</v>
      </c>
      <c r="C121" s="19">
        <f ca="1">IFERROR(IF(C$1=Cпиcок!$G123,Cпиcок!$C123,9999),9999)</f>
        <v>9999</v>
      </c>
      <c r="D121" s="20">
        <f t="shared" ca="1" si="2"/>
        <v>9999</v>
      </c>
      <c r="E121" s="19">
        <f ca="1">IFERROR(IF(E$1&lt;&gt;"",IF(E$1=Cпиcок!$G123,Cпиcок!$C123,9999),SMALL(INDIRECT(ADDRESS(2,COLUMN()-1)&amp;":"&amp;ADDRESS(200,COLUMN()-1)),ROW()-1)),9999)</f>
        <v>9999</v>
      </c>
      <c r="F121" s="20">
        <f ca="1">IFERROR(IF(F$1&lt;&gt;"",IF(F$1=Cпиcок!$G123,Cпиcок!$C123,9999),SMALL(INDIRECT(ADDRESS(2,COLUMN()-1)&amp;":"&amp;ADDRESS(200,COLUMN()-1)),ROW()-1)),9999)</f>
        <v>9999</v>
      </c>
      <c r="G121" s="19">
        <f ca="1">IFERROR(IF(G$1&lt;&gt;"",IF(G$1=Cпиcок!$G123,Cпиcок!$C123,9999),SMALL(INDIRECT(ADDRESS(2,COLUMN()-1)&amp;":"&amp;ADDRESS(200,COLUMN()-1)),ROW()-1)),9999)</f>
        <v>9999</v>
      </c>
      <c r="H121" s="20">
        <f ca="1">IFERROR(IF(H$1&lt;&gt;"",IF(H$1=Cпиcок!$G123,Cпиcок!$C123,9999),SMALL(INDIRECT(ADDRESS(2,COLUMN()-1)&amp;":"&amp;ADDRESS(200,COLUMN()-1)),ROW()-1)),9999)</f>
        <v>9999</v>
      </c>
      <c r="I121" s="19">
        <f ca="1">IFERROR(IF(I$1&lt;&gt;"",IF(I$1=Cпиcок!$G123,Cпиcок!$C123,9999),SMALL(INDIRECT(ADDRESS(2,COLUMN()-1)&amp;":"&amp;ADDRESS(200,COLUMN()-1)),ROW()-1)),9999)</f>
        <v>9999</v>
      </c>
      <c r="J121" s="20">
        <f ca="1">IFERROR(IF(J$1&lt;&gt;"",IF(J$1=Cпиcок!$G123,Cпиcок!$C123,9999),SMALL(INDIRECT(ADDRESS(2,COLUMN()-1)&amp;":"&amp;ADDRESS(200,COLUMN()-1)),ROW()-1)),9999)</f>
        <v>9999</v>
      </c>
      <c r="K121" s="19">
        <f ca="1">IFERROR(IF(K$1&lt;&gt;"",IF(K$1=Cпиcок!$G123,Cпиcок!$C123,9999),SMALL(INDIRECT(ADDRESS(2,COLUMN()-1)&amp;":"&amp;ADDRESS(200,COLUMN()-1)),ROW()-1)),9999)</f>
        <v>9999</v>
      </c>
      <c r="L121" s="20">
        <f ca="1">IFERROR(IF(L$1&lt;&gt;"",IF(L$1=Cпиcок!$G123,Cпиcок!$C123,9999),SMALL(INDIRECT(ADDRESS(2,COLUMN()-1)&amp;":"&amp;ADDRESS(200,COLUMN()-1)),ROW()-1)),9999)</f>
        <v>9999</v>
      </c>
      <c r="M121" s="19">
        <f ca="1">IFERROR(IF(M$1&lt;&gt;"",IF(M$1=Cпиcок!$G123,Cпиcок!$C123,9999),SMALL(INDIRECT(ADDRESS(2,COLUMN()-1)&amp;":"&amp;ADDRESS(200,COLUMN()-1)),ROW()-1)),9999)</f>
        <v>9999</v>
      </c>
      <c r="N121" s="20">
        <f ca="1">IFERROR(IF(N$1&lt;&gt;"",IF(N$1=Cпиcок!$G123,Cпиcок!$C123,9999),SMALL(INDIRECT(ADDRESS(2,COLUMN()-1)&amp;":"&amp;ADDRESS(200,COLUMN()-1)),ROW()-1)),9999)</f>
        <v>9999</v>
      </c>
      <c r="O121" s="19">
        <f ca="1">IFERROR(IF(O$1&lt;&gt;"",IF(O$1=Cпиcок!$G123,Cпиcок!$C123,9999),SMALL(INDIRECT(ADDRESS(2,COLUMN()-1)&amp;":"&amp;ADDRESS(200,COLUMN()-1)),ROW()-1)),9999)</f>
        <v>9999</v>
      </c>
      <c r="P121" s="20">
        <f ca="1">IFERROR(IF(P$1&lt;&gt;"",IF(P$1=Cпиcок!$G123,Cпиcок!$C123,9999),SMALL(INDIRECT(ADDRESS(2,COLUMN()-1)&amp;":"&amp;ADDRESS(200,COLUMN()-1)),ROW()-1)),9999)</f>
        <v>9999</v>
      </c>
      <c r="Q121" s="19">
        <f ca="1">IFERROR(IF(Q$1&lt;&gt;"",IF(Q$1=Cпиcок!$G123,Cпиcок!$C123,9999),SMALL(INDIRECT(ADDRESS(2,COLUMN()-1)&amp;":"&amp;ADDRESS(200,COLUMN()-1)),ROW()-1)),9999)</f>
        <v>9999</v>
      </c>
      <c r="R121" s="20">
        <f ca="1">IFERROR(IF(R$1&lt;&gt;"",IF(R$1=Cпиcок!$G123,Cпиcок!$C123,9999),SMALL(INDIRECT(ADDRESS(2,COLUMN()-1)&amp;":"&amp;ADDRESS(200,COLUMN()-1)),ROW()-1)),9999)</f>
        <v>9999</v>
      </c>
      <c r="S121" s="19">
        <f ca="1">IFERROR(IF(S$1&lt;&gt;"",IF(S$1=Cпиcок!$G123,Cпиcок!$C123,9999),SMALL(INDIRECT(ADDRESS(2,COLUMN()-1)&amp;":"&amp;ADDRESS(200,COLUMN()-1)),ROW()-1)),9999)</f>
        <v>9999</v>
      </c>
      <c r="T121" s="20">
        <f ca="1">IFERROR(IF(T$1&lt;&gt;"",IF(T$1=Cпиcок!$G123,Cпиcок!$C123,9999),SMALL(INDIRECT(ADDRESS(2,COLUMN()-1)&amp;":"&amp;ADDRESS(200,COLUMN()-1)),ROW()-1)),9999)</f>
        <v>9999</v>
      </c>
    </row>
    <row r="122" spans="1:20" x14ac:dyDescent="0.15">
      <c r="A122" s="19">
        <f ca="1">IFERROR(IF(A$1&lt;&gt;"",IF(A$1=Cпиcок!$G124,Cпиcок!$C124,9999),SMALL(INDIRECT(ADDRESS(2,COLUMN()-1)&amp;":"&amp;ADDRESS(200,COLUMN()-1)),ROW()-1)),9999)</f>
        <v>9999</v>
      </c>
      <c r="B122" s="20">
        <f ca="1">IFERROR(IF(B$1&lt;&gt;"",IF(B$1=Cпиcок!$G124,Cпиcок!$C124,9999),SMALL(INDIRECT(ADDRESS(2,COLUMN()-1)&amp;":"&amp;ADDRESS(200,COLUMN()-1)),ROW()-1)),9999)</f>
        <v>9999</v>
      </c>
      <c r="C122" s="19">
        <f ca="1">IFERROR(IF(C$1=Cпиcок!$G124,Cпиcок!$C124,9999),9999)</f>
        <v>9999</v>
      </c>
      <c r="D122" s="20">
        <f t="shared" ca="1" si="2"/>
        <v>9999</v>
      </c>
      <c r="E122" s="19">
        <f ca="1">IFERROR(IF(E$1&lt;&gt;"",IF(E$1=Cпиcок!$G124,Cпиcок!$C124,9999),SMALL(INDIRECT(ADDRESS(2,COLUMN()-1)&amp;":"&amp;ADDRESS(200,COLUMN()-1)),ROW()-1)),9999)</f>
        <v>9999</v>
      </c>
      <c r="F122" s="20">
        <f ca="1">IFERROR(IF(F$1&lt;&gt;"",IF(F$1=Cпиcок!$G124,Cпиcок!$C124,9999),SMALL(INDIRECT(ADDRESS(2,COLUMN()-1)&amp;":"&amp;ADDRESS(200,COLUMN()-1)),ROW()-1)),9999)</f>
        <v>9999</v>
      </c>
      <c r="G122" s="19">
        <f ca="1">IFERROR(IF(G$1&lt;&gt;"",IF(G$1=Cпиcок!$G124,Cпиcок!$C124,9999),SMALL(INDIRECT(ADDRESS(2,COLUMN()-1)&amp;":"&amp;ADDRESS(200,COLUMN()-1)),ROW()-1)),9999)</f>
        <v>9999</v>
      </c>
      <c r="H122" s="20">
        <f ca="1">IFERROR(IF(H$1&lt;&gt;"",IF(H$1=Cпиcок!$G124,Cпиcок!$C124,9999),SMALL(INDIRECT(ADDRESS(2,COLUMN()-1)&amp;":"&amp;ADDRESS(200,COLUMN()-1)),ROW()-1)),9999)</f>
        <v>9999</v>
      </c>
      <c r="I122" s="19">
        <f ca="1">IFERROR(IF(I$1&lt;&gt;"",IF(I$1=Cпиcок!$G124,Cпиcок!$C124,9999),SMALL(INDIRECT(ADDRESS(2,COLUMN()-1)&amp;":"&amp;ADDRESS(200,COLUMN()-1)),ROW()-1)),9999)</f>
        <v>9999</v>
      </c>
      <c r="J122" s="20">
        <f ca="1">IFERROR(IF(J$1&lt;&gt;"",IF(J$1=Cпиcок!$G124,Cпиcок!$C124,9999),SMALL(INDIRECT(ADDRESS(2,COLUMN()-1)&amp;":"&amp;ADDRESS(200,COLUMN()-1)),ROW()-1)),9999)</f>
        <v>9999</v>
      </c>
      <c r="K122" s="19">
        <f ca="1">IFERROR(IF(K$1&lt;&gt;"",IF(K$1=Cпиcок!$G124,Cпиcок!$C124,9999),SMALL(INDIRECT(ADDRESS(2,COLUMN()-1)&amp;":"&amp;ADDRESS(200,COLUMN()-1)),ROW()-1)),9999)</f>
        <v>9999</v>
      </c>
      <c r="L122" s="20">
        <f ca="1">IFERROR(IF(L$1&lt;&gt;"",IF(L$1=Cпиcок!$G124,Cпиcок!$C124,9999),SMALL(INDIRECT(ADDRESS(2,COLUMN()-1)&amp;":"&amp;ADDRESS(200,COLUMN()-1)),ROW()-1)),9999)</f>
        <v>9999</v>
      </c>
      <c r="M122" s="19">
        <f ca="1">IFERROR(IF(M$1&lt;&gt;"",IF(M$1=Cпиcок!$G124,Cпиcок!$C124,9999),SMALL(INDIRECT(ADDRESS(2,COLUMN()-1)&amp;":"&amp;ADDRESS(200,COLUMN()-1)),ROW()-1)),9999)</f>
        <v>9999</v>
      </c>
      <c r="N122" s="20">
        <f ca="1">IFERROR(IF(N$1&lt;&gt;"",IF(N$1=Cпиcок!$G124,Cпиcок!$C124,9999),SMALL(INDIRECT(ADDRESS(2,COLUMN()-1)&amp;":"&amp;ADDRESS(200,COLUMN()-1)),ROW()-1)),9999)</f>
        <v>9999</v>
      </c>
      <c r="O122" s="19">
        <f ca="1">IFERROR(IF(O$1&lt;&gt;"",IF(O$1=Cпиcок!$G124,Cпиcок!$C124,9999),SMALL(INDIRECT(ADDRESS(2,COLUMN()-1)&amp;":"&amp;ADDRESS(200,COLUMN()-1)),ROW()-1)),9999)</f>
        <v>9999</v>
      </c>
      <c r="P122" s="20">
        <f ca="1">IFERROR(IF(P$1&lt;&gt;"",IF(P$1=Cпиcок!$G124,Cпиcок!$C124,9999),SMALL(INDIRECT(ADDRESS(2,COLUMN()-1)&amp;":"&amp;ADDRESS(200,COLUMN()-1)),ROW()-1)),9999)</f>
        <v>9999</v>
      </c>
      <c r="Q122" s="19">
        <f ca="1">IFERROR(IF(Q$1&lt;&gt;"",IF(Q$1=Cпиcок!$G124,Cпиcок!$C124,9999),SMALL(INDIRECT(ADDRESS(2,COLUMN()-1)&amp;":"&amp;ADDRESS(200,COLUMN()-1)),ROW()-1)),9999)</f>
        <v>9999</v>
      </c>
      <c r="R122" s="20">
        <f ca="1">IFERROR(IF(R$1&lt;&gt;"",IF(R$1=Cпиcок!$G124,Cпиcок!$C124,9999),SMALL(INDIRECT(ADDRESS(2,COLUMN()-1)&amp;":"&amp;ADDRESS(200,COLUMN()-1)),ROW()-1)),9999)</f>
        <v>9999</v>
      </c>
      <c r="S122" s="19">
        <f ca="1">IFERROR(IF(S$1&lt;&gt;"",IF(S$1=Cпиcок!$G124,Cпиcок!$C124,9999),SMALL(INDIRECT(ADDRESS(2,COLUMN()-1)&amp;":"&amp;ADDRESS(200,COLUMN()-1)),ROW()-1)),9999)</f>
        <v>9999</v>
      </c>
      <c r="T122" s="20">
        <f ca="1">IFERROR(IF(T$1&lt;&gt;"",IF(T$1=Cпиcок!$G124,Cпиcок!$C124,9999),SMALL(INDIRECT(ADDRESS(2,COLUMN()-1)&amp;":"&amp;ADDRESS(200,COLUMN()-1)),ROW()-1)),9999)</f>
        <v>9999</v>
      </c>
    </row>
    <row r="123" spans="1:20" x14ac:dyDescent="0.15">
      <c r="A123" s="19">
        <f ca="1">IFERROR(IF(A$1&lt;&gt;"",IF(A$1=Cпиcок!$G125,Cпиcок!$C125,9999),SMALL(INDIRECT(ADDRESS(2,COLUMN()-1)&amp;":"&amp;ADDRESS(200,COLUMN()-1)),ROW()-1)),9999)</f>
        <v>9999</v>
      </c>
      <c r="B123" s="20">
        <f ca="1">IFERROR(IF(B$1&lt;&gt;"",IF(B$1=Cпиcок!$G125,Cпиcок!$C125,9999),SMALL(INDIRECT(ADDRESS(2,COLUMN()-1)&amp;":"&amp;ADDRESS(200,COLUMN()-1)),ROW()-1)),9999)</f>
        <v>9999</v>
      </c>
      <c r="C123" s="19">
        <f ca="1">IFERROR(IF(C$1=Cпиcок!$G125,Cпиcок!$C125,9999),9999)</f>
        <v>9999</v>
      </c>
      <c r="D123" s="20">
        <f t="shared" ca="1" si="2"/>
        <v>9999</v>
      </c>
      <c r="E123" s="19">
        <f ca="1">IFERROR(IF(E$1&lt;&gt;"",IF(E$1=Cпиcок!$G125,Cпиcок!$C125,9999),SMALL(INDIRECT(ADDRESS(2,COLUMN()-1)&amp;":"&amp;ADDRESS(200,COLUMN()-1)),ROW()-1)),9999)</f>
        <v>9999</v>
      </c>
      <c r="F123" s="20">
        <f ca="1">IFERROR(IF(F$1&lt;&gt;"",IF(F$1=Cпиcок!$G125,Cпиcок!$C125,9999),SMALL(INDIRECT(ADDRESS(2,COLUMN()-1)&amp;":"&amp;ADDRESS(200,COLUMN()-1)),ROW()-1)),9999)</f>
        <v>9999</v>
      </c>
      <c r="G123" s="19">
        <f ca="1">IFERROR(IF(G$1&lt;&gt;"",IF(G$1=Cпиcок!$G125,Cпиcок!$C125,9999),SMALL(INDIRECT(ADDRESS(2,COLUMN()-1)&amp;":"&amp;ADDRESS(200,COLUMN()-1)),ROW()-1)),9999)</f>
        <v>9999</v>
      </c>
      <c r="H123" s="20">
        <f ca="1">IFERROR(IF(H$1&lt;&gt;"",IF(H$1=Cпиcок!$G125,Cпиcок!$C125,9999),SMALL(INDIRECT(ADDRESS(2,COLUMN()-1)&amp;":"&amp;ADDRESS(200,COLUMN()-1)),ROW()-1)),9999)</f>
        <v>9999</v>
      </c>
      <c r="I123" s="19">
        <f ca="1">IFERROR(IF(I$1&lt;&gt;"",IF(I$1=Cпиcок!$G125,Cпиcок!$C125,9999),SMALL(INDIRECT(ADDRESS(2,COLUMN()-1)&amp;":"&amp;ADDRESS(200,COLUMN()-1)),ROW()-1)),9999)</f>
        <v>9999</v>
      </c>
      <c r="J123" s="20">
        <f ca="1">IFERROR(IF(J$1&lt;&gt;"",IF(J$1=Cпиcок!$G125,Cпиcок!$C125,9999),SMALL(INDIRECT(ADDRESS(2,COLUMN()-1)&amp;":"&amp;ADDRESS(200,COLUMN()-1)),ROW()-1)),9999)</f>
        <v>9999</v>
      </c>
      <c r="K123" s="19">
        <f ca="1">IFERROR(IF(K$1&lt;&gt;"",IF(K$1=Cпиcок!$G125,Cпиcок!$C125,9999),SMALL(INDIRECT(ADDRESS(2,COLUMN()-1)&amp;":"&amp;ADDRESS(200,COLUMN()-1)),ROW()-1)),9999)</f>
        <v>9999</v>
      </c>
      <c r="L123" s="20">
        <f ca="1">IFERROR(IF(L$1&lt;&gt;"",IF(L$1=Cпиcок!$G125,Cпиcок!$C125,9999),SMALL(INDIRECT(ADDRESS(2,COLUMN()-1)&amp;":"&amp;ADDRESS(200,COLUMN()-1)),ROW()-1)),9999)</f>
        <v>9999</v>
      </c>
      <c r="M123" s="19">
        <f ca="1">IFERROR(IF(M$1&lt;&gt;"",IF(M$1=Cпиcок!$G125,Cпиcок!$C125,9999),SMALL(INDIRECT(ADDRESS(2,COLUMN()-1)&amp;":"&amp;ADDRESS(200,COLUMN()-1)),ROW()-1)),9999)</f>
        <v>9999</v>
      </c>
      <c r="N123" s="20">
        <f ca="1">IFERROR(IF(N$1&lt;&gt;"",IF(N$1=Cпиcок!$G125,Cпиcок!$C125,9999),SMALL(INDIRECT(ADDRESS(2,COLUMN()-1)&amp;":"&amp;ADDRESS(200,COLUMN()-1)),ROW()-1)),9999)</f>
        <v>9999</v>
      </c>
      <c r="O123" s="19">
        <f ca="1">IFERROR(IF(O$1&lt;&gt;"",IF(O$1=Cпиcок!$G125,Cпиcок!$C125,9999),SMALL(INDIRECT(ADDRESS(2,COLUMN()-1)&amp;":"&amp;ADDRESS(200,COLUMN()-1)),ROW()-1)),9999)</f>
        <v>9999</v>
      </c>
      <c r="P123" s="20">
        <f ca="1">IFERROR(IF(P$1&lt;&gt;"",IF(P$1=Cпиcок!$G125,Cпиcок!$C125,9999),SMALL(INDIRECT(ADDRESS(2,COLUMN()-1)&amp;":"&amp;ADDRESS(200,COLUMN()-1)),ROW()-1)),9999)</f>
        <v>9999</v>
      </c>
      <c r="Q123" s="19">
        <f ca="1">IFERROR(IF(Q$1&lt;&gt;"",IF(Q$1=Cпиcок!$G125,Cпиcок!$C125,9999),SMALL(INDIRECT(ADDRESS(2,COLUMN()-1)&amp;":"&amp;ADDRESS(200,COLUMN()-1)),ROW()-1)),9999)</f>
        <v>9999</v>
      </c>
      <c r="R123" s="20">
        <f ca="1">IFERROR(IF(R$1&lt;&gt;"",IF(R$1=Cпиcок!$G125,Cпиcок!$C125,9999),SMALL(INDIRECT(ADDRESS(2,COLUMN()-1)&amp;":"&amp;ADDRESS(200,COLUMN()-1)),ROW()-1)),9999)</f>
        <v>9999</v>
      </c>
      <c r="S123" s="19">
        <f ca="1">IFERROR(IF(S$1&lt;&gt;"",IF(S$1=Cпиcок!$G125,Cпиcок!$C125,9999),SMALL(INDIRECT(ADDRESS(2,COLUMN()-1)&amp;":"&amp;ADDRESS(200,COLUMN()-1)),ROW()-1)),9999)</f>
        <v>9999</v>
      </c>
      <c r="T123" s="20">
        <f ca="1">IFERROR(IF(T$1&lt;&gt;"",IF(T$1=Cпиcок!$G125,Cпиcок!$C125,9999),SMALL(INDIRECT(ADDRESS(2,COLUMN()-1)&amp;":"&amp;ADDRESS(200,COLUMN()-1)),ROW()-1)),9999)</f>
        <v>9999</v>
      </c>
    </row>
    <row r="124" spans="1:20" x14ac:dyDescent="0.15">
      <c r="A124" s="19">
        <f ca="1">IFERROR(IF(A$1&lt;&gt;"",IF(A$1=Cпиcок!$G126,Cпиcок!$C126,9999),SMALL(INDIRECT(ADDRESS(2,COLUMN()-1)&amp;":"&amp;ADDRESS(200,COLUMN()-1)),ROW()-1)),9999)</f>
        <v>9999</v>
      </c>
      <c r="B124" s="20">
        <f ca="1">IFERROR(IF(B$1&lt;&gt;"",IF(B$1=Cпиcок!$G126,Cпиcок!$C126,9999),SMALL(INDIRECT(ADDRESS(2,COLUMN()-1)&amp;":"&amp;ADDRESS(200,COLUMN()-1)),ROW()-1)),9999)</f>
        <v>9999</v>
      </c>
      <c r="C124" s="19">
        <f ca="1">IFERROR(IF(C$1=Cпиcок!$G126,Cпиcок!$C126,9999),9999)</f>
        <v>9999</v>
      </c>
      <c r="D124" s="20">
        <f t="shared" ca="1" si="2"/>
        <v>9999</v>
      </c>
      <c r="E124" s="19">
        <f ca="1">IFERROR(IF(E$1&lt;&gt;"",IF(E$1=Cпиcок!$G126,Cпиcок!$C126,9999),SMALL(INDIRECT(ADDRESS(2,COLUMN()-1)&amp;":"&amp;ADDRESS(200,COLUMN()-1)),ROW()-1)),9999)</f>
        <v>9999</v>
      </c>
      <c r="F124" s="20">
        <f ca="1">IFERROR(IF(F$1&lt;&gt;"",IF(F$1=Cпиcок!$G126,Cпиcок!$C126,9999),SMALL(INDIRECT(ADDRESS(2,COLUMN()-1)&amp;":"&amp;ADDRESS(200,COLUMN()-1)),ROW()-1)),9999)</f>
        <v>9999</v>
      </c>
      <c r="G124" s="19">
        <f ca="1">IFERROR(IF(G$1&lt;&gt;"",IF(G$1=Cпиcок!$G126,Cпиcок!$C126,9999),SMALL(INDIRECT(ADDRESS(2,COLUMN()-1)&amp;":"&amp;ADDRESS(200,COLUMN()-1)),ROW()-1)),9999)</f>
        <v>9999</v>
      </c>
      <c r="H124" s="20">
        <f ca="1">IFERROR(IF(H$1&lt;&gt;"",IF(H$1=Cпиcок!$G126,Cпиcок!$C126,9999),SMALL(INDIRECT(ADDRESS(2,COLUMN()-1)&amp;":"&amp;ADDRESS(200,COLUMN()-1)),ROW()-1)),9999)</f>
        <v>9999</v>
      </c>
      <c r="I124" s="19">
        <f ca="1">IFERROR(IF(I$1&lt;&gt;"",IF(I$1=Cпиcок!$G126,Cпиcок!$C126,9999),SMALL(INDIRECT(ADDRESS(2,COLUMN()-1)&amp;":"&amp;ADDRESS(200,COLUMN()-1)),ROW()-1)),9999)</f>
        <v>9999</v>
      </c>
      <c r="J124" s="20">
        <f ca="1">IFERROR(IF(J$1&lt;&gt;"",IF(J$1=Cпиcок!$G126,Cпиcок!$C126,9999),SMALL(INDIRECT(ADDRESS(2,COLUMN()-1)&amp;":"&amp;ADDRESS(200,COLUMN()-1)),ROW()-1)),9999)</f>
        <v>9999</v>
      </c>
      <c r="K124" s="19">
        <f ca="1">IFERROR(IF(K$1&lt;&gt;"",IF(K$1=Cпиcок!$G126,Cпиcок!$C126,9999),SMALL(INDIRECT(ADDRESS(2,COLUMN()-1)&amp;":"&amp;ADDRESS(200,COLUMN()-1)),ROW()-1)),9999)</f>
        <v>9999</v>
      </c>
      <c r="L124" s="20">
        <f ca="1">IFERROR(IF(L$1&lt;&gt;"",IF(L$1=Cпиcок!$G126,Cпиcок!$C126,9999),SMALL(INDIRECT(ADDRESS(2,COLUMN()-1)&amp;":"&amp;ADDRESS(200,COLUMN()-1)),ROW()-1)),9999)</f>
        <v>9999</v>
      </c>
      <c r="M124" s="19">
        <f ca="1">IFERROR(IF(M$1&lt;&gt;"",IF(M$1=Cпиcок!$G126,Cпиcок!$C126,9999),SMALL(INDIRECT(ADDRESS(2,COLUMN()-1)&amp;":"&amp;ADDRESS(200,COLUMN()-1)),ROW()-1)),9999)</f>
        <v>9999</v>
      </c>
      <c r="N124" s="20">
        <f ca="1">IFERROR(IF(N$1&lt;&gt;"",IF(N$1=Cпиcок!$G126,Cпиcок!$C126,9999),SMALL(INDIRECT(ADDRESS(2,COLUMN()-1)&amp;":"&amp;ADDRESS(200,COLUMN()-1)),ROW()-1)),9999)</f>
        <v>9999</v>
      </c>
      <c r="O124" s="19">
        <f ca="1">IFERROR(IF(O$1&lt;&gt;"",IF(O$1=Cпиcок!$G126,Cпиcок!$C126,9999),SMALL(INDIRECT(ADDRESS(2,COLUMN()-1)&amp;":"&amp;ADDRESS(200,COLUMN()-1)),ROW()-1)),9999)</f>
        <v>9999</v>
      </c>
      <c r="P124" s="20">
        <f ca="1">IFERROR(IF(P$1&lt;&gt;"",IF(P$1=Cпиcок!$G126,Cпиcок!$C126,9999),SMALL(INDIRECT(ADDRESS(2,COLUMN()-1)&amp;":"&amp;ADDRESS(200,COLUMN()-1)),ROW()-1)),9999)</f>
        <v>9999</v>
      </c>
      <c r="Q124" s="19">
        <f ca="1">IFERROR(IF(Q$1&lt;&gt;"",IF(Q$1=Cпиcок!$G126,Cпиcок!$C126,9999),SMALL(INDIRECT(ADDRESS(2,COLUMN()-1)&amp;":"&amp;ADDRESS(200,COLUMN()-1)),ROW()-1)),9999)</f>
        <v>9999</v>
      </c>
      <c r="R124" s="20">
        <f ca="1">IFERROR(IF(R$1&lt;&gt;"",IF(R$1=Cпиcок!$G126,Cпиcок!$C126,9999),SMALL(INDIRECT(ADDRESS(2,COLUMN()-1)&amp;":"&amp;ADDRESS(200,COLUMN()-1)),ROW()-1)),9999)</f>
        <v>9999</v>
      </c>
      <c r="S124" s="19">
        <f ca="1">IFERROR(IF(S$1&lt;&gt;"",IF(S$1=Cпиcок!$G126,Cпиcок!$C126,9999),SMALL(INDIRECT(ADDRESS(2,COLUMN()-1)&amp;":"&amp;ADDRESS(200,COLUMN()-1)),ROW()-1)),9999)</f>
        <v>9999</v>
      </c>
      <c r="T124" s="20">
        <f ca="1">IFERROR(IF(T$1&lt;&gt;"",IF(T$1=Cпиcок!$G126,Cпиcок!$C126,9999),SMALL(INDIRECT(ADDRESS(2,COLUMN()-1)&amp;":"&amp;ADDRESS(200,COLUMN()-1)),ROW()-1)),9999)</f>
        <v>9999</v>
      </c>
    </row>
    <row r="125" spans="1:20" x14ac:dyDescent="0.15">
      <c r="A125" s="19">
        <f ca="1">IFERROR(IF(A$1&lt;&gt;"",IF(A$1=Cпиcок!$G127,Cпиcок!$C127,9999),SMALL(INDIRECT(ADDRESS(2,COLUMN()-1)&amp;":"&amp;ADDRESS(200,COLUMN()-1)),ROW()-1)),9999)</f>
        <v>9999</v>
      </c>
      <c r="B125" s="20">
        <f ca="1">IFERROR(IF(B$1&lt;&gt;"",IF(B$1=Cпиcок!$G127,Cпиcок!$C127,9999),SMALL(INDIRECT(ADDRESS(2,COLUMN()-1)&amp;":"&amp;ADDRESS(200,COLUMN()-1)),ROW()-1)),9999)</f>
        <v>9999</v>
      </c>
      <c r="C125" s="19">
        <f ca="1">IFERROR(IF(C$1=Cпиcок!$G127,Cпиcок!$C127,9999),9999)</f>
        <v>9999</v>
      </c>
      <c r="D125" s="20">
        <f t="shared" ca="1" si="2"/>
        <v>9999</v>
      </c>
      <c r="E125" s="19">
        <f ca="1">IFERROR(IF(E$1&lt;&gt;"",IF(E$1=Cпиcок!$G127,Cпиcок!$C127,9999),SMALL(INDIRECT(ADDRESS(2,COLUMN()-1)&amp;":"&amp;ADDRESS(200,COLUMN()-1)),ROW()-1)),9999)</f>
        <v>9999</v>
      </c>
      <c r="F125" s="20">
        <f ca="1">IFERROR(IF(F$1&lt;&gt;"",IF(F$1=Cпиcок!$G127,Cпиcок!$C127,9999),SMALL(INDIRECT(ADDRESS(2,COLUMN()-1)&amp;":"&amp;ADDRESS(200,COLUMN()-1)),ROW()-1)),9999)</f>
        <v>9999</v>
      </c>
      <c r="G125" s="19">
        <f ca="1">IFERROR(IF(G$1&lt;&gt;"",IF(G$1=Cпиcок!$G127,Cпиcок!$C127,9999),SMALL(INDIRECT(ADDRESS(2,COLUMN()-1)&amp;":"&amp;ADDRESS(200,COLUMN()-1)),ROW()-1)),9999)</f>
        <v>9999</v>
      </c>
      <c r="H125" s="20">
        <f ca="1">IFERROR(IF(H$1&lt;&gt;"",IF(H$1=Cпиcок!$G127,Cпиcок!$C127,9999),SMALL(INDIRECT(ADDRESS(2,COLUMN()-1)&amp;":"&amp;ADDRESS(200,COLUMN()-1)),ROW()-1)),9999)</f>
        <v>9999</v>
      </c>
      <c r="I125" s="19">
        <f ca="1">IFERROR(IF(I$1&lt;&gt;"",IF(I$1=Cпиcок!$G127,Cпиcок!$C127,9999),SMALL(INDIRECT(ADDRESS(2,COLUMN()-1)&amp;":"&amp;ADDRESS(200,COLUMN()-1)),ROW()-1)),9999)</f>
        <v>9999</v>
      </c>
      <c r="J125" s="20">
        <f ca="1">IFERROR(IF(J$1&lt;&gt;"",IF(J$1=Cпиcок!$G127,Cпиcок!$C127,9999),SMALL(INDIRECT(ADDRESS(2,COLUMN()-1)&amp;":"&amp;ADDRESS(200,COLUMN()-1)),ROW()-1)),9999)</f>
        <v>9999</v>
      </c>
      <c r="K125" s="19">
        <f ca="1">IFERROR(IF(K$1&lt;&gt;"",IF(K$1=Cпиcок!$G127,Cпиcок!$C127,9999),SMALL(INDIRECT(ADDRESS(2,COLUMN()-1)&amp;":"&amp;ADDRESS(200,COLUMN()-1)),ROW()-1)),9999)</f>
        <v>9999</v>
      </c>
      <c r="L125" s="20">
        <f ca="1">IFERROR(IF(L$1&lt;&gt;"",IF(L$1=Cпиcок!$G127,Cпиcок!$C127,9999),SMALL(INDIRECT(ADDRESS(2,COLUMN()-1)&amp;":"&amp;ADDRESS(200,COLUMN()-1)),ROW()-1)),9999)</f>
        <v>9999</v>
      </c>
      <c r="M125" s="19">
        <f ca="1">IFERROR(IF(M$1&lt;&gt;"",IF(M$1=Cпиcок!$G127,Cпиcок!$C127,9999),SMALL(INDIRECT(ADDRESS(2,COLUMN()-1)&amp;":"&amp;ADDRESS(200,COLUMN()-1)),ROW()-1)),9999)</f>
        <v>9999</v>
      </c>
      <c r="N125" s="20">
        <f ca="1">IFERROR(IF(N$1&lt;&gt;"",IF(N$1=Cпиcок!$G127,Cпиcок!$C127,9999),SMALL(INDIRECT(ADDRESS(2,COLUMN()-1)&amp;":"&amp;ADDRESS(200,COLUMN()-1)),ROW()-1)),9999)</f>
        <v>9999</v>
      </c>
      <c r="O125" s="19">
        <f ca="1">IFERROR(IF(O$1&lt;&gt;"",IF(O$1=Cпиcок!$G127,Cпиcок!$C127,9999),SMALL(INDIRECT(ADDRESS(2,COLUMN()-1)&amp;":"&amp;ADDRESS(200,COLUMN()-1)),ROW()-1)),9999)</f>
        <v>9999</v>
      </c>
      <c r="P125" s="20">
        <f ca="1">IFERROR(IF(P$1&lt;&gt;"",IF(P$1=Cпиcок!$G127,Cпиcок!$C127,9999),SMALL(INDIRECT(ADDRESS(2,COLUMN()-1)&amp;":"&amp;ADDRESS(200,COLUMN()-1)),ROW()-1)),9999)</f>
        <v>9999</v>
      </c>
      <c r="Q125" s="19">
        <f ca="1">IFERROR(IF(Q$1&lt;&gt;"",IF(Q$1=Cпиcок!$G127,Cпиcок!$C127,9999),SMALL(INDIRECT(ADDRESS(2,COLUMN()-1)&amp;":"&amp;ADDRESS(200,COLUMN()-1)),ROW()-1)),9999)</f>
        <v>9999</v>
      </c>
      <c r="R125" s="20">
        <f ca="1">IFERROR(IF(R$1&lt;&gt;"",IF(R$1=Cпиcок!$G127,Cпиcок!$C127,9999),SMALL(INDIRECT(ADDRESS(2,COLUMN()-1)&amp;":"&amp;ADDRESS(200,COLUMN()-1)),ROW()-1)),9999)</f>
        <v>9999</v>
      </c>
      <c r="S125" s="19">
        <f ca="1">IFERROR(IF(S$1&lt;&gt;"",IF(S$1=Cпиcок!$G127,Cпиcок!$C127,9999),SMALL(INDIRECT(ADDRESS(2,COLUMN()-1)&amp;":"&amp;ADDRESS(200,COLUMN()-1)),ROW()-1)),9999)</f>
        <v>9999</v>
      </c>
      <c r="T125" s="20">
        <f ca="1">IFERROR(IF(T$1&lt;&gt;"",IF(T$1=Cпиcок!$G127,Cпиcок!$C127,9999),SMALL(INDIRECT(ADDRESS(2,COLUMN()-1)&amp;":"&amp;ADDRESS(200,COLUMN()-1)),ROW()-1)),9999)</f>
        <v>9999</v>
      </c>
    </row>
    <row r="126" spans="1:20" x14ac:dyDescent="0.15">
      <c r="A126" s="19">
        <f ca="1">IFERROR(IF(A$1&lt;&gt;"",IF(A$1=Cпиcок!$G128,Cпиcок!$C128,9999),SMALL(INDIRECT(ADDRESS(2,COLUMN()-1)&amp;":"&amp;ADDRESS(200,COLUMN()-1)),ROW()-1)),9999)</f>
        <v>9999</v>
      </c>
      <c r="B126" s="20">
        <f ca="1">IFERROR(IF(B$1&lt;&gt;"",IF(B$1=Cпиcок!$G128,Cпиcок!$C128,9999),SMALL(INDIRECT(ADDRESS(2,COLUMN()-1)&amp;":"&amp;ADDRESS(200,COLUMN()-1)),ROW()-1)),9999)</f>
        <v>9999</v>
      </c>
      <c r="C126" s="19">
        <f ca="1">IFERROR(IF(C$1=Cпиcок!$G128,Cпиcок!$C128,9999),9999)</f>
        <v>9999</v>
      </c>
      <c r="D126" s="20">
        <f t="shared" ca="1" si="2"/>
        <v>9999</v>
      </c>
      <c r="E126" s="19">
        <f ca="1">IFERROR(IF(E$1&lt;&gt;"",IF(E$1=Cпиcок!$G128,Cпиcок!$C128,9999),SMALL(INDIRECT(ADDRESS(2,COLUMN()-1)&amp;":"&amp;ADDRESS(200,COLUMN()-1)),ROW()-1)),9999)</f>
        <v>9999</v>
      </c>
      <c r="F126" s="20">
        <f ca="1">IFERROR(IF(F$1&lt;&gt;"",IF(F$1=Cпиcок!$G128,Cпиcок!$C128,9999),SMALL(INDIRECT(ADDRESS(2,COLUMN()-1)&amp;":"&amp;ADDRESS(200,COLUMN()-1)),ROW()-1)),9999)</f>
        <v>9999</v>
      </c>
      <c r="G126" s="19">
        <f ca="1">IFERROR(IF(G$1&lt;&gt;"",IF(G$1=Cпиcок!$G128,Cпиcок!$C128,9999),SMALL(INDIRECT(ADDRESS(2,COLUMN()-1)&amp;":"&amp;ADDRESS(200,COLUMN()-1)),ROW()-1)),9999)</f>
        <v>9999</v>
      </c>
      <c r="H126" s="20">
        <f ca="1">IFERROR(IF(H$1&lt;&gt;"",IF(H$1=Cпиcок!$G128,Cпиcок!$C128,9999),SMALL(INDIRECT(ADDRESS(2,COLUMN()-1)&amp;":"&amp;ADDRESS(200,COLUMN()-1)),ROW()-1)),9999)</f>
        <v>9999</v>
      </c>
      <c r="I126" s="19">
        <f ca="1">IFERROR(IF(I$1&lt;&gt;"",IF(I$1=Cпиcок!$G128,Cпиcок!$C128,9999),SMALL(INDIRECT(ADDRESS(2,COLUMN()-1)&amp;":"&amp;ADDRESS(200,COLUMN()-1)),ROW()-1)),9999)</f>
        <v>9999</v>
      </c>
      <c r="J126" s="20">
        <f ca="1">IFERROR(IF(J$1&lt;&gt;"",IF(J$1=Cпиcок!$G128,Cпиcок!$C128,9999),SMALL(INDIRECT(ADDRESS(2,COLUMN()-1)&amp;":"&amp;ADDRESS(200,COLUMN()-1)),ROW()-1)),9999)</f>
        <v>9999</v>
      </c>
      <c r="K126" s="19">
        <f ca="1">IFERROR(IF(K$1&lt;&gt;"",IF(K$1=Cпиcок!$G128,Cпиcок!$C128,9999),SMALL(INDIRECT(ADDRESS(2,COLUMN()-1)&amp;":"&amp;ADDRESS(200,COLUMN()-1)),ROW()-1)),9999)</f>
        <v>9999</v>
      </c>
      <c r="L126" s="20">
        <f ca="1">IFERROR(IF(L$1&lt;&gt;"",IF(L$1=Cпиcок!$G128,Cпиcок!$C128,9999),SMALL(INDIRECT(ADDRESS(2,COLUMN()-1)&amp;":"&amp;ADDRESS(200,COLUMN()-1)),ROW()-1)),9999)</f>
        <v>9999</v>
      </c>
      <c r="M126" s="19">
        <f ca="1">IFERROR(IF(M$1&lt;&gt;"",IF(M$1=Cпиcок!$G128,Cпиcок!$C128,9999),SMALL(INDIRECT(ADDRESS(2,COLUMN()-1)&amp;":"&amp;ADDRESS(200,COLUMN()-1)),ROW()-1)),9999)</f>
        <v>9999</v>
      </c>
      <c r="N126" s="20">
        <f ca="1">IFERROR(IF(N$1&lt;&gt;"",IF(N$1=Cпиcок!$G128,Cпиcок!$C128,9999),SMALL(INDIRECT(ADDRESS(2,COLUMN()-1)&amp;":"&amp;ADDRESS(200,COLUMN()-1)),ROW()-1)),9999)</f>
        <v>9999</v>
      </c>
      <c r="O126" s="19">
        <f ca="1">IFERROR(IF(O$1&lt;&gt;"",IF(O$1=Cпиcок!$G128,Cпиcок!$C128,9999),SMALL(INDIRECT(ADDRESS(2,COLUMN()-1)&amp;":"&amp;ADDRESS(200,COLUMN()-1)),ROW()-1)),9999)</f>
        <v>9999</v>
      </c>
      <c r="P126" s="20">
        <f ca="1">IFERROR(IF(P$1&lt;&gt;"",IF(P$1=Cпиcок!$G128,Cпиcок!$C128,9999),SMALL(INDIRECT(ADDRESS(2,COLUMN()-1)&amp;":"&amp;ADDRESS(200,COLUMN()-1)),ROW()-1)),9999)</f>
        <v>9999</v>
      </c>
      <c r="Q126" s="19">
        <f ca="1">IFERROR(IF(Q$1&lt;&gt;"",IF(Q$1=Cпиcок!$G128,Cпиcок!$C128,9999),SMALL(INDIRECT(ADDRESS(2,COLUMN()-1)&amp;":"&amp;ADDRESS(200,COLUMN()-1)),ROW()-1)),9999)</f>
        <v>9999</v>
      </c>
      <c r="R126" s="20">
        <f ca="1">IFERROR(IF(R$1&lt;&gt;"",IF(R$1=Cпиcок!$G128,Cпиcок!$C128,9999),SMALL(INDIRECT(ADDRESS(2,COLUMN()-1)&amp;":"&amp;ADDRESS(200,COLUMN()-1)),ROW()-1)),9999)</f>
        <v>9999</v>
      </c>
      <c r="S126" s="19">
        <f ca="1">IFERROR(IF(S$1&lt;&gt;"",IF(S$1=Cпиcок!$G128,Cпиcок!$C128,9999),SMALL(INDIRECT(ADDRESS(2,COLUMN()-1)&amp;":"&amp;ADDRESS(200,COLUMN()-1)),ROW()-1)),9999)</f>
        <v>9999</v>
      </c>
      <c r="T126" s="20">
        <f ca="1">IFERROR(IF(T$1&lt;&gt;"",IF(T$1=Cпиcок!$G128,Cпиcок!$C128,9999),SMALL(INDIRECT(ADDRESS(2,COLUMN()-1)&amp;":"&amp;ADDRESS(200,COLUMN()-1)),ROW()-1)),9999)</f>
        <v>9999</v>
      </c>
    </row>
    <row r="127" spans="1:20" x14ac:dyDescent="0.15">
      <c r="A127" s="19">
        <f ca="1">IFERROR(IF(A$1&lt;&gt;"",IF(A$1=Cпиcок!$G129,Cпиcок!$C129,9999),SMALL(INDIRECT(ADDRESS(2,COLUMN()-1)&amp;":"&amp;ADDRESS(200,COLUMN()-1)),ROW()-1)),9999)</f>
        <v>9999</v>
      </c>
      <c r="B127" s="20">
        <f ca="1">IFERROR(IF(B$1&lt;&gt;"",IF(B$1=Cпиcок!$G129,Cпиcок!$C129,9999),SMALL(INDIRECT(ADDRESS(2,COLUMN()-1)&amp;":"&amp;ADDRESS(200,COLUMN()-1)),ROW()-1)),9999)</f>
        <v>9999</v>
      </c>
      <c r="C127" s="19">
        <f ca="1">IFERROR(IF(C$1=Cпиcок!$G129,Cпиcок!$C129,9999),9999)</f>
        <v>9999</v>
      </c>
      <c r="D127" s="20">
        <f t="shared" ca="1" si="2"/>
        <v>9999</v>
      </c>
      <c r="E127" s="19">
        <f ca="1">IFERROR(IF(E$1&lt;&gt;"",IF(E$1=Cпиcок!$G129,Cпиcок!$C129,9999),SMALL(INDIRECT(ADDRESS(2,COLUMN()-1)&amp;":"&amp;ADDRESS(200,COLUMN()-1)),ROW()-1)),9999)</f>
        <v>9999</v>
      </c>
      <c r="F127" s="20">
        <f ca="1">IFERROR(IF(F$1&lt;&gt;"",IF(F$1=Cпиcок!$G129,Cпиcок!$C129,9999),SMALL(INDIRECT(ADDRESS(2,COLUMN()-1)&amp;":"&amp;ADDRESS(200,COLUMN()-1)),ROW()-1)),9999)</f>
        <v>9999</v>
      </c>
      <c r="G127" s="19">
        <f ca="1">IFERROR(IF(G$1&lt;&gt;"",IF(G$1=Cпиcок!$G129,Cпиcок!$C129,9999),SMALL(INDIRECT(ADDRESS(2,COLUMN()-1)&amp;":"&amp;ADDRESS(200,COLUMN()-1)),ROW()-1)),9999)</f>
        <v>9999</v>
      </c>
      <c r="H127" s="20">
        <f ca="1">IFERROR(IF(H$1&lt;&gt;"",IF(H$1=Cпиcок!$G129,Cпиcок!$C129,9999),SMALL(INDIRECT(ADDRESS(2,COLUMN()-1)&amp;":"&amp;ADDRESS(200,COLUMN()-1)),ROW()-1)),9999)</f>
        <v>9999</v>
      </c>
      <c r="I127" s="19">
        <f ca="1">IFERROR(IF(I$1&lt;&gt;"",IF(I$1=Cпиcок!$G129,Cпиcок!$C129,9999),SMALL(INDIRECT(ADDRESS(2,COLUMN()-1)&amp;":"&amp;ADDRESS(200,COLUMN()-1)),ROW()-1)),9999)</f>
        <v>9999</v>
      </c>
      <c r="J127" s="20">
        <f ca="1">IFERROR(IF(J$1&lt;&gt;"",IF(J$1=Cпиcок!$G129,Cпиcок!$C129,9999),SMALL(INDIRECT(ADDRESS(2,COLUMN()-1)&amp;":"&amp;ADDRESS(200,COLUMN()-1)),ROW()-1)),9999)</f>
        <v>9999</v>
      </c>
      <c r="K127" s="19">
        <f ca="1">IFERROR(IF(K$1&lt;&gt;"",IF(K$1=Cпиcок!$G129,Cпиcок!$C129,9999),SMALL(INDIRECT(ADDRESS(2,COLUMN()-1)&amp;":"&amp;ADDRESS(200,COLUMN()-1)),ROW()-1)),9999)</f>
        <v>9999</v>
      </c>
      <c r="L127" s="20">
        <f ca="1">IFERROR(IF(L$1&lt;&gt;"",IF(L$1=Cпиcок!$G129,Cпиcок!$C129,9999),SMALL(INDIRECT(ADDRESS(2,COLUMN()-1)&amp;":"&amp;ADDRESS(200,COLUMN()-1)),ROW()-1)),9999)</f>
        <v>9999</v>
      </c>
      <c r="M127" s="19">
        <f ca="1">IFERROR(IF(M$1&lt;&gt;"",IF(M$1=Cпиcок!$G129,Cпиcок!$C129,9999),SMALL(INDIRECT(ADDRESS(2,COLUMN()-1)&amp;":"&amp;ADDRESS(200,COLUMN()-1)),ROW()-1)),9999)</f>
        <v>9999</v>
      </c>
      <c r="N127" s="20">
        <f ca="1">IFERROR(IF(N$1&lt;&gt;"",IF(N$1=Cпиcок!$G129,Cпиcок!$C129,9999),SMALL(INDIRECT(ADDRESS(2,COLUMN()-1)&amp;":"&amp;ADDRESS(200,COLUMN()-1)),ROW()-1)),9999)</f>
        <v>9999</v>
      </c>
      <c r="O127" s="19">
        <f ca="1">IFERROR(IF(O$1&lt;&gt;"",IF(O$1=Cпиcок!$G129,Cпиcок!$C129,9999),SMALL(INDIRECT(ADDRESS(2,COLUMN()-1)&amp;":"&amp;ADDRESS(200,COLUMN()-1)),ROW()-1)),9999)</f>
        <v>9999</v>
      </c>
      <c r="P127" s="20">
        <f ca="1">IFERROR(IF(P$1&lt;&gt;"",IF(P$1=Cпиcок!$G129,Cпиcок!$C129,9999),SMALL(INDIRECT(ADDRESS(2,COLUMN()-1)&amp;":"&amp;ADDRESS(200,COLUMN()-1)),ROW()-1)),9999)</f>
        <v>9999</v>
      </c>
      <c r="Q127" s="19">
        <f ca="1">IFERROR(IF(Q$1&lt;&gt;"",IF(Q$1=Cпиcок!$G129,Cпиcок!$C129,9999),SMALL(INDIRECT(ADDRESS(2,COLUMN()-1)&amp;":"&amp;ADDRESS(200,COLUMN()-1)),ROW()-1)),9999)</f>
        <v>9999</v>
      </c>
      <c r="R127" s="20">
        <f ca="1">IFERROR(IF(R$1&lt;&gt;"",IF(R$1=Cпиcок!$G129,Cпиcок!$C129,9999),SMALL(INDIRECT(ADDRESS(2,COLUMN()-1)&amp;":"&amp;ADDRESS(200,COLUMN()-1)),ROW()-1)),9999)</f>
        <v>9999</v>
      </c>
      <c r="S127" s="19">
        <f ca="1">IFERROR(IF(S$1&lt;&gt;"",IF(S$1=Cпиcок!$G129,Cпиcок!$C129,9999),SMALL(INDIRECT(ADDRESS(2,COLUMN()-1)&amp;":"&amp;ADDRESS(200,COLUMN()-1)),ROW()-1)),9999)</f>
        <v>9999</v>
      </c>
      <c r="T127" s="20">
        <f ca="1">IFERROR(IF(T$1&lt;&gt;"",IF(T$1=Cпиcок!$G129,Cпиcок!$C129,9999),SMALL(INDIRECT(ADDRESS(2,COLUMN()-1)&amp;":"&amp;ADDRESS(200,COLUMN()-1)),ROW()-1)),9999)</f>
        <v>9999</v>
      </c>
    </row>
    <row r="128" spans="1:20" x14ac:dyDescent="0.15">
      <c r="A128" s="19">
        <f ca="1">IFERROR(IF(A$1&lt;&gt;"",IF(A$1=Cпиcок!$G130,Cпиcок!$C130,9999),SMALL(INDIRECT(ADDRESS(2,COLUMN()-1)&amp;":"&amp;ADDRESS(200,COLUMN()-1)),ROW()-1)),9999)</f>
        <v>9999</v>
      </c>
      <c r="B128" s="20">
        <f ca="1">IFERROR(IF(B$1&lt;&gt;"",IF(B$1=Cпиcок!$G130,Cпиcок!$C130,9999),SMALL(INDIRECT(ADDRESS(2,COLUMN()-1)&amp;":"&amp;ADDRESS(200,COLUMN()-1)),ROW()-1)),9999)</f>
        <v>9999</v>
      </c>
      <c r="C128" s="19">
        <f ca="1">IFERROR(IF(C$1=Cпиcок!$G130,Cпиcок!$C130,9999),9999)</f>
        <v>9999</v>
      </c>
      <c r="D128" s="20">
        <f t="shared" ca="1" si="2"/>
        <v>9999</v>
      </c>
      <c r="E128" s="19">
        <f ca="1">IFERROR(IF(E$1&lt;&gt;"",IF(E$1=Cпиcок!$G130,Cпиcок!$C130,9999),SMALL(INDIRECT(ADDRESS(2,COLUMN()-1)&amp;":"&amp;ADDRESS(200,COLUMN()-1)),ROW()-1)),9999)</f>
        <v>9999</v>
      </c>
      <c r="F128" s="20">
        <f ca="1">IFERROR(IF(F$1&lt;&gt;"",IF(F$1=Cпиcок!$G130,Cпиcок!$C130,9999),SMALL(INDIRECT(ADDRESS(2,COLUMN()-1)&amp;":"&amp;ADDRESS(200,COLUMN()-1)),ROW()-1)),9999)</f>
        <v>9999</v>
      </c>
      <c r="G128" s="19">
        <f ca="1">IFERROR(IF(G$1&lt;&gt;"",IF(G$1=Cпиcок!$G130,Cпиcок!$C130,9999),SMALL(INDIRECT(ADDRESS(2,COLUMN()-1)&amp;":"&amp;ADDRESS(200,COLUMN()-1)),ROW()-1)),9999)</f>
        <v>9999</v>
      </c>
      <c r="H128" s="20">
        <f ca="1">IFERROR(IF(H$1&lt;&gt;"",IF(H$1=Cпиcок!$G130,Cпиcок!$C130,9999),SMALL(INDIRECT(ADDRESS(2,COLUMN()-1)&amp;":"&amp;ADDRESS(200,COLUMN()-1)),ROW()-1)),9999)</f>
        <v>9999</v>
      </c>
      <c r="I128" s="19">
        <f ca="1">IFERROR(IF(I$1&lt;&gt;"",IF(I$1=Cпиcок!$G130,Cпиcок!$C130,9999),SMALL(INDIRECT(ADDRESS(2,COLUMN()-1)&amp;":"&amp;ADDRESS(200,COLUMN()-1)),ROW()-1)),9999)</f>
        <v>9999</v>
      </c>
      <c r="J128" s="20">
        <f ca="1">IFERROR(IF(J$1&lt;&gt;"",IF(J$1=Cпиcок!$G130,Cпиcок!$C130,9999),SMALL(INDIRECT(ADDRESS(2,COLUMN()-1)&amp;":"&amp;ADDRESS(200,COLUMN()-1)),ROW()-1)),9999)</f>
        <v>9999</v>
      </c>
      <c r="K128" s="19">
        <f ca="1">IFERROR(IF(K$1&lt;&gt;"",IF(K$1=Cпиcок!$G130,Cпиcок!$C130,9999),SMALL(INDIRECT(ADDRESS(2,COLUMN()-1)&amp;":"&amp;ADDRESS(200,COLUMN()-1)),ROW()-1)),9999)</f>
        <v>9999</v>
      </c>
      <c r="L128" s="20">
        <f ca="1">IFERROR(IF(L$1&lt;&gt;"",IF(L$1=Cпиcок!$G130,Cпиcок!$C130,9999),SMALL(INDIRECT(ADDRESS(2,COLUMN()-1)&amp;":"&amp;ADDRESS(200,COLUMN()-1)),ROW()-1)),9999)</f>
        <v>9999</v>
      </c>
      <c r="M128" s="19">
        <f ca="1">IFERROR(IF(M$1&lt;&gt;"",IF(M$1=Cпиcок!$G130,Cпиcок!$C130,9999),SMALL(INDIRECT(ADDRESS(2,COLUMN()-1)&amp;":"&amp;ADDRESS(200,COLUMN()-1)),ROW()-1)),9999)</f>
        <v>9999</v>
      </c>
      <c r="N128" s="20">
        <f ca="1">IFERROR(IF(N$1&lt;&gt;"",IF(N$1=Cпиcок!$G130,Cпиcок!$C130,9999),SMALL(INDIRECT(ADDRESS(2,COLUMN()-1)&amp;":"&amp;ADDRESS(200,COLUMN()-1)),ROW()-1)),9999)</f>
        <v>9999</v>
      </c>
      <c r="O128" s="19">
        <f ca="1">IFERROR(IF(O$1&lt;&gt;"",IF(O$1=Cпиcок!$G130,Cпиcок!$C130,9999),SMALL(INDIRECT(ADDRESS(2,COLUMN()-1)&amp;":"&amp;ADDRESS(200,COLUMN()-1)),ROW()-1)),9999)</f>
        <v>9999</v>
      </c>
      <c r="P128" s="20">
        <f ca="1">IFERROR(IF(P$1&lt;&gt;"",IF(P$1=Cпиcок!$G130,Cпиcок!$C130,9999),SMALL(INDIRECT(ADDRESS(2,COLUMN()-1)&amp;":"&amp;ADDRESS(200,COLUMN()-1)),ROW()-1)),9999)</f>
        <v>9999</v>
      </c>
      <c r="Q128" s="19">
        <f ca="1">IFERROR(IF(Q$1&lt;&gt;"",IF(Q$1=Cпиcок!$G130,Cпиcок!$C130,9999),SMALL(INDIRECT(ADDRESS(2,COLUMN()-1)&amp;":"&amp;ADDRESS(200,COLUMN()-1)),ROW()-1)),9999)</f>
        <v>9999</v>
      </c>
      <c r="R128" s="20">
        <f ca="1">IFERROR(IF(R$1&lt;&gt;"",IF(R$1=Cпиcок!$G130,Cпиcок!$C130,9999),SMALL(INDIRECT(ADDRESS(2,COLUMN()-1)&amp;":"&amp;ADDRESS(200,COLUMN()-1)),ROW()-1)),9999)</f>
        <v>9999</v>
      </c>
      <c r="S128" s="19">
        <f ca="1">IFERROR(IF(S$1&lt;&gt;"",IF(S$1=Cпиcок!$G130,Cпиcок!$C130,9999),SMALL(INDIRECT(ADDRESS(2,COLUMN()-1)&amp;":"&amp;ADDRESS(200,COLUMN()-1)),ROW()-1)),9999)</f>
        <v>9999</v>
      </c>
      <c r="T128" s="20">
        <f ca="1">IFERROR(IF(T$1&lt;&gt;"",IF(T$1=Cпиcок!$G130,Cпиcок!$C130,9999),SMALL(INDIRECT(ADDRESS(2,COLUMN()-1)&amp;":"&amp;ADDRESS(200,COLUMN()-1)),ROW()-1)),9999)</f>
        <v>9999</v>
      </c>
    </row>
    <row r="129" spans="1:20" x14ac:dyDescent="0.15">
      <c r="A129" s="19">
        <f ca="1">IFERROR(IF(A$1&lt;&gt;"",IF(A$1=Cпиcок!$G131,Cпиcок!$C131,9999),SMALL(INDIRECT(ADDRESS(2,COLUMN()-1)&amp;":"&amp;ADDRESS(200,COLUMN()-1)),ROW()-1)),9999)</f>
        <v>9999</v>
      </c>
      <c r="B129" s="20">
        <f ca="1">IFERROR(IF(B$1&lt;&gt;"",IF(B$1=Cпиcок!$G131,Cпиcок!$C131,9999),SMALL(INDIRECT(ADDRESS(2,COLUMN()-1)&amp;":"&amp;ADDRESS(200,COLUMN()-1)),ROW()-1)),9999)</f>
        <v>9999</v>
      </c>
      <c r="C129" s="19">
        <f ca="1">IFERROR(IF(C$1=Cпиcок!$G131,Cпиcок!$C131,9999),9999)</f>
        <v>9999</v>
      </c>
      <c r="D129" s="20">
        <f t="shared" ca="1" si="2"/>
        <v>9999</v>
      </c>
      <c r="E129" s="19">
        <f ca="1">IFERROR(IF(E$1&lt;&gt;"",IF(E$1=Cпиcок!$G131,Cпиcок!$C131,9999),SMALL(INDIRECT(ADDRESS(2,COLUMN()-1)&amp;":"&amp;ADDRESS(200,COLUMN()-1)),ROW()-1)),9999)</f>
        <v>9999</v>
      </c>
      <c r="F129" s="20">
        <f ca="1">IFERROR(IF(F$1&lt;&gt;"",IF(F$1=Cпиcок!$G131,Cпиcок!$C131,9999),SMALL(INDIRECT(ADDRESS(2,COLUMN()-1)&amp;":"&amp;ADDRESS(200,COLUMN()-1)),ROW()-1)),9999)</f>
        <v>9999</v>
      </c>
      <c r="G129" s="19">
        <f ca="1">IFERROR(IF(G$1&lt;&gt;"",IF(G$1=Cпиcок!$G131,Cпиcок!$C131,9999),SMALL(INDIRECT(ADDRESS(2,COLUMN()-1)&amp;":"&amp;ADDRESS(200,COLUMN()-1)),ROW()-1)),9999)</f>
        <v>9999</v>
      </c>
      <c r="H129" s="20">
        <f ca="1">IFERROR(IF(H$1&lt;&gt;"",IF(H$1=Cпиcок!$G131,Cпиcок!$C131,9999),SMALL(INDIRECT(ADDRESS(2,COLUMN()-1)&amp;":"&amp;ADDRESS(200,COLUMN()-1)),ROW()-1)),9999)</f>
        <v>9999</v>
      </c>
      <c r="I129" s="19">
        <f ca="1">IFERROR(IF(I$1&lt;&gt;"",IF(I$1=Cпиcок!$G131,Cпиcок!$C131,9999),SMALL(INDIRECT(ADDRESS(2,COLUMN()-1)&amp;":"&amp;ADDRESS(200,COLUMN()-1)),ROW()-1)),9999)</f>
        <v>9999</v>
      </c>
      <c r="J129" s="20">
        <f ca="1">IFERROR(IF(J$1&lt;&gt;"",IF(J$1=Cпиcок!$G131,Cпиcок!$C131,9999),SMALL(INDIRECT(ADDRESS(2,COLUMN()-1)&amp;":"&amp;ADDRESS(200,COLUMN()-1)),ROW()-1)),9999)</f>
        <v>9999</v>
      </c>
      <c r="K129" s="19">
        <f ca="1">IFERROR(IF(K$1&lt;&gt;"",IF(K$1=Cпиcок!$G131,Cпиcок!$C131,9999),SMALL(INDIRECT(ADDRESS(2,COLUMN()-1)&amp;":"&amp;ADDRESS(200,COLUMN()-1)),ROW()-1)),9999)</f>
        <v>9999</v>
      </c>
      <c r="L129" s="20">
        <f ca="1">IFERROR(IF(L$1&lt;&gt;"",IF(L$1=Cпиcок!$G131,Cпиcок!$C131,9999),SMALL(INDIRECT(ADDRESS(2,COLUMN()-1)&amp;":"&amp;ADDRESS(200,COLUMN()-1)),ROW()-1)),9999)</f>
        <v>9999</v>
      </c>
      <c r="M129" s="19">
        <f ca="1">IFERROR(IF(M$1&lt;&gt;"",IF(M$1=Cпиcок!$G131,Cпиcок!$C131,9999),SMALL(INDIRECT(ADDRESS(2,COLUMN()-1)&amp;":"&amp;ADDRESS(200,COLUMN()-1)),ROW()-1)),9999)</f>
        <v>9999</v>
      </c>
      <c r="N129" s="20">
        <f ca="1">IFERROR(IF(N$1&lt;&gt;"",IF(N$1=Cпиcок!$G131,Cпиcок!$C131,9999),SMALL(INDIRECT(ADDRESS(2,COLUMN()-1)&amp;":"&amp;ADDRESS(200,COLUMN()-1)),ROW()-1)),9999)</f>
        <v>9999</v>
      </c>
      <c r="O129" s="19">
        <f ca="1">IFERROR(IF(O$1&lt;&gt;"",IF(O$1=Cпиcок!$G131,Cпиcок!$C131,9999),SMALL(INDIRECT(ADDRESS(2,COLUMN()-1)&amp;":"&amp;ADDRESS(200,COLUMN()-1)),ROW()-1)),9999)</f>
        <v>9999</v>
      </c>
      <c r="P129" s="20">
        <f ca="1">IFERROR(IF(P$1&lt;&gt;"",IF(P$1=Cпиcок!$G131,Cпиcок!$C131,9999),SMALL(INDIRECT(ADDRESS(2,COLUMN()-1)&amp;":"&amp;ADDRESS(200,COLUMN()-1)),ROW()-1)),9999)</f>
        <v>9999</v>
      </c>
      <c r="Q129" s="19">
        <f ca="1">IFERROR(IF(Q$1&lt;&gt;"",IF(Q$1=Cпиcок!$G131,Cпиcок!$C131,9999),SMALL(INDIRECT(ADDRESS(2,COLUMN()-1)&amp;":"&amp;ADDRESS(200,COLUMN()-1)),ROW()-1)),9999)</f>
        <v>9999</v>
      </c>
      <c r="R129" s="20">
        <f ca="1">IFERROR(IF(R$1&lt;&gt;"",IF(R$1=Cпиcок!$G131,Cпиcок!$C131,9999),SMALL(INDIRECT(ADDRESS(2,COLUMN()-1)&amp;":"&amp;ADDRESS(200,COLUMN()-1)),ROW()-1)),9999)</f>
        <v>9999</v>
      </c>
      <c r="S129" s="19">
        <f ca="1">IFERROR(IF(S$1&lt;&gt;"",IF(S$1=Cпиcок!$G131,Cпиcок!$C131,9999),SMALL(INDIRECT(ADDRESS(2,COLUMN()-1)&amp;":"&amp;ADDRESS(200,COLUMN()-1)),ROW()-1)),9999)</f>
        <v>9999</v>
      </c>
      <c r="T129" s="20">
        <f ca="1">IFERROR(IF(T$1&lt;&gt;"",IF(T$1=Cпиcок!$G131,Cпиcок!$C131,9999),SMALL(INDIRECT(ADDRESS(2,COLUMN()-1)&amp;":"&amp;ADDRESS(200,COLUMN()-1)),ROW()-1)),9999)</f>
        <v>9999</v>
      </c>
    </row>
    <row r="130" spans="1:20" x14ac:dyDescent="0.15">
      <c r="A130" s="19">
        <f ca="1">IFERROR(IF(A$1&lt;&gt;"",IF(A$1=Cпиcок!$G132,Cпиcок!$C132,9999),SMALL(INDIRECT(ADDRESS(2,COLUMN()-1)&amp;":"&amp;ADDRESS(200,COLUMN()-1)),ROW()-1)),9999)</f>
        <v>9999</v>
      </c>
      <c r="B130" s="20">
        <f ca="1">IFERROR(IF(B$1&lt;&gt;"",IF(B$1=Cпиcок!$G132,Cпиcок!$C132,9999),SMALL(INDIRECT(ADDRESS(2,COLUMN()-1)&amp;":"&amp;ADDRESS(200,COLUMN()-1)),ROW()-1)),9999)</f>
        <v>9999</v>
      </c>
      <c r="C130" s="19">
        <f ca="1">IFERROR(IF(C$1=Cпиcок!$G132,Cпиcок!$C132,9999),9999)</f>
        <v>9999</v>
      </c>
      <c r="D130" s="20">
        <f t="shared" ca="1" si="2"/>
        <v>9999</v>
      </c>
      <c r="E130" s="19">
        <f ca="1">IFERROR(IF(E$1&lt;&gt;"",IF(E$1=Cпиcок!$G132,Cпиcок!$C132,9999),SMALL(INDIRECT(ADDRESS(2,COLUMN()-1)&amp;":"&amp;ADDRESS(200,COLUMN()-1)),ROW()-1)),9999)</f>
        <v>9999</v>
      </c>
      <c r="F130" s="20">
        <f ca="1">IFERROR(IF(F$1&lt;&gt;"",IF(F$1=Cпиcок!$G132,Cпиcок!$C132,9999),SMALL(INDIRECT(ADDRESS(2,COLUMN()-1)&amp;":"&amp;ADDRESS(200,COLUMN()-1)),ROW()-1)),9999)</f>
        <v>9999</v>
      </c>
      <c r="G130" s="19">
        <f ca="1">IFERROR(IF(G$1&lt;&gt;"",IF(G$1=Cпиcок!$G132,Cпиcок!$C132,9999),SMALL(INDIRECT(ADDRESS(2,COLUMN()-1)&amp;":"&amp;ADDRESS(200,COLUMN()-1)),ROW()-1)),9999)</f>
        <v>9999</v>
      </c>
      <c r="H130" s="20">
        <f ca="1">IFERROR(IF(H$1&lt;&gt;"",IF(H$1=Cпиcок!$G132,Cпиcок!$C132,9999),SMALL(INDIRECT(ADDRESS(2,COLUMN()-1)&amp;":"&amp;ADDRESS(200,COLUMN()-1)),ROW()-1)),9999)</f>
        <v>9999</v>
      </c>
      <c r="I130" s="19">
        <f ca="1">IFERROR(IF(I$1&lt;&gt;"",IF(I$1=Cпиcок!$G132,Cпиcок!$C132,9999),SMALL(INDIRECT(ADDRESS(2,COLUMN()-1)&amp;":"&amp;ADDRESS(200,COLUMN()-1)),ROW()-1)),9999)</f>
        <v>9999</v>
      </c>
      <c r="J130" s="20">
        <f ca="1">IFERROR(IF(J$1&lt;&gt;"",IF(J$1=Cпиcок!$G132,Cпиcок!$C132,9999),SMALL(INDIRECT(ADDRESS(2,COLUMN()-1)&amp;":"&amp;ADDRESS(200,COLUMN()-1)),ROW()-1)),9999)</f>
        <v>9999</v>
      </c>
      <c r="K130" s="19">
        <f ca="1">IFERROR(IF(K$1&lt;&gt;"",IF(K$1=Cпиcок!$G132,Cпиcок!$C132,9999),SMALL(INDIRECT(ADDRESS(2,COLUMN()-1)&amp;":"&amp;ADDRESS(200,COLUMN()-1)),ROW()-1)),9999)</f>
        <v>9999</v>
      </c>
      <c r="L130" s="20">
        <f ca="1">IFERROR(IF(L$1&lt;&gt;"",IF(L$1=Cпиcок!$G132,Cпиcок!$C132,9999),SMALL(INDIRECT(ADDRESS(2,COLUMN()-1)&amp;":"&amp;ADDRESS(200,COLUMN()-1)),ROW()-1)),9999)</f>
        <v>9999</v>
      </c>
      <c r="M130" s="19">
        <f ca="1">IFERROR(IF(M$1&lt;&gt;"",IF(M$1=Cпиcок!$G132,Cпиcок!$C132,9999),SMALL(INDIRECT(ADDRESS(2,COLUMN()-1)&amp;":"&amp;ADDRESS(200,COLUMN()-1)),ROW()-1)),9999)</f>
        <v>9999</v>
      </c>
      <c r="N130" s="20">
        <f ca="1">IFERROR(IF(N$1&lt;&gt;"",IF(N$1=Cпиcок!$G132,Cпиcок!$C132,9999),SMALL(INDIRECT(ADDRESS(2,COLUMN()-1)&amp;":"&amp;ADDRESS(200,COLUMN()-1)),ROW()-1)),9999)</f>
        <v>9999</v>
      </c>
      <c r="O130" s="19">
        <f ca="1">IFERROR(IF(O$1&lt;&gt;"",IF(O$1=Cпиcок!$G132,Cпиcок!$C132,9999),SMALL(INDIRECT(ADDRESS(2,COLUMN()-1)&amp;":"&amp;ADDRESS(200,COLUMN()-1)),ROW()-1)),9999)</f>
        <v>9999</v>
      </c>
      <c r="P130" s="20">
        <f ca="1">IFERROR(IF(P$1&lt;&gt;"",IF(P$1=Cпиcок!$G132,Cпиcок!$C132,9999),SMALL(INDIRECT(ADDRESS(2,COLUMN()-1)&amp;":"&amp;ADDRESS(200,COLUMN()-1)),ROW()-1)),9999)</f>
        <v>9999</v>
      </c>
      <c r="Q130" s="19">
        <f ca="1">IFERROR(IF(Q$1&lt;&gt;"",IF(Q$1=Cпиcок!$G132,Cпиcок!$C132,9999),SMALL(INDIRECT(ADDRESS(2,COLUMN()-1)&amp;":"&amp;ADDRESS(200,COLUMN()-1)),ROW()-1)),9999)</f>
        <v>9999</v>
      </c>
      <c r="R130" s="20">
        <f ca="1">IFERROR(IF(R$1&lt;&gt;"",IF(R$1=Cпиcок!$G132,Cпиcок!$C132,9999),SMALL(INDIRECT(ADDRESS(2,COLUMN()-1)&amp;":"&amp;ADDRESS(200,COLUMN()-1)),ROW()-1)),9999)</f>
        <v>9999</v>
      </c>
      <c r="S130" s="19">
        <f ca="1">IFERROR(IF(S$1&lt;&gt;"",IF(S$1=Cпиcок!$G132,Cпиcок!$C132,9999),SMALL(INDIRECT(ADDRESS(2,COLUMN()-1)&amp;":"&amp;ADDRESS(200,COLUMN()-1)),ROW()-1)),9999)</f>
        <v>9999</v>
      </c>
      <c r="T130" s="20">
        <f ca="1">IFERROR(IF(T$1&lt;&gt;"",IF(T$1=Cпиcок!$G132,Cпиcок!$C132,9999),SMALL(INDIRECT(ADDRESS(2,COLUMN()-1)&amp;":"&amp;ADDRESS(200,COLUMN()-1)),ROW()-1)),9999)</f>
        <v>9999</v>
      </c>
    </row>
    <row r="131" spans="1:20" x14ac:dyDescent="0.15">
      <c r="A131" s="19">
        <f ca="1">IFERROR(IF(A$1&lt;&gt;"",IF(A$1=Cпиcок!$G133,Cпиcок!$C133,9999),SMALL(INDIRECT(ADDRESS(2,COLUMN()-1)&amp;":"&amp;ADDRESS(200,COLUMN()-1)),ROW()-1)),9999)</f>
        <v>9999</v>
      </c>
      <c r="B131" s="20">
        <f ca="1">IFERROR(IF(B$1&lt;&gt;"",IF(B$1=Cпиcок!$G133,Cпиcок!$C133,9999),SMALL(INDIRECT(ADDRESS(2,COLUMN()-1)&amp;":"&amp;ADDRESS(200,COLUMN()-1)),ROW()-1)),9999)</f>
        <v>9999</v>
      </c>
      <c r="C131" s="19">
        <f ca="1">IFERROR(IF(C$1=Cпиcок!$G133,Cпиcок!$C133,9999),9999)</f>
        <v>9999</v>
      </c>
      <c r="D131" s="20">
        <f t="shared" ref="D131:D194" ca="1" si="3">SMALL($C$2:$C$200,ROW()-1)</f>
        <v>9999</v>
      </c>
      <c r="E131" s="19">
        <f ca="1">IFERROR(IF(E$1&lt;&gt;"",IF(E$1=Cпиcок!$G133,Cпиcок!$C133,9999),SMALL(INDIRECT(ADDRESS(2,COLUMN()-1)&amp;":"&amp;ADDRESS(200,COLUMN()-1)),ROW()-1)),9999)</f>
        <v>9999</v>
      </c>
      <c r="F131" s="20">
        <f ca="1">IFERROR(IF(F$1&lt;&gt;"",IF(F$1=Cпиcок!$G133,Cпиcок!$C133,9999),SMALL(INDIRECT(ADDRESS(2,COLUMN()-1)&amp;":"&amp;ADDRESS(200,COLUMN()-1)),ROW()-1)),9999)</f>
        <v>9999</v>
      </c>
      <c r="G131" s="19">
        <f ca="1">IFERROR(IF(G$1&lt;&gt;"",IF(G$1=Cпиcок!$G133,Cпиcок!$C133,9999),SMALL(INDIRECT(ADDRESS(2,COLUMN()-1)&amp;":"&amp;ADDRESS(200,COLUMN()-1)),ROW()-1)),9999)</f>
        <v>9999</v>
      </c>
      <c r="H131" s="20">
        <f ca="1">IFERROR(IF(H$1&lt;&gt;"",IF(H$1=Cпиcок!$G133,Cпиcок!$C133,9999),SMALL(INDIRECT(ADDRESS(2,COLUMN()-1)&amp;":"&amp;ADDRESS(200,COLUMN()-1)),ROW()-1)),9999)</f>
        <v>9999</v>
      </c>
      <c r="I131" s="19">
        <f ca="1">IFERROR(IF(I$1&lt;&gt;"",IF(I$1=Cпиcок!$G133,Cпиcок!$C133,9999),SMALL(INDIRECT(ADDRESS(2,COLUMN()-1)&amp;":"&amp;ADDRESS(200,COLUMN()-1)),ROW()-1)),9999)</f>
        <v>9999</v>
      </c>
      <c r="J131" s="20">
        <f ca="1">IFERROR(IF(J$1&lt;&gt;"",IF(J$1=Cпиcок!$G133,Cпиcок!$C133,9999),SMALL(INDIRECT(ADDRESS(2,COLUMN()-1)&amp;":"&amp;ADDRESS(200,COLUMN()-1)),ROW()-1)),9999)</f>
        <v>9999</v>
      </c>
      <c r="K131" s="19">
        <f ca="1">IFERROR(IF(K$1&lt;&gt;"",IF(K$1=Cпиcок!$G133,Cпиcок!$C133,9999),SMALL(INDIRECT(ADDRESS(2,COLUMN()-1)&amp;":"&amp;ADDRESS(200,COLUMN()-1)),ROW()-1)),9999)</f>
        <v>9999</v>
      </c>
      <c r="L131" s="20">
        <f ca="1">IFERROR(IF(L$1&lt;&gt;"",IF(L$1=Cпиcок!$G133,Cпиcок!$C133,9999),SMALL(INDIRECT(ADDRESS(2,COLUMN()-1)&amp;":"&amp;ADDRESS(200,COLUMN()-1)),ROW()-1)),9999)</f>
        <v>9999</v>
      </c>
      <c r="M131" s="19">
        <f ca="1">IFERROR(IF(M$1&lt;&gt;"",IF(M$1=Cпиcок!$G133,Cпиcок!$C133,9999),SMALL(INDIRECT(ADDRESS(2,COLUMN()-1)&amp;":"&amp;ADDRESS(200,COLUMN()-1)),ROW()-1)),9999)</f>
        <v>9999</v>
      </c>
      <c r="N131" s="20">
        <f ca="1">IFERROR(IF(N$1&lt;&gt;"",IF(N$1=Cпиcок!$G133,Cпиcок!$C133,9999),SMALL(INDIRECT(ADDRESS(2,COLUMN()-1)&amp;":"&amp;ADDRESS(200,COLUMN()-1)),ROW()-1)),9999)</f>
        <v>9999</v>
      </c>
      <c r="O131" s="19">
        <f ca="1">IFERROR(IF(O$1&lt;&gt;"",IF(O$1=Cпиcок!$G133,Cпиcок!$C133,9999),SMALL(INDIRECT(ADDRESS(2,COLUMN()-1)&amp;":"&amp;ADDRESS(200,COLUMN()-1)),ROW()-1)),9999)</f>
        <v>9999</v>
      </c>
      <c r="P131" s="20">
        <f ca="1">IFERROR(IF(P$1&lt;&gt;"",IF(P$1=Cпиcок!$G133,Cпиcок!$C133,9999),SMALL(INDIRECT(ADDRESS(2,COLUMN()-1)&amp;":"&amp;ADDRESS(200,COLUMN()-1)),ROW()-1)),9999)</f>
        <v>9999</v>
      </c>
      <c r="Q131" s="19">
        <f ca="1">IFERROR(IF(Q$1&lt;&gt;"",IF(Q$1=Cпиcок!$G133,Cпиcок!$C133,9999),SMALL(INDIRECT(ADDRESS(2,COLUMN()-1)&amp;":"&amp;ADDRESS(200,COLUMN()-1)),ROW()-1)),9999)</f>
        <v>9999</v>
      </c>
      <c r="R131" s="20">
        <f ca="1">IFERROR(IF(R$1&lt;&gt;"",IF(R$1=Cпиcок!$G133,Cпиcок!$C133,9999),SMALL(INDIRECT(ADDRESS(2,COLUMN()-1)&amp;":"&amp;ADDRESS(200,COLUMN()-1)),ROW()-1)),9999)</f>
        <v>9999</v>
      </c>
      <c r="S131" s="19">
        <f ca="1">IFERROR(IF(S$1&lt;&gt;"",IF(S$1=Cпиcок!$G133,Cпиcок!$C133,9999),SMALL(INDIRECT(ADDRESS(2,COLUMN()-1)&amp;":"&amp;ADDRESS(200,COLUMN()-1)),ROW()-1)),9999)</f>
        <v>9999</v>
      </c>
      <c r="T131" s="20">
        <f ca="1">IFERROR(IF(T$1&lt;&gt;"",IF(T$1=Cпиcок!$G133,Cпиcок!$C133,9999),SMALL(INDIRECT(ADDRESS(2,COLUMN()-1)&amp;":"&amp;ADDRESS(200,COLUMN()-1)),ROW()-1)),9999)</f>
        <v>9999</v>
      </c>
    </row>
    <row r="132" spans="1:20" x14ac:dyDescent="0.15">
      <c r="A132" s="19">
        <f ca="1">IFERROR(IF(A$1&lt;&gt;"",IF(A$1=Cпиcок!$G134,Cпиcок!$C134,9999),SMALL(INDIRECT(ADDRESS(2,COLUMN()-1)&amp;":"&amp;ADDRESS(200,COLUMN()-1)),ROW()-1)),9999)</f>
        <v>9999</v>
      </c>
      <c r="B132" s="20">
        <f ca="1">IFERROR(IF(B$1&lt;&gt;"",IF(B$1=Cпиcок!$G134,Cпиcок!$C134,9999),SMALL(INDIRECT(ADDRESS(2,COLUMN()-1)&amp;":"&amp;ADDRESS(200,COLUMN()-1)),ROW()-1)),9999)</f>
        <v>9999</v>
      </c>
      <c r="C132" s="19">
        <f ca="1">IFERROR(IF(C$1=Cпиcок!$G134,Cпиcок!$C134,9999),9999)</f>
        <v>9999</v>
      </c>
      <c r="D132" s="20">
        <f t="shared" ca="1" si="3"/>
        <v>9999</v>
      </c>
      <c r="E132" s="19">
        <f ca="1">IFERROR(IF(E$1&lt;&gt;"",IF(E$1=Cпиcок!$G134,Cпиcок!$C134,9999),SMALL(INDIRECT(ADDRESS(2,COLUMN()-1)&amp;":"&amp;ADDRESS(200,COLUMN()-1)),ROW()-1)),9999)</f>
        <v>9999</v>
      </c>
      <c r="F132" s="20">
        <f ca="1">IFERROR(IF(F$1&lt;&gt;"",IF(F$1=Cпиcок!$G134,Cпиcок!$C134,9999),SMALL(INDIRECT(ADDRESS(2,COLUMN()-1)&amp;":"&amp;ADDRESS(200,COLUMN()-1)),ROW()-1)),9999)</f>
        <v>9999</v>
      </c>
      <c r="G132" s="19">
        <f ca="1">IFERROR(IF(G$1&lt;&gt;"",IF(G$1=Cпиcок!$G134,Cпиcок!$C134,9999),SMALL(INDIRECT(ADDRESS(2,COLUMN()-1)&amp;":"&amp;ADDRESS(200,COLUMN()-1)),ROW()-1)),9999)</f>
        <v>9999</v>
      </c>
      <c r="H132" s="20">
        <f ca="1">IFERROR(IF(H$1&lt;&gt;"",IF(H$1=Cпиcок!$G134,Cпиcок!$C134,9999),SMALL(INDIRECT(ADDRESS(2,COLUMN()-1)&amp;":"&amp;ADDRESS(200,COLUMN()-1)),ROW()-1)),9999)</f>
        <v>9999</v>
      </c>
      <c r="I132" s="19">
        <f ca="1">IFERROR(IF(I$1&lt;&gt;"",IF(I$1=Cпиcок!$G134,Cпиcок!$C134,9999),SMALL(INDIRECT(ADDRESS(2,COLUMN()-1)&amp;":"&amp;ADDRESS(200,COLUMN()-1)),ROW()-1)),9999)</f>
        <v>9999</v>
      </c>
      <c r="J132" s="20">
        <f ca="1">IFERROR(IF(J$1&lt;&gt;"",IF(J$1=Cпиcок!$G134,Cпиcок!$C134,9999),SMALL(INDIRECT(ADDRESS(2,COLUMN()-1)&amp;":"&amp;ADDRESS(200,COLUMN()-1)),ROW()-1)),9999)</f>
        <v>9999</v>
      </c>
      <c r="K132" s="19">
        <f ca="1">IFERROR(IF(K$1&lt;&gt;"",IF(K$1=Cпиcок!$G134,Cпиcок!$C134,9999),SMALL(INDIRECT(ADDRESS(2,COLUMN()-1)&amp;":"&amp;ADDRESS(200,COLUMN()-1)),ROW()-1)),9999)</f>
        <v>9999</v>
      </c>
      <c r="L132" s="20">
        <f ca="1">IFERROR(IF(L$1&lt;&gt;"",IF(L$1=Cпиcок!$G134,Cпиcок!$C134,9999),SMALL(INDIRECT(ADDRESS(2,COLUMN()-1)&amp;":"&amp;ADDRESS(200,COLUMN()-1)),ROW()-1)),9999)</f>
        <v>9999</v>
      </c>
      <c r="M132" s="19">
        <f ca="1">IFERROR(IF(M$1&lt;&gt;"",IF(M$1=Cпиcок!$G134,Cпиcок!$C134,9999),SMALL(INDIRECT(ADDRESS(2,COLUMN()-1)&amp;":"&amp;ADDRESS(200,COLUMN()-1)),ROW()-1)),9999)</f>
        <v>9999</v>
      </c>
      <c r="N132" s="20">
        <f ca="1">IFERROR(IF(N$1&lt;&gt;"",IF(N$1=Cпиcок!$G134,Cпиcок!$C134,9999),SMALL(INDIRECT(ADDRESS(2,COLUMN()-1)&amp;":"&amp;ADDRESS(200,COLUMN()-1)),ROW()-1)),9999)</f>
        <v>9999</v>
      </c>
      <c r="O132" s="19">
        <f ca="1">IFERROR(IF(O$1&lt;&gt;"",IF(O$1=Cпиcок!$G134,Cпиcок!$C134,9999),SMALL(INDIRECT(ADDRESS(2,COLUMN()-1)&amp;":"&amp;ADDRESS(200,COLUMN()-1)),ROW()-1)),9999)</f>
        <v>9999</v>
      </c>
      <c r="P132" s="20">
        <f ca="1">IFERROR(IF(P$1&lt;&gt;"",IF(P$1=Cпиcок!$G134,Cпиcок!$C134,9999),SMALL(INDIRECT(ADDRESS(2,COLUMN()-1)&amp;":"&amp;ADDRESS(200,COLUMN()-1)),ROW()-1)),9999)</f>
        <v>9999</v>
      </c>
      <c r="Q132" s="19">
        <f ca="1">IFERROR(IF(Q$1&lt;&gt;"",IF(Q$1=Cпиcок!$G134,Cпиcок!$C134,9999),SMALL(INDIRECT(ADDRESS(2,COLUMN()-1)&amp;":"&amp;ADDRESS(200,COLUMN()-1)),ROW()-1)),9999)</f>
        <v>9999</v>
      </c>
      <c r="R132" s="20">
        <f ca="1">IFERROR(IF(R$1&lt;&gt;"",IF(R$1=Cпиcок!$G134,Cпиcок!$C134,9999),SMALL(INDIRECT(ADDRESS(2,COLUMN()-1)&amp;":"&amp;ADDRESS(200,COLUMN()-1)),ROW()-1)),9999)</f>
        <v>9999</v>
      </c>
      <c r="S132" s="19">
        <f ca="1">IFERROR(IF(S$1&lt;&gt;"",IF(S$1=Cпиcок!$G134,Cпиcок!$C134,9999),SMALL(INDIRECT(ADDRESS(2,COLUMN()-1)&amp;":"&amp;ADDRESS(200,COLUMN()-1)),ROW()-1)),9999)</f>
        <v>9999</v>
      </c>
      <c r="T132" s="20">
        <f ca="1">IFERROR(IF(T$1&lt;&gt;"",IF(T$1=Cпиcок!$G134,Cпиcок!$C134,9999),SMALL(INDIRECT(ADDRESS(2,COLUMN()-1)&amp;":"&amp;ADDRESS(200,COLUMN()-1)),ROW()-1)),9999)</f>
        <v>9999</v>
      </c>
    </row>
    <row r="133" spans="1:20" x14ac:dyDescent="0.15">
      <c r="A133" s="19">
        <f ca="1">IFERROR(IF(A$1&lt;&gt;"",IF(A$1=Cпиcок!$G135,Cпиcок!$C135,9999),SMALL(INDIRECT(ADDRESS(2,COLUMN()-1)&amp;":"&amp;ADDRESS(200,COLUMN()-1)),ROW()-1)),9999)</f>
        <v>9999</v>
      </c>
      <c r="B133" s="20">
        <f ca="1">IFERROR(IF(B$1&lt;&gt;"",IF(B$1=Cпиcок!$G135,Cпиcок!$C135,9999),SMALL(INDIRECT(ADDRESS(2,COLUMN()-1)&amp;":"&amp;ADDRESS(200,COLUMN()-1)),ROW()-1)),9999)</f>
        <v>9999</v>
      </c>
      <c r="C133" s="19">
        <f ca="1">IFERROR(IF(C$1=Cпиcок!$G135,Cпиcок!$C135,9999),9999)</f>
        <v>9999</v>
      </c>
      <c r="D133" s="20">
        <f t="shared" ca="1" si="3"/>
        <v>9999</v>
      </c>
      <c r="E133" s="19">
        <f ca="1">IFERROR(IF(E$1&lt;&gt;"",IF(E$1=Cпиcок!$G135,Cпиcок!$C135,9999),SMALL(INDIRECT(ADDRESS(2,COLUMN()-1)&amp;":"&amp;ADDRESS(200,COLUMN()-1)),ROW()-1)),9999)</f>
        <v>9999</v>
      </c>
      <c r="F133" s="20">
        <f ca="1">IFERROR(IF(F$1&lt;&gt;"",IF(F$1=Cпиcок!$G135,Cпиcок!$C135,9999),SMALL(INDIRECT(ADDRESS(2,COLUMN()-1)&amp;":"&amp;ADDRESS(200,COLUMN()-1)),ROW()-1)),9999)</f>
        <v>9999</v>
      </c>
      <c r="G133" s="19">
        <f ca="1">IFERROR(IF(G$1&lt;&gt;"",IF(G$1=Cпиcок!$G135,Cпиcок!$C135,9999),SMALL(INDIRECT(ADDRESS(2,COLUMN()-1)&amp;":"&amp;ADDRESS(200,COLUMN()-1)),ROW()-1)),9999)</f>
        <v>9999</v>
      </c>
      <c r="H133" s="20">
        <f ca="1">IFERROR(IF(H$1&lt;&gt;"",IF(H$1=Cпиcок!$G135,Cпиcок!$C135,9999),SMALL(INDIRECT(ADDRESS(2,COLUMN()-1)&amp;":"&amp;ADDRESS(200,COLUMN()-1)),ROW()-1)),9999)</f>
        <v>9999</v>
      </c>
      <c r="I133" s="19">
        <f ca="1">IFERROR(IF(I$1&lt;&gt;"",IF(I$1=Cпиcок!$G135,Cпиcок!$C135,9999),SMALL(INDIRECT(ADDRESS(2,COLUMN()-1)&amp;":"&amp;ADDRESS(200,COLUMN()-1)),ROW()-1)),9999)</f>
        <v>9999</v>
      </c>
      <c r="J133" s="20">
        <f ca="1">IFERROR(IF(J$1&lt;&gt;"",IF(J$1=Cпиcок!$G135,Cпиcок!$C135,9999),SMALL(INDIRECT(ADDRESS(2,COLUMN()-1)&amp;":"&amp;ADDRESS(200,COLUMN()-1)),ROW()-1)),9999)</f>
        <v>9999</v>
      </c>
      <c r="K133" s="19">
        <f ca="1">IFERROR(IF(K$1&lt;&gt;"",IF(K$1=Cпиcок!$G135,Cпиcок!$C135,9999),SMALL(INDIRECT(ADDRESS(2,COLUMN()-1)&amp;":"&amp;ADDRESS(200,COLUMN()-1)),ROW()-1)),9999)</f>
        <v>9999</v>
      </c>
      <c r="L133" s="20">
        <f ca="1">IFERROR(IF(L$1&lt;&gt;"",IF(L$1=Cпиcок!$G135,Cпиcок!$C135,9999),SMALL(INDIRECT(ADDRESS(2,COLUMN()-1)&amp;":"&amp;ADDRESS(200,COLUMN()-1)),ROW()-1)),9999)</f>
        <v>9999</v>
      </c>
      <c r="M133" s="19">
        <f ca="1">IFERROR(IF(M$1&lt;&gt;"",IF(M$1=Cпиcок!$G135,Cпиcок!$C135,9999),SMALL(INDIRECT(ADDRESS(2,COLUMN()-1)&amp;":"&amp;ADDRESS(200,COLUMN()-1)),ROW()-1)),9999)</f>
        <v>9999</v>
      </c>
      <c r="N133" s="20">
        <f ca="1">IFERROR(IF(N$1&lt;&gt;"",IF(N$1=Cпиcок!$G135,Cпиcок!$C135,9999),SMALL(INDIRECT(ADDRESS(2,COLUMN()-1)&amp;":"&amp;ADDRESS(200,COLUMN()-1)),ROW()-1)),9999)</f>
        <v>9999</v>
      </c>
      <c r="O133" s="19">
        <f ca="1">IFERROR(IF(O$1&lt;&gt;"",IF(O$1=Cпиcок!$G135,Cпиcок!$C135,9999),SMALL(INDIRECT(ADDRESS(2,COLUMN()-1)&amp;":"&amp;ADDRESS(200,COLUMN()-1)),ROW()-1)),9999)</f>
        <v>9999</v>
      </c>
      <c r="P133" s="20">
        <f ca="1">IFERROR(IF(P$1&lt;&gt;"",IF(P$1=Cпиcок!$G135,Cпиcок!$C135,9999),SMALL(INDIRECT(ADDRESS(2,COLUMN()-1)&amp;":"&amp;ADDRESS(200,COLUMN()-1)),ROW()-1)),9999)</f>
        <v>9999</v>
      </c>
      <c r="Q133" s="19">
        <f ca="1">IFERROR(IF(Q$1&lt;&gt;"",IF(Q$1=Cпиcок!$G135,Cпиcок!$C135,9999),SMALL(INDIRECT(ADDRESS(2,COLUMN()-1)&amp;":"&amp;ADDRESS(200,COLUMN()-1)),ROW()-1)),9999)</f>
        <v>9999</v>
      </c>
      <c r="R133" s="20">
        <f ca="1">IFERROR(IF(R$1&lt;&gt;"",IF(R$1=Cпиcок!$G135,Cпиcок!$C135,9999),SMALL(INDIRECT(ADDRESS(2,COLUMN()-1)&amp;":"&amp;ADDRESS(200,COLUMN()-1)),ROW()-1)),9999)</f>
        <v>9999</v>
      </c>
      <c r="S133" s="19">
        <f ca="1">IFERROR(IF(S$1&lt;&gt;"",IF(S$1=Cпиcок!$G135,Cпиcок!$C135,9999),SMALL(INDIRECT(ADDRESS(2,COLUMN()-1)&amp;":"&amp;ADDRESS(200,COLUMN()-1)),ROW()-1)),9999)</f>
        <v>9999</v>
      </c>
      <c r="T133" s="20">
        <f ca="1">IFERROR(IF(T$1&lt;&gt;"",IF(T$1=Cпиcок!$G135,Cпиcок!$C135,9999),SMALL(INDIRECT(ADDRESS(2,COLUMN()-1)&amp;":"&amp;ADDRESS(200,COLUMN()-1)),ROW()-1)),9999)</f>
        <v>9999</v>
      </c>
    </row>
    <row r="134" spans="1:20" x14ac:dyDescent="0.15">
      <c r="A134" s="19">
        <f ca="1">IFERROR(IF(A$1&lt;&gt;"",IF(A$1=Cпиcок!$G136,Cпиcок!$C136,9999),SMALL(INDIRECT(ADDRESS(2,COLUMN()-1)&amp;":"&amp;ADDRESS(200,COLUMN()-1)),ROW()-1)),9999)</f>
        <v>9999</v>
      </c>
      <c r="B134" s="20">
        <f ca="1">IFERROR(IF(B$1&lt;&gt;"",IF(B$1=Cпиcок!$G136,Cпиcок!$C136,9999),SMALL(INDIRECT(ADDRESS(2,COLUMN()-1)&amp;":"&amp;ADDRESS(200,COLUMN()-1)),ROW()-1)),9999)</f>
        <v>9999</v>
      </c>
      <c r="C134" s="19">
        <f ca="1">IFERROR(IF(C$1=Cпиcок!$G136,Cпиcок!$C136,9999),9999)</f>
        <v>9999</v>
      </c>
      <c r="D134" s="20">
        <f t="shared" ca="1" si="3"/>
        <v>9999</v>
      </c>
      <c r="E134" s="19">
        <f ca="1">IFERROR(IF(E$1&lt;&gt;"",IF(E$1=Cпиcок!$G136,Cпиcок!$C136,9999),SMALL(INDIRECT(ADDRESS(2,COLUMN()-1)&amp;":"&amp;ADDRESS(200,COLUMN()-1)),ROW()-1)),9999)</f>
        <v>9999</v>
      </c>
      <c r="F134" s="20">
        <f ca="1">IFERROR(IF(F$1&lt;&gt;"",IF(F$1=Cпиcок!$G136,Cпиcок!$C136,9999),SMALL(INDIRECT(ADDRESS(2,COLUMN()-1)&amp;":"&amp;ADDRESS(200,COLUMN()-1)),ROW()-1)),9999)</f>
        <v>9999</v>
      </c>
      <c r="G134" s="19">
        <f ca="1">IFERROR(IF(G$1&lt;&gt;"",IF(G$1=Cпиcок!$G136,Cпиcок!$C136,9999),SMALL(INDIRECT(ADDRESS(2,COLUMN()-1)&amp;":"&amp;ADDRESS(200,COLUMN()-1)),ROW()-1)),9999)</f>
        <v>9999</v>
      </c>
      <c r="H134" s="20">
        <f ca="1">IFERROR(IF(H$1&lt;&gt;"",IF(H$1=Cпиcок!$G136,Cпиcок!$C136,9999),SMALL(INDIRECT(ADDRESS(2,COLUMN()-1)&amp;":"&amp;ADDRESS(200,COLUMN()-1)),ROW()-1)),9999)</f>
        <v>9999</v>
      </c>
      <c r="I134" s="19">
        <f ca="1">IFERROR(IF(I$1&lt;&gt;"",IF(I$1=Cпиcок!$G136,Cпиcок!$C136,9999),SMALL(INDIRECT(ADDRESS(2,COLUMN()-1)&amp;":"&amp;ADDRESS(200,COLUMN()-1)),ROW()-1)),9999)</f>
        <v>9999</v>
      </c>
      <c r="J134" s="20">
        <f ca="1">IFERROR(IF(J$1&lt;&gt;"",IF(J$1=Cпиcок!$G136,Cпиcок!$C136,9999),SMALL(INDIRECT(ADDRESS(2,COLUMN()-1)&amp;":"&amp;ADDRESS(200,COLUMN()-1)),ROW()-1)),9999)</f>
        <v>9999</v>
      </c>
      <c r="K134" s="19">
        <f ca="1">IFERROR(IF(K$1&lt;&gt;"",IF(K$1=Cпиcок!$G136,Cпиcок!$C136,9999),SMALL(INDIRECT(ADDRESS(2,COLUMN()-1)&amp;":"&amp;ADDRESS(200,COLUMN()-1)),ROW()-1)),9999)</f>
        <v>9999</v>
      </c>
      <c r="L134" s="20">
        <f ca="1">IFERROR(IF(L$1&lt;&gt;"",IF(L$1=Cпиcок!$G136,Cпиcок!$C136,9999),SMALL(INDIRECT(ADDRESS(2,COLUMN()-1)&amp;":"&amp;ADDRESS(200,COLUMN()-1)),ROW()-1)),9999)</f>
        <v>9999</v>
      </c>
      <c r="M134" s="19">
        <f ca="1">IFERROR(IF(M$1&lt;&gt;"",IF(M$1=Cпиcок!$G136,Cпиcок!$C136,9999),SMALL(INDIRECT(ADDRESS(2,COLUMN()-1)&amp;":"&amp;ADDRESS(200,COLUMN()-1)),ROW()-1)),9999)</f>
        <v>9999</v>
      </c>
      <c r="N134" s="20">
        <f ca="1">IFERROR(IF(N$1&lt;&gt;"",IF(N$1=Cпиcок!$G136,Cпиcок!$C136,9999),SMALL(INDIRECT(ADDRESS(2,COLUMN()-1)&amp;":"&amp;ADDRESS(200,COLUMN()-1)),ROW()-1)),9999)</f>
        <v>9999</v>
      </c>
      <c r="O134" s="19">
        <f ca="1">IFERROR(IF(O$1&lt;&gt;"",IF(O$1=Cпиcок!$G136,Cпиcок!$C136,9999),SMALL(INDIRECT(ADDRESS(2,COLUMN()-1)&amp;":"&amp;ADDRESS(200,COLUMN()-1)),ROW()-1)),9999)</f>
        <v>9999</v>
      </c>
      <c r="P134" s="20">
        <f ca="1">IFERROR(IF(P$1&lt;&gt;"",IF(P$1=Cпиcок!$G136,Cпиcок!$C136,9999),SMALL(INDIRECT(ADDRESS(2,COLUMN()-1)&amp;":"&amp;ADDRESS(200,COLUMN()-1)),ROW()-1)),9999)</f>
        <v>9999</v>
      </c>
      <c r="Q134" s="19">
        <f ca="1">IFERROR(IF(Q$1&lt;&gt;"",IF(Q$1=Cпиcок!$G136,Cпиcок!$C136,9999),SMALL(INDIRECT(ADDRESS(2,COLUMN()-1)&amp;":"&amp;ADDRESS(200,COLUMN()-1)),ROW()-1)),9999)</f>
        <v>9999</v>
      </c>
      <c r="R134" s="20">
        <f ca="1">IFERROR(IF(R$1&lt;&gt;"",IF(R$1=Cпиcок!$G136,Cпиcок!$C136,9999),SMALL(INDIRECT(ADDRESS(2,COLUMN()-1)&amp;":"&amp;ADDRESS(200,COLUMN()-1)),ROW()-1)),9999)</f>
        <v>9999</v>
      </c>
      <c r="S134" s="19">
        <f ca="1">IFERROR(IF(S$1&lt;&gt;"",IF(S$1=Cпиcок!$G136,Cпиcок!$C136,9999),SMALL(INDIRECT(ADDRESS(2,COLUMN()-1)&amp;":"&amp;ADDRESS(200,COLUMN()-1)),ROW()-1)),9999)</f>
        <v>9999</v>
      </c>
      <c r="T134" s="20">
        <f ca="1">IFERROR(IF(T$1&lt;&gt;"",IF(T$1=Cпиcок!$G136,Cпиcок!$C136,9999),SMALL(INDIRECT(ADDRESS(2,COLUMN()-1)&amp;":"&amp;ADDRESS(200,COLUMN()-1)),ROW()-1)),9999)</f>
        <v>9999</v>
      </c>
    </row>
    <row r="135" spans="1:20" x14ac:dyDescent="0.15">
      <c r="A135" s="19">
        <f ca="1">IFERROR(IF(A$1&lt;&gt;"",IF(A$1=Cпиcок!$G137,Cпиcок!$C137,9999),SMALL(INDIRECT(ADDRESS(2,COLUMN()-1)&amp;":"&amp;ADDRESS(200,COLUMN()-1)),ROW()-1)),9999)</f>
        <v>9999</v>
      </c>
      <c r="B135" s="20">
        <f ca="1">IFERROR(IF(B$1&lt;&gt;"",IF(B$1=Cпиcок!$G137,Cпиcок!$C137,9999),SMALL(INDIRECT(ADDRESS(2,COLUMN()-1)&amp;":"&amp;ADDRESS(200,COLUMN()-1)),ROW()-1)),9999)</f>
        <v>9999</v>
      </c>
      <c r="C135" s="19">
        <f ca="1">IFERROR(IF(C$1=Cпиcок!$G137,Cпиcок!$C137,9999),9999)</f>
        <v>9999</v>
      </c>
      <c r="D135" s="20">
        <f t="shared" ca="1" si="3"/>
        <v>9999</v>
      </c>
      <c r="E135" s="19">
        <f ca="1">IFERROR(IF(E$1&lt;&gt;"",IF(E$1=Cпиcок!$G137,Cпиcок!$C137,9999),SMALL(INDIRECT(ADDRESS(2,COLUMN()-1)&amp;":"&amp;ADDRESS(200,COLUMN()-1)),ROW()-1)),9999)</f>
        <v>9999</v>
      </c>
      <c r="F135" s="20">
        <f ca="1">IFERROR(IF(F$1&lt;&gt;"",IF(F$1=Cпиcок!$G137,Cпиcок!$C137,9999),SMALL(INDIRECT(ADDRESS(2,COLUMN()-1)&amp;":"&amp;ADDRESS(200,COLUMN()-1)),ROW()-1)),9999)</f>
        <v>9999</v>
      </c>
      <c r="G135" s="19">
        <f ca="1">IFERROR(IF(G$1&lt;&gt;"",IF(G$1=Cпиcок!$G137,Cпиcок!$C137,9999),SMALL(INDIRECT(ADDRESS(2,COLUMN()-1)&amp;":"&amp;ADDRESS(200,COLUMN()-1)),ROW()-1)),9999)</f>
        <v>9999</v>
      </c>
      <c r="H135" s="20">
        <f ca="1">IFERROR(IF(H$1&lt;&gt;"",IF(H$1=Cпиcок!$G137,Cпиcок!$C137,9999),SMALL(INDIRECT(ADDRESS(2,COLUMN()-1)&amp;":"&amp;ADDRESS(200,COLUMN()-1)),ROW()-1)),9999)</f>
        <v>9999</v>
      </c>
      <c r="I135" s="19">
        <f ca="1">IFERROR(IF(I$1&lt;&gt;"",IF(I$1=Cпиcок!$G137,Cпиcок!$C137,9999),SMALL(INDIRECT(ADDRESS(2,COLUMN()-1)&amp;":"&amp;ADDRESS(200,COLUMN()-1)),ROW()-1)),9999)</f>
        <v>9999</v>
      </c>
      <c r="J135" s="20">
        <f ca="1">IFERROR(IF(J$1&lt;&gt;"",IF(J$1=Cпиcок!$G137,Cпиcок!$C137,9999),SMALL(INDIRECT(ADDRESS(2,COLUMN()-1)&amp;":"&amp;ADDRESS(200,COLUMN()-1)),ROW()-1)),9999)</f>
        <v>9999</v>
      </c>
      <c r="K135" s="19">
        <f ca="1">IFERROR(IF(K$1&lt;&gt;"",IF(K$1=Cпиcок!$G137,Cпиcок!$C137,9999),SMALL(INDIRECT(ADDRESS(2,COLUMN()-1)&amp;":"&amp;ADDRESS(200,COLUMN()-1)),ROW()-1)),9999)</f>
        <v>9999</v>
      </c>
      <c r="L135" s="20">
        <f ca="1">IFERROR(IF(L$1&lt;&gt;"",IF(L$1=Cпиcок!$G137,Cпиcок!$C137,9999),SMALL(INDIRECT(ADDRESS(2,COLUMN()-1)&amp;":"&amp;ADDRESS(200,COLUMN()-1)),ROW()-1)),9999)</f>
        <v>9999</v>
      </c>
      <c r="M135" s="19">
        <f ca="1">IFERROR(IF(M$1&lt;&gt;"",IF(M$1=Cпиcок!$G137,Cпиcок!$C137,9999),SMALL(INDIRECT(ADDRESS(2,COLUMN()-1)&amp;":"&amp;ADDRESS(200,COLUMN()-1)),ROW()-1)),9999)</f>
        <v>9999</v>
      </c>
      <c r="N135" s="20">
        <f ca="1">IFERROR(IF(N$1&lt;&gt;"",IF(N$1=Cпиcок!$G137,Cпиcок!$C137,9999),SMALL(INDIRECT(ADDRESS(2,COLUMN()-1)&amp;":"&amp;ADDRESS(200,COLUMN()-1)),ROW()-1)),9999)</f>
        <v>9999</v>
      </c>
      <c r="O135" s="19">
        <f ca="1">IFERROR(IF(O$1&lt;&gt;"",IF(O$1=Cпиcок!$G137,Cпиcок!$C137,9999),SMALL(INDIRECT(ADDRESS(2,COLUMN()-1)&amp;":"&amp;ADDRESS(200,COLUMN()-1)),ROW()-1)),9999)</f>
        <v>9999</v>
      </c>
      <c r="P135" s="20">
        <f ca="1">IFERROR(IF(P$1&lt;&gt;"",IF(P$1=Cпиcок!$G137,Cпиcок!$C137,9999),SMALL(INDIRECT(ADDRESS(2,COLUMN()-1)&amp;":"&amp;ADDRESS(200,COLUMN()-1)),ROW()-1)),9999)</f>
        <v>9999</v>
      </c>
      <c r="Q135" s="19">
        <f ca="1">IFERROR(IF(Q$1&lt;&gt;"",IF(Q$1=Cпиcок!$G137,Cпиcок!$C137,9999),SMALL(INDIRECT(ADDRESS(2,COLUMN()-1)&amp;":"&amp;ADDRESS(200,COLUMN()-1)),ROW()-1)),9999)</f>
        <v>9999</v>
      </c>
      <c r="R135" s="20">
        <f ca="1">IFERROR(IF(R$1&lt;&gt;"",IF(R$1=Cпиcок!$G137,Cпиcок!$C137,9999),SMALL(INDIRECT(ADDRESS(2,COLUMN()-1)&amp;":"&amp;ADDRESS(200,COLUMN()-1)),ROW()-1)),9999)</f>
        <v>9999</v>
      </c>
      <c r="S135" s="19">
        <f ca="1">IFERROR(IF(S$1&lt;&gt;"",IF(S$1=Cпиcок!$G137,Cпиcок!$C137,9999),SMALL(INDIRECT(ADDRESS(2,COLUMN()-1)&amp;":"&amp;ADDRESS(200,COLUMN()-1)),ROW()-1)),9999)</f>
        <v>9999</v>
      </c>
      <c r="T135" s="20">
        <f ca="1">IFERROR(IF(T$1&lt;&gt;"",IF(T$1=Cпиcок!$G137,Cпиcок!$C137,9999),SMALL(INDIRECT(ADDRESS(2,COLUMN()-1)&amp;":"&amp;ADDRESS(200,COLUMN()-1)),ROW()-1)),9999)</f>
        <v>9999</v>
      </c>
    </row>
    <row r="136" spans="1:20" x14ac:dyDescent="0.15">
      <c r="A136" s="19">
        <f ca="1">IFERROR(IF(A$1&lt;&gt;"",IF(A$1=Cпиcок!$G138,Cпиcок!$C138,9999),SMALL(INDIRECT(ADDRESS(2,COLUMN()-1)&amp;":"&amp;ADDRESS(200,COLUMN()-1)),ROW()-1)),9999)</f>
        <v>9999</v>
      </c>
      <c r="B136" s="20">
        <f ca="1">IFERROR(IF(B$1&lt;&gt;"",IF(B$1=Cпиcок!$G138,Cпиcок!$C138,9999),SMALL(INDIRECT(ADDRESS(2,COLUMN()-1)&amp;":"&amp;ADDRESS(200,COLUMN()-1)),ROW()-1)),9999)</f>
        <v>9999</v>
      </c>
      <c r="C136" s="19">
        <f ca="1">IFERROR(IF(C$1=Cпиcок!$G138,Cпиcок!$C138,9999),9999)</f>
        <v>9999</v>
      </c>
      <c r="D136" s="20">
        <f t="shared" ca="1" si="3"/>
        <v>9999</v>
      </c>
      <c r="E136" s="19">
        <f ca="1">IFERROR(IF(E$1&lt;&gt;"",IF(E$1=Cпиcок!$G138,Cпиcок!$C138,9999),SMALL(INDIRECT(ADDRESS(2,COLUMN()-1)&amp;":"&amp;ADDRESS(200,COLUMN()-1)),ROW()-1)),9999)</f>
        <v>9999</v>
      </c>
      <c r="F136" s="20">
        <f ca="1">IFERROR(IF(F$1&lt;&gt;"",IF(F$1=Cпиcок!$G138,Cпиcок!$C138,9999),SMALL(INDIRECT(ADDRESS(2,COLUMN()-1)&amp;":"&amp;ADDRESS(200,COLUMN()-1)),ROW()-1)),9999)</f>
        <v>9999</v>
      </c>
      <c r="G136" s="19">
        <f ca="1">IFERROR(IF(G$1&lt;&gt;"",IF(G$1=Cпиcок!$G138,Cпиcок!$C138,9999),SMALL(INDIRECT(ADDRESS(2,COLUMN()-1)&amp;":"&amp;ADDRESS(200,COLUMN()-1)),ROW()-1)),9999)</f>
        <v>9999</v>
      </c>
      <c r="H136" s="20">
        <f ca="1">IFERROR(IF(H$1&lt;&gt;"",IF(H$1=Cпиcок!$G138,Cпиcок!$C138,9999),SMALL(INDIRECT(ADDRESS(2,COLUMN()-1)&amp;":"&amp;ADDRESS(200,COLUMN()-1)),ROW()-1)),9999)</f>
        <v>9999</v>
      </c>
      <c r="I136" s="19">
        <f ca="1">IFERROR(IF(I$1&lt;&gt;"",IF(I$1=Cпиcок!$G138,Cпиcок!$C138,9999),SMALL(INDIRECT(ADDRESS(2,COLUMN()-1)&amp;":"&amp;ADDRESS(200,COLUMN()-1)),ROW()-1)),9999)</f>
        <v>9999</v>
      </c>
      <c r="J136" s="20">
        <f ca="1">IFERROR(IF(J$1&lt;&gt;"",IF(J$1=Cпиcок!$G138,Cпиcок!$C138,9999),SMALL(INDIRECT(ADDRESS(2,COLUMN()-1)&amp;":"&amp;ADDRESS(200,COLUMN()-1)),ROW()-1)),9999)</f>
        <v>9999</v>
      </c>
      <c r="K136" s="19">
        <f ca="1">IFERROR(IF(K$1&lt;&gt;"",IF(K$1=Cпиcок!$G138,Cпиcок!$C138,9999),SMALL(INDIRECT(ADDRESS(2,COLUMN()-1)&amp;":"&amp;ADDRESS(200,COLUMN()-1)),ROW()-1)),9999)</f>
        <v>9999</v>
      </c>
      <c r="L136" s="20">
        <f ca="1">IFERROR(IF(L$1&lt;&gt;"",IF(L$1=Cпиcок!$G138,Cпиcок!$C138,9999),SMALL(INDIRECT(ADDRESS(2,COLUMN()-1)&amp;":"&amp;ADDRESS(200,COLUMN()-1)),ROW()-1)),9999)</f>
        <v>9999</v>
      </c>
      <c r="M136" s="19">
        <f ca="1">IFERROR(IF(M$1&lt;&gt;"",IF(M$1=Cпиcок!$G138,Cпиcок!$C138,9999),SMALL(INDIRECT(ADDRESS(2,COLUMN()-1)&amp;":"&amp;ADDRESS(200,COLUMN()-1)),ROW()-1)),9999)</f>
        <v>9999</v>
      </c>
      <c r="N136" s="20">
        <f ca="1">IFERROR(IF(N$1&lt;&gt;"",IF(N$1=Cпиcок!$G138,Cпиcок!$C138,9999),SMALL(INDIRECT(ADDRESS(2,COLUMN()-1)&amp;":"&amp;ADDRESS(200,COLUMN()-1)),ROW()-1)),9999)</f>
        <v>9999</v>
      </c>
      <c r="O136" s="19">
        <f ca="1">IFERROR(IF(O$1&lt;&gt;"",IF(O$1=Cпиcок!$G138,Cпиcок!$C138,9999),SMALL(INDIRECT(ADDRESS(2,COLUMN()-1)&amp;":"&amp;ADDRESS(200,COLUMN()-1)),ROW()-1)),9999)</f>
        <v>9999</v>
      </c>
      <c r="P136" s="20">
        <f ca="1">IFERROR(IF(P$1&lt;&gt;"",IF(P$1=Cпиcок!$G138,Cпиcок!$C138,9999),SMALL(INDIRECT(ADDRESS(2,COLUMN()-1)&amp;":"&amp;ADDRESS(200,COLUMN()-1)),ROW()-1)),9999)</f>
        <v>9999</v>
      </c>
      <c r="Q136" s="19">
        <f ca="1">IFERROR(IF(Q$1&lt;&gt;"",IF(Q$1=Cпиcок!$G138,Cпиcок!$C138,9999),SMALL(INDIRECT(ADDRESS(2,COLUMN()-1)&amp;":"&amp;ADDRESS(200,COLUMN()-1)),ROW()-1)),9999)</f>
        <v>9999</v>
      </c>
      <c r="R136" s="20">
        <f ca="1">IFERROR(IF(R$1&lt;&gt;"",IF(R$1=Cпиcок!$G138,Cпиcок!$C138,9999),SMALL(INDIRECT(ADDRESS(2,COLUMN()-1)&amp;":"&amp;ADDRESS(200,COLUMN()-1)),ROW()-1)),9999)</f>
        <v>9999</v>
      </c>
      <c r="S136" s="19">
        <f ca="1">IFERROR(IF(S$1&lt;&gt;"",IF(S$1=Cпиcок!$G138,Cпиcок!$C138,9999),SMALL(INDIRECT(ADDRESS(2,COLUMN()-1)&amp;":"&amp;ADDRESS(200,COLUMN()-1)),ROW()-1)),9999)</f>
        <v>9999</v>
      </c>
      <c r="T136" s="20">
        <f ca="1">IFERROR(IF(T$1&lt;&gt;"",IF(T$1=Cпиcок!$G138,Cпиcок!$C138,9999),SMALL(INDIRECT(ADDRESS(2,COLUMN()-1)&amp;":"&amp;ADDRESS(200,COLUMN()-1)),ROW()-1)),9999)</f>
        <v>9999</v>
      </c>
    </row>
    <row r="137" spans="1:20" x14ac:dyDescent="0.15">
      <c r="A137" s="19">
        <f ca="1">IFERROR(IF(A$1&lt;&gt;"",IF(A$1=Cпиcок!$G139,Cпиcок!$C139,9999),SMALL(INDIRECT(ADDRESS(2,COLUMN()-1)&amp;":"&amp;ADDRESS(200,COLUMN()-1)),ROW()-1)),9999)</f>
        <v>9999</v>
      </c>
      <c r="B137" s="20">
        <f ca="1">IFERROR(IF(B$1&lt;&gt;"",IF(B$1=Cпиcок!$G139,Cпиcок!$C139,9999),SMALL(INDIRECT(ADDRESS(2,COLUMN()-1)&amp;":"&amp;ADDRESS(200,COLUMN()-1)),ROW()-1)),9999)</f>
        <v>9999</v>
      </c>
      <c r="C137" s="19">
        <f ca="1">IFERROR(IF(C$1=Cпиcок!$G139,Cпиcок!$C139,9999),9999)</f>
        <v>9999</v>
      </c>
      <c r="D137" s="20">
        <f t="shared" ca="1" si="3"/>
        <v>9999</v>
      </c>
      <c r="E137" s="19">
        <f ca="1">IFERROR(IF(E$1&lt;&gt;"",IF(E$1=Cпиcок!$G139,Cпиcок!$C139,9999),SMALL(INDIRECT(ADDRESS(2,COLUMN()-1)&amp;":"&amp;ADDRESS(200,COLUMN()-1)),ROW()-1)),9999)</f>
        <v>9999</v>
      </c>
      <c r="F137" s="20">
        <f ca="1">IFERROR(IF(F$1&lt;&gt;"",IF(F$1=Cпиcок!$G139,Cпиcок!$C139,9999),SMALL(INDIRECT(ADDRESS(2,COLUMN()-1)&amp;":"&amp;ADDRESS(200,COLUMN()-1)),ROW()-1)),9999)</f>
        <v>9999</v>
      </c>
      <c r="G137" s="19">
        <f ca="1">IFERROR(IF(G$1&lt;&gt;"",IF(G$1=Cпиcок!$G139,Cпиcок!$C139,9999),SMALL(INDIRECT(ADDRESS(2,COLUMN()-1)&amp;":"&amp;ADDRESS(200,COLUMN()-1)),ROW()-1)),9999)</f>
        <v>9999</v>
      </c>
      <c r="H137" s="20">
        <f ca="1">IFERROR(IF(H$1&lt;&gt;"",IF(H$1=Cпиcок!$G139,Cпиcок!$C139,9999),SMALL(INDIRECT(ADDRESS(2,COLUMN()-1)&amp;":"&amp;ADDRESS(200,COLUMN()-1)),ROW()-1)),9999)</f>
        <v>9999</v>
      </c>
      <c r="I137" s="19">
        <f ca="1">IFERROR(IF(I$1&lt;&gt;"",IF(I$1=Cпиcок!$G139,Cпиcок!$C139,9999),SMALL(INDIRECT(ADDRESS(2,COLUMN()-1)&amp;":"&amp;ADDRESS(200,COLUMN()-1)),ROW()-1)),9999)</f>
        <v>9999</v>
      </c>
      <c r="J137" s="20">
        <f ca="1">IFERROR(IF(J$1&lt;&gt;"",IF(J$1=Cпиcок!$G139,Cпиcок!$C139,9999),SMALL(INDIRECT(ADDRESS(2,COLUMN()-1)&amp;":"&amp;ADDRESS(200,COLUMN()-1)),ROW()-1)),9999)</f>
        <v>9999</v>
      </c>
      <c r="K137" s="19">
        <f ca="1">IFERROR(IF(K$1&lt;&gt;"",IF(K$1=Cпиcок!$G139,Cпиcок!$C139,9999),SMALL(INDIRECT(ADDRESS(2,COLUMN()-1)&amp;":"&amp;ADDRESS(200,COLUMN()-1)),ROW()-1)),9999)</f>
        <v>9999</v>
      </c>
      <c r="L137" s="20">
        <f ca="1">IFERROR(IF(L$1&lt;&gt;"",IF(L$1=Cпиcок!$G139,Cпиcок!$C139,9999),SMALL(INDIRECT(ADDRESS(2,COLUMN()-1)&amp;":"&amp;ADDRESS(200,COLUMN()-1)),ROW()-1)),9999)</f>
        <v>9999</v>
      </c>
      <c r="M137" s="19">
        <f ca="1">IFERROR(IF(M$1&lt;&gt;"",IF(M$1=Cпиcок!$G139,Cпиcок!$C139,9999),SMALL(INDIRECT(ADDRESS(2,COLUMN()-1)&amp;":"&amp;ADDRESS(200,COLUMN()-1)),ROW()-1)),9999)</f>
        <v>9999</v>
      </c>
      <c r="N137" s="20">
        <f ca="1">IFERROR(IF(N$1&lt;&gt;"",IF(N$1=Cпиcок!$G139,Cпиcок!$C139,9999),SMALL(INDIRECT(ADDRESS(2,COLUMN()-1)&amp;":"&amp;ADDRESS(200,COLUMN()-1)),ROW()-1)),9999)</f>
        <v>9999</v>
      </c>
      <c r="O137" s="19">
        <f ca="1">IFERROR(IF(O$1&lt;&gt;"",IF(O$1=Cпиcок!$G139,Cпиcок!$C139,9999),SMALL(INDIRECT(ADDRESS(2,COLUMN()-1)&amp;":"&amp;ADDRESS(200,COLUMN()-1)),ROW()-1)),9999)</f>
        <v>9999</v>
      </c>
      <c r="P137" s="20">
        <f ca="1">IFERROR(IF(P$1&lt;&gt;"",IF(P$1=Cпиcок!$G139,Cпиcок!$C139,9999),SMALL(INDIRECT(ADDRESS(2,COLUMN()-1)&amp;":"&amp;ADDRESS(200,COLUMN()-1)),ROW()-1)),9999)</f>
        <v>9999</v>
      </c>
      <c r="Q137" s="19">
        <f ca="1">IFERROR(IF(Q$1&lt;&gt;"",IF(Q$1=Cпиcок!$G139,Cпиcок!$C139,9999),SMALL(INDIRECT(ADDRESS(2,COLUMN()-1)&amp;":"&amp;ADDRESS(200,COLUMN()-1)),ROW()-1)),9999)</f>
        <v>9999</v>
      </c>
      <c r="R137" s="20">
        <f ca="1">IFERROR(IF(R$1&lt;&gt;"",IF(R$1=Cпиcок!$G139,Cпиcок!$C139,9999),SMALL(INDIRECT(ADDRESS(2,COLUMN()-1)&amp;":"&amp;ADDRESS(200,COLUMN()-1)),ROW()-1)),9999)</f>
        <v>9999</v>
      </c>
      <c r="S137" s="19">
        <f ca="1">IFERROR(IF(S$1&lt;&gt;"",IF(S$1=Cпиcок!$G139,Cпиcок!$C139,9999),SMALL(INDIRECT(ADDRESS(2,COLUMN()-1)&amp;":"&amp;ADDRESS(200,COLUMN()-1)),ROW()-1)),9999)</f>
        <v>9999</v>
      </c>
      <c r="T137" s="20">
        <f ca="1">IFERROR(IF(T$1&lt;&gt;"",IF(T$1=Cпиcок!$G139,Cпиcок!$C139,9999),SMALL(INDIRECT(ADDRESS(2,COLUMN()-1)&amp;":"&amp;ADDRESS(200,COLUMN()-1)),ROW()-1)),9999)</f>
        <v>9999</v>
      </c>
    </row>
    <row r="138" spans="1:20" x14ac:dyDescent="0.15">
      <c r="A138" s="19">
        <f ca="1">IFERROR(IF(A$1&lt;&gt;"",IF(A$1=Cпиcок!$G140,Cпиcок!$C140,9999),SMALL(INDIRECT(ADDRESS(2,COLUMN()-1)&amp;":"&amp;ADDRESS(200,COLUMN()-1)),ROW()-1)),9999)</f>
        <v>9999</v>
      </c>
      <c r="B138" s="20">
        <f ca="1">IFERROR(IF(B$1&lt;&gt;"",IF(B$1=Cпиcок!$G140,Cпиcок!$C140,9999),SMALL(INDIRECT(ADDRESS(2,COLUMN()-1)&amp;":"&amp;ADDRESS(200,COLUMN()-1)),ROW()-1)),9999)</f>
        <v>9999</v>
      </c>
      <c r="C138" s="19">
        <f ca="1">IFERROR(IF(C$1=Cпиcок!$G140,Cпиcок!$C140,9999),9999)</f>
        <v>9999</v>
      </c>
      <c r="D138" s="20">
        <f t="shared" ca="1" si="3"/>
        <v>9999</v>
      </c>
      <c r="E138" s="19">
        <f ca="1">IFERROR(IF(E$1&lt;&gt;"",IF(E$1=Cпиcок!$G140,Cпиcок!$C140,9999),SMALL(INDIRECT(ADDRESS(2,COLUMN()-1)&amp;":"&amp;ADDRESS(200,COLUMN()-1)),ROW()-1)),9999)</f>
        <v>9999</v>
      </c>
      <c r="F138" s="20">
        <f ca="1">IFERROR(IF(F$1&lt;&gt;"",IF(F$1=Cпиcок!$G140,Cпиcок!$C140,9999),SMALL(INDIRECT(ADDRESS(2,COLUMN()-1)&amp;":"&amp;ADDRESS(200,COLUMN()-1)),ROW()-1)),9999)</f>
        <v>9999</v>
      </c>
      <c r="G138" s="19">
        <f ca="1">IFERROR(IF(G$1&lt;&gt;"",IF(G$1=Cпиcок!$G140,Cпиcок!$C140,9999),SMALL(INDIRECT(ADDRESS(2,COLUMN()-1)&amp;":"&amp;ADDRESS(200,COLUMN()-1)),ROW()-1)),9999)</f>
        <v>9999</v>
      </c>
      <c r="H138" s="20">
        <f ca="1">IFERROR(IF(H$1&lt;&gt;"",IF(H$1=Cпиcок!$G140,Cпиcок!$C140,9999),SMALL(INDIRECT(ADDRESS(2,COLUMN()-1)&amp;":"&amp;ADDRESS(200,COLUMN()-1)),ROW()-1)),9999)</f>
        <v>9999</v>
      </c>
      <c r="I138" s="19">
        <f ca="1">IFERROR(IF(I$1&lt;&gt;"",IF(I$1=Cпиcок!$G140,Cпиcок!$C140,9999),SMALL(INDIRECT(ADDRESS(2,COLUMN()-1)&amp;":"&amp;ADDRESS(200,COLUMN()-1)),ROW()-1)),9999)</f>
        <v>9999</v>
      </c>
      <c r="J138" s="20">
        <f ca="1">IFERROR(IF(J$1&lt;&gt;"",IF(J$1=Cпиcок!$G140,Cпиcок!$C140,9999),SMALL(INDIRECT(ADDRESS(2,COLUMN()-1)&amp;":"&amp;ADDRESS(200,COLUMN()-1)),ROW()-1)),9999)</f>
        <v>9999</v>
      </c>
      <c r="K138" s="19">
        <f ca="1">IFERROR(IF(K$1&lt;&gt;"",IF(K$1=Cпиcок!$G140,Cпиcок!$C140,9999),SMALL(INDIRECT(ADDRESS(2,COLUMN()-1)&amp;":"&amp;ADDRESS(200,COLUMN()-1)),ROW()-1)),9999)</f>
        <v>9999</v>
      </c>
      <c r="L138" s="20">
        <f ca="1">IFERROR(IF(L$1&lt;&gt;"",IF(L$1=Cпиcок!$G140,Cпиcок!$C140,9999),SMALL(INDIRECT(ADDRESS(2,COLUMN()-1)&amp;":"&amp;ADDRESS(200,COLUMN()-1)),ROW()-1)),9999)</f>
        <v>9999</v>
      </c>
      <c r="M138" s="19">
        <f ca="1">IFERROR(IF(M$1&lt;&gt;"",IF(M$1=Cпиcок!$G140,Cпиcок!$C140,9999),SMALL(INDIRECT(ADDRESS(2,COLUMN()-1)&amp;":"&amp;ADDRESS(200,COLUMN()-1)),ROW()-1)),9999)</f>
        <v>9999</v>
      </c>
      <c r="N138" s="20">
        <f ca="1">IFERROR(IF(N$1&lt;&gt;"",IF(N$1=Cпиcок!$G140,Cпиcок!$C140,9999),SMALL(INDIRECT(ADDRESS(2,COLUMN()-1)&amp;":"&amp;ADDRESS(200,COLUMN()-1)),ROW()-1)),9999)</f>
        <v>9999</v>
      </c>
      <c r="O138" s="19">
        <f ca="1">IFERROR(IF(O$1&lt;&gt;"",IF(O$1=Cпиcок!$G140,Cпиcок!$C140,9999),SMALL(INDIRECT(ADDRESS(2,COLUMN()-1)&amp;":"&amp;ADDRESS(200,COLUMN()-1)),ROW()-1)),9999)</f>
        <v>9999</v>
      </c>
      <c r="P138" s="20">
        <f ca="1">IFERROR(IF(P$1&lt;&gt;"",IF(P$1=Cпиcок!$G140,Cпиcок!$C140,9999),SMALL(INDIRECT(ADDRESS(2,COLUMN()-1)&amp;":"&amp;ADDRESS(200,COLUMN()-1)),ROW()-1)),9999)</f>
        <v>9999</v>
      </c>
      <c r="Q138" s="19">
        <f ca="1">IFERROR(IF(Q$1&lt;&gt;"",IF(Q$1=Cпиcок!$G140,Cпиcок!$C140,9999),SMALL(INDIRECT(ADDRESS(2,COLUMN()-1)&amp;":"&amp;ADDRESS(200,COLUMN()-1)),ROW()-1)),9999)</f>
        <v>9999</v>
      </c>
      <c r="R138" s="20">
        <f ca="1">IFERROR(IF(R$1&lt;&gt;"",IF(R$1=Cпиcок!$G140,Cпиcок!$C140,9999),SMALL(INDIRECT(ADDRESS(2,COLUMN()-1)&amp;":"&amp;ADDRESS(200,COLUMN()-1)),ROW()-1)),9999)</f>
        <v>9999</v>
      </c>
      <c r="S138" s="19">
        <f ca="1">IFERROR(IF(S$1&lt;&gt;"",IF(S$1=Cпиcок!$G140,Cпиcок!$C140,9999),SMALL(INDIRECT(ADDRESS(2,COLUMN()-1)&amp;":"&amp;ADDRESS(200,COLUMN()-1)),ROW()-1)),9999)</f>
        <v>9999</v>
      </c>
      <c r="T138" s="20">
        <f ca="1">IFERROR(IF(T$1&lt;&gt;"",IF(T$1=Cпиcок!$G140,Cпиcок!$C140,9999),SMALL(INDIRECT(ADDRESS(2,COLUMN()-1)&amp;":"&amp;ADDRESS(200,COLUMN()-1)),ROW()-1)),9999)</f>
        <v>9999</v>
      </c>
    </row>
    <row r="139" spans="1:20" x14ac:dyDescent="0.15">
      <c r="A139" s="19">
        <f ca="1">IFERROR(IF(A$1&lt;&gt;"",IF(A$1=Cпиcок!$G141,Cпиcок!$C141,9999),SMALL(INDIRECT(ADDRESS(2,COLUMN()-1)&amp;":"&amp;ADDRESS(200,COLUMN()-1)),ROW()-1)),9999)</f>
        <v>9999</v>
      </c>
      <c r="B139" s="20">
        <f ca="1">IFERROR(IF(B$1&lt;&gt;"",IF(B$1=Cпиcок!$G141,Cпиcок!$C141,9999),SMALL(INDIRECT(ADDRESS(2,COLUMN()-1)&amp;":"&amp;ADDRESS(200,COLUMN()-1)),ROW()-1)),9999)</f>
        <v>9999</v>
      </c>
      <c r="C139" s="19">
        <f ca="1">IFERROR(IF(C$1=Cпиcок!$G141,Cпиcок!$C141,9999),9999)</f>
        <v>9999</v>
      </c>
      <c r="D139" s="20">
        <f t="shared" ca="1" si="3"/>
        <v>9999</v>
      </c>
      <c r="E139" s="19">
        <f ca="1">IFERROR(IF(E$1&lt;&gt;"",IF(E$1=Cпиcок!$G141,Cпиcок!$C141,9999),SMALL(INDIRECT(ADDRESS(2,COLUMN()-1)&amp;":"&amp;ADDRESS(200,COLUMN()-1)),ROW()-1)),9999)</f>
        <v>9999</v>
      </c>
      <c r="F139" s="20">
        <f ca="1">IFERROR(IF(F$1&lt;&gt;"",IF(F$1=Cпиcок!$G141,Cпиcок!$C141,9999),SMALL(INDIRECT(ADDRESS(2,COLUMN()-1)&amp;":"&amp;ADDRESS(200,COLUMN()-1)),ROW()-1)),9999)</f>
        <v>9999</v>
      </c>
      <c r="G139" s="19">
        <f ca="1">IFERROR(IF(G$1&lt;&gt;"",IF(G$1=Cпиcок!$G141,Cпиcок!$C141,9999),SMALL(INDIRECT(ADDRESS(2,COLUMN()-1)&amp;":"&amp;ADDRESS(200,COLUMN()-1)),ROW()-1)),9999)</f>
        <v>9999</v>
      </c>
      <c r="H139" s="20">
        <f ca="1">IFERROR(IF(H$1&lt;&gt;"",IF(H$1=Cпиcок!$G141,Cпиcок!$C141,9999),SMALL(INDIRECT(ADDRESS(2,COLUMN()-1)&amp;":"&amp;ADDRESS(200,COLUMN()-1)),ROW()-1)),9999)</f>
        <v>9999</v>
      </c>
      <c r="I139" s="19">
        <f ca="1">IFERROR(IF(I$1&lt;&gt;"",IF(I$1=Cпиcок!$G141,Cпиcок!$C141,9999),SMALL(INDIRECT(ADDRESS(2,COLUMN()-1)&amp;":"&amp;ADDRESS(200,COLUMN()-1)),ROW()-1)),9999)</f>
        <v>9999</v>
      </c>
      <c r="J139" s="20">
        <f ca="1">IFERROR(IF(J$1&lt;&gt;"",IF(J$1=Cпиcок!$G141,Cпиcок!$C141,9999),SMALL(INDIRECT(ADDRESS(2,COLUMN()-1)&amp;":"&amp;ADDRESS(200,COLUMN()-1)),ROW()-1)),9999)</f>
        <v>9999</v>
      </c>
      <c r="K139" s="19">
        <f ca="1">IFERROR(IF(K$1&lt;&gt;"",IF(K$1=Cпиcок!$G141,Cпиcок!$C141,9999),SMALL(INDIRECT(ADDRESS(2,COLUMN()-1)&amp;":"&amp;ADDRESS(200,COLUMN()-1)),ROW()-1)),9999)</f>
        <v>9999</v>
      </c>
      <c r="L139" s="20">
        <f ca="1">IFERROR(IF(L$1&lt;&gt;"",IF(L$1=Cпиcок!$G141,Cпиcок!$C141,9999),SMALL(INDIRECT(ADDRESS(2,COLUMN()-1)&amp;":"&amp;ADDRESS(200,COLUMN()-1)),ROW()-1)),9999)</f>
        <v>9999</v>
      </c>
      <c r="M139" s="19">
        <f ca="1">IFERROR(IF(M$1&lt;&gt;"",IF(M$1=Cпиcок!$G141,Cпиcок!$C141,9999),SMALL(INDIRECT(ADDRESS(2,COLUMN()-1)&amp;":"&amp;ADDRESS(200,COLUMN()-1)),ROW()-1)),9999)</f>
        <v>9999</v>
      </c>
      <c r="N139" s="20">
        <f ca="1">IFERROR(IF(N$1&lt;&gt;"",IF(N$1=Cпиcок!$G141,Cпиcок!$C141,9999),SMALL(INDIRECT(ADDRESS(2,COLUMN()-1)&amp;":"&amp;ADDRESS(200,COLUMN()-1)),ROW()-1)),9999)</f>
        <v>9999</v>
      </c>
      <c r="O139" s="19">
        <f ca="1">IFERROR(IF(O$1&lt;&gt;"",IF(O$1=Cпиcок!$G141,Cпиcок!$C141,9999),SMALL(INDIRECT(ADDRESS(2,COLUMN()-1)&amp;":"&amp;ADDRESS(200,COLUMN()-1)),ROW()-1)),9999)</f>
        <v>9999</v>
      </c>
      <c r="P139" s="20">
        <f ca="1">IFERROR(IF(P$1&lt;&gt;"",IF(P$1=Cпиcок!$G141,Cпиcок!$C141,9999),SMALL(INDIRECT(ADDRESS(2,COLUMN()-1)&amp;":"&amp;ADDRESS(200,COLUMN()-1)),ROW()-1)),9999)</f>
        <v>9999</v>
      </c>
      <c r="Q139" s="19">
        <f ca="1">IFERROR(IF(Q$1&lt;&gt;"",IF(Q$1=Cпиcок!$G141,Cпиcок!$C141,9999),SMALL(INDIRECT(ADDRESS(2,COLUMN()-1)&amp;":"&amp;ADDRESS(200,COLUMN()-1)),ROW()-1)),9999)</f>
        <v>9999</v>
      </c>
      <c r="R139" s="20">
        <f ca="1">IFERROR(IF(R$1&lt;&gt;"",IF(R$1=Cпиcок!$G141,Cпиcок!$C141,9999),SMALL(INDIRECT(ADDRESS(2,COLUMN()-1)&amp;":"&amp;ADDRESS(200,COLUMN()-1)),ROW()-1)),9999)</f>
        <v>9999</v>
      </c>
      <c r="S139" s="19">
        <f ca="1">IFERROR(IF(S$1&lt;&gt;"",IF(S$1=Cпиcок!$G141,Cпиcок!$C141,9999),SMALL(INDIRECT(ADDRESS(2,COLUMN()-1)&amp;":"&amp;ADDRESS(200,COLUMN()-1)),ROW()-1)),9999)</f>
        <v>9999</v>
      </c>
      <c r="T139" s="20">
        <f ca="1">IFERROR(IF(T$1&lt;&gt;"",IF(T$1=Cпиcок!$G141,Cпиcок!$C141,9999),SMALL(INDIRECT(ADDRESS(2,COLUMN()-1)&amp;":"&amp;ADDRESS(200,COLUMN()-1)),ROW()-1)),9999)</f>
        <v>9999</v>
      </c>
    </row>
    <row r="140" spans="1:20" x14ac:dyDescent="0.15">
      <c r="A140" s="19">
        <f ca="1">IFERROR(IF(A$1&lt;&gt;"",IF(A$1=Cпиcок!$G142,Cпиcок!$C142,9999),SMALL(INDIRECT(ADDRESS(2,COLUMN()-1)&amp;":"&amp;ADDRESS(200,COLUMN()-1)),ROW()-1)),9999)</f>
        <v>9999</v>
      </c>
      <c r="B140" s="20">
        <f ca="1">IFERROR(IF(B$1&lt;&gt;"",IF(B$1=Cпиcок!$G142,Cпиcок!$C142,9999),SMALL(INDIRECT(ADDRESS(2,COLUMN()-1)&amp;":"&amp;ADDRESS(200,COLUMN()-1)),ROW()-1)),9999)</f>
        <v>9999</v>
      </c>
      <c r="C140" s="19">
        <f ca="1">IFERROR(IF(C$1=Cпиcок!$G142,Cпиcок!$C142,9999),9999)</f>
        <v>9999</v>
      </c>
      <c r="D140" s="20">
        <f t="shared" ca="1" si="3"/>
        <v>9999</v>
      </c>
      <c r="E140" s="19">
        <f ca="1">IFERROR(IF(E$1&lt;&gt;"",IF(E$1=Cпиcок!$G142,Cпиcок!$C142,9999),SMALL(INDIRECT(ADDRESS(2,COLUMN()-1)&amp;":"&amp;ADDRESS(200,COLUMN()-1)),ROW()-1)),9999)</f>
        <v>9999</v>
      </c>
      <c r="F140" s="20">
        <f ca="1">IFERROR(IF(F$1&lt;&gt;"",IF(F$1=Cпиcок!$G142,Cпиcок!$C142,9999),SMALL(INDIRECT(ADDRESS(2,COLUMN()-1)&amp;":"&amp;ADDRESS(200,COLUMN()-1)),ROW()-1)),9999)</f>
        <v>9999</v>
      </c>
      <c r="G140" s="19">
        <f ca="1">IFERROR(IF(G$1&lt;&gt;"",IF(G$1=Cпиcок!$G142,Cпиcок!$C142,9999),SMALL(INDIRECT(ADDRESS(2,COLUMN()-1)&amp;":"&amp;ADDRESS(200,COLUMN()-1)),ROW()-1)),9999)</f>
        <v>9999</v>
      </c>
      <c r="H140" s="20">
        <f ca="1">IFERROR(IF(H$1&lt;&gt;"",IF(H$1=Cпиcок!$G142,Cпиcок!$C142,9999),SMALL(INDIRECT(ADDRESS(2,COLUMN()-1)&amp;":"&amp;ADDRESS(200,COLUMN()-1)),ROW()-1)),9999)</f>
        <v>9999</v>
      </c>
      <c r="I140" s="19">
        <f ca="1">IFERROR(IF(I$1&lt;&gt;"",IF(I$1=Cпиcок!$G142,Cпиcок!$C142,9999),SMALL(INDIRECT(ADDRESS(2,COLUMN()-1)&amp;":"&amp;ADDRESS(200,COLUMN()-1)),ROW()-1)),9999)</f>
        <v>9999</v>
      </c>
      <c r="J140" s="20">
        <f ca="1">IFERROR(IF(J$1&lt;&gt;"",IF(J$1=Cпиcок!$G142,Cпиcок!$C142,9999),SMALL(INDIRECT(ADDRESS(2,COLUMN()-1)&amp;":"&amp;ADDRESS(200,COLUMN()-1)),ROW()-1)),9999)</f>
        <v>9999</v>
      </c>
      <c r="K140" s="19">
        <f ca="1">IFERROR(IF(K$1&lt;&gt;"",IF(K$1=Cпиcок!$G142,Cпиcок!$C142,9999),SMALL(INDIRECT(ADDRESS(2,COLUMN()-1)&amp;":"&amp;ADDRESS(200,COLUMN()-1)),ROW()-1)),9999)</f>
        <v>9999</v>
      </c>
      <c r="L140" s="20">
        <f ca="1">IFERROR(IF(L$1&lt;&gt;"",IF(L$1=Cпиcок!$G142,Cпиcок!$C142,9999),SMALL(INDIRECT(ADDRESS(2,COLUMN()-1)&amp;":"&amp;ADDRESS(200,COLUMN()-1)),ROW()-1)),9999)</f>
        <v>9999</v>
      </c>
      <c r="M140" s="19">
        <f ca="1">IFERROR(IF(M$1&lt;&gt;"",IF(M$1=Cпиcок!$G142,Cпиcок!$C142,9999),SMALL(INDIRECT(ADDRESS(2,COLUMN()-1)&amp;":"&amp;ADDRESS(200,COLUMN()-1)),ROW()-1)),9999)</f>
        <v>9999</v>
      </c>
      <c r="N140" s="20">
        <f ca="1">IFERROR(IF(N$1&lt;&gt;"",IF(N$1=Cпиcок!$G142,Cпиcок!$C142,9999),SMALL(INDIRECT(ADDRESS(2,COLUMN()-1)&amp;":"&amp;ADDRESS(200,COLUMN()-1)),ROW()-1)),9999)</f>
        <v>9999</v>
      </c>
      <c r="O140" s="19">
        <f ca="1">IFERROR(IF(O$1&lt;&gt;"",IF(O$1=Cпиcок!$G142,Cпиcок!$C142,9999),SMALL(INDIRECT(ADDRESS(2,COLUMN()-1)&amp;":"&amp;ADDRESS(200,COLUMN()-1)),ROW()-1)),9999)</f>
        <v>9999</v>
      </c>
      <c r="P140" s="20">
        <f ca="1">IFERROR(IF(P$1&lt;&gt;"",IF(P$1=Cпиcок!$G142,Cпиcок!$C142,9999),SMALL(INDIRECT(ADDRESS(2,COLUMN()-1)&amp;":"&amp;ADDRESS(200,COLUMN()-1)),ROW()-1)),9999)</f>
        <v>9999</v>
      </c>
      <c r="Q140" s="19">
        <f ca="1">IFERROR(IF(Q$1&lt;&gt;"",IF(Q$1=Cпиcок!$G142,Cпиcок!$C142,9999),SMALL(INDIRECT(ADDRESS(2,COLUMN()-1)&amp;":"&amp;ADDRESS(200,COLUMN()-1)),ROW()-1)),9999)</f>
        <v>9999</v>
      </c>
      <c r="R140" s="20">
        <f ca="1">IFERROR(IF(R$1&lt;&gt;"",IF(R$1=Cпиcок!$G142,Cпиcок!$C142,9999),SMALL(INDIRECT(ADDRESS(2,COLUMN()-1)&amp;":"&amp;ADDRESS(200,COLUMN()-1)),ROW()-1)),9999)</f>
        <v>9999</v>
      </c>
      <c r="S140" s="19">
        <f ca="1">IFERROR(IF(S$1&lt;&gt;"",IF(S$1=Cпиcок!$G142,Cпиcок!$C142,9999),SMALL(INDIRECT(ADDRESS(2,COLUMN()-1)&amp;":"&amp;ADDRESS(200,COLUMN()-1)),ROW()-1)),9999)</f>
        <v>9999</v>
      </c>
      <c r="T140" s="20">
        <f ca="1">IFERROR(IF(T$1&lt;&gt;"",IF(T$1=Cпиcок!$G142,Cпиcок!$C142,9999),SMALL(INDIRECT(ADDRESS(2,COLUMN()-1)&amp;":"&amp;ADDRESS(200,COLUMN()-1)),ROW()-1)),9999)</f>
        <v>9999</v>
      </c>
    </row>
    <row r="141" spans="1:20" x14ac:dyDescent="0.15">
      <c r="A141" s="19">
        <f ca="1">IFERROR(IF(A$1&lt;&gt;"",IF(A$1=Cпиcок!$G143,Cпиcок!$C143,9999),SMALL(INDIRECT(ADDRESS(2,COLUMN()-1)&amp;":"&amp;ADDRESS(200,COLUMN()-1)),ROW()-1)),9999)</f>
        <v>9999</v>
      </c>
      <c r="B141" s="20">
        <f ca="1">IFERROR(IF(B$1&lt;&gt;"",IF(B$1=Cпиcок!$G143,Cпиcок!$C143,9999),SMALL(INDIRECT(ADDRESS(2,COLUMN()-1)&amp;":"&amp;ADDRESS(200,COLUMN()-1)),ROW()-1)),9999)</f>
        <v>9999</v>
      </c>
      <c r="C141" s="19">
        <f ca="1">IFERROR(IF(C$1=Cпиcок!$G143,Cпиcок!$C143,9999),9999)</f>
        <v>9999</v>
      </c>
      <c r="D141" s="20">
        <f t="shared" ca="1" si="3"/>
        <v>9999</v>
      </c>
      <c r="E141" s="19">
        <f ca="1">IFERROR(IF(E$1&lt;&gt;"",IF(E$1=Cпиcок!$G143,Cпиcок!$C143,9999),SMALL(INDIRECT(ADDRESS(2,COLUMN()-1)&amp;":"&amp;ADDRESS(200,COLUMN()-1)),ROW()-1)),9999)</f>
        <v>9999</v>
      </c>
      <c r="F141" s="20">
        <f ca="1">IFERROR(IF(F$1&lt;&gt;"",IF(F$1=Cпиcок!$G143,Cпиcок!$C143,9999),SMALL(INDIRECT(ADDRESS(2,COLUMN()-1)&amp;":"&amp;ADDRESS(200,COLUMN()-1)),ROW()-1)),9999)</f>
        <v>9999</v>
      </c>
      <c r="G141" s="19">
        <f ca="1">IFERROR(IF(G$1&lt;&gt;"",IF(G$1=Cпиcок!$G143,Cпиcок!$C143,9999),SMALL(INDIRECT(ADDRESS(2,COLUMN()-1)&amp;":"&amp;ADDRESS(200,COLUMN()-1)),ROW()-1)),9999)</f>
        <v>9999</v>
      </c>
      <c r="H141" s="20">
        <f ca="1">IFERROR(IF(H$1&lt;&gt;"",IF(H$1=Cпиcок!$G143,Cпиcок!$C143,9999),SMALL(INDIRECT(ADDRESS(2,COLUMN()-1)&amp;":"&amp;ADDRESS(200,COLUMN()-1)),ROW()-1)),9999)</f>
        <v>9999</v>
      </c>
      <c r="I141" s="19">
        <f ca="1">IFERROR(IF(I$1&lt;&gt;"",IF(I$1=Cпиcок!$G143,Cпиcок!$C143,9999),SMALL(INDIRECT(ADDRESS(2,COLUMN()-1)&amp;":"&amp;ADDRESS(200,COLUMN()-1)),ROW()-1)),9999)</f>
        <v>9999</v>
      </c>
      <c r="J141" s="20">
        <f ca="1">IFERROR(IF(J$1&lt;&gt;"",IF(J$1=Cпиcок!$G143,Cпиcок!$C143,9999),SMALL(INDIRECT(ADDRESS(2,COLUMN()-1)&amp;":"&amp;ADDRESS(200,COLUMN()-1)),ROW()-1)),9999)</f>
        <v>9999</v>
      </c>
      <c r="K141" s="19">
        <f ca="1">IFERROR(IF(K$1&lt;&gt;"",IF(K$1=Cпиcок!$G143,Cпиcок!$C143,9999),SMALL(INDIRECT(ADDRESS(2,COLUMN()-1)&amp;":"&amp;ADDRESS(200,COLUMN()-1)),ROW()-1)),9999)</f>
        <v>9999</v>
      </c>
      <c r="L141" s="20">
        <f ca="1">IFERROR(IF(L$1&lt;&gt;"",IF(L$1=Cпиcок!$G143,Cпиcок!$C143,9999),SMALL(INDIRECT(ADDRESS(2,COLUMN()-1)&amp;":"&amp;ADDRESS(200,COLUMN()-1)),ROW()-1)),9999)</f>
        <v>9999</v>
      </c>
      <c r="M141" s="19">
        <f ca="1">IFERROR(IF(M$1&lt;&gt;"",IF(M$1=Cпиcок!$G143,Cпиcок!$C143,9999),SMALL(INDIRECT(ADDRESS(2,COLUMN()-1)&amp;":"&amp;ADDRESS(200,COLUMN()-1)),ROW()-1)),9999)</f>
        <v>9999</v>
      </c>
      <c r="N141" s="20">
        <f ca="1">IFERROR(IF(N$1&lt;&gt;"",IF(N$1=Cпиcок!$G143,Cпиcок!$C143,9999),SMALL(INDIRECT(ADDRESS(2,COLUMN()-1)&amp;":"&amp;ADDRESS(200,COLUMN()-1)),ROW()-1)),9999)</f>
        <v>9999</v>
      </c>
      <c r="O141" s="19">
        <f ca="1">IFERROR(IF(O$1&lt;&gt;"",IF(O$1=Cпиcок!$G143,Cпиcок!$C143,9999),SMALL(INDIRECT(ADDRESS(2,COLUMN()-1)&amp;":"&amp;ADDRESS(200,COLUMN()-1)),ROW()-1)),9999)</f>
        <v>9999</v>
      </c>
      <c r="P141" s="20">
        <f ca="1">IFERROR(IF(P$1&lt;&gt;"",IF(P$1=Cпиcок!$G143,Cпиcок!$C143,9999),SMALL(INDIRECT(ADDRESS(2,COLUMN()-1)&amp;":"&amp;ADDRESS(200,COLUMN()-1)),ROW()-1)),9999)</f>
        <v>9999</v>
      </c>
      <c r="Q141" s="19">
        <f ca="1">IFERROR(IF(Q$1&lt;&gt;"",IF(Q$1=Cпиcок!$G143,Cпиcок!$C143,9999),SMALL(INDIRECT(ADDRESS(2,COLUMN()-1)&amp;":"&amp;ADDRESS(200,COLUMN()-1)),ROW()-1)),9999)</f>
        <v>9999</v>
      </c>
      <c r="R141" s="20">
        <f ca="1">IFERROR(IF(R$1&lt;&gt;"",IF(R$1=Cпиcок!$G143,Cпиcок!$C143,9999),SMALL(INDIRECT(ADDRESS(2,COLUMN()-1)&amp;":"&amp;ADDRESS(200,COLUMN()-1)),ROW()-1)),9999)</f>
        <v>9999</v>
      </c>
      <c r="S141" s="19">
        <f ca="1">IFERROR(IF(S$1&lt;&gt;"",IF(S$1=Cпиcок!$G143,Cпиcок!$C143,9999),SMALL(INDIRECT(ADDRESS(2,COLUMN()-1)&amp;":"&amp;ADDRESS(200,COLUMN()-1)),ROW()-1)),9999)</f>
        <v>9999</v>
      </c>
      <c r="T141" s="20">
        <f ca="1">IFERROR(IF(T$1&lt;&gt;"",IF(T$1=Cпиcок!$G143,Cпиcок!$C143,9999),SMALL(INDIRECT(ADDRESS(2,COLUMN()-1)&amp;":"&amp;ADDRESS(200,COLUMN()-1)),ROW()-1)),9999)</f>
        <v>9999</v>
      </c>
    </row>
    <row r="142" spans="1:20" x14ac:dyDescent="0.15">
      <c r="A142" s="19">
        <f ca="1">IFERROR(IF(A$1&lt;&gt;"",IF(A$1=Cпиcок!$G144,Cпиcок!$C144,9999),SMALL(INDIRECT(ADDRESS(2,COLUMN()-1)&amp;":"&amp;ADDRESS(200,COLUMN()-1)),ROW()-1)),9999)</f>
        <v>9999</v>
      </c>
      <c r="B142" s="20">
        <f ca="1">IFERROR(IF(B$1&lt;&gt;"",IF(B$1=Cпиcок!$G144,Cпиcок!$C144,9999),SMALL(INDIRECT(ADDRESS(2,COLUMN()-1)&amp;":"&amp;ADDRESS(200,COLUMN()-1)),ROW()-1)),9999)</f>
        <v>9999</v>
      </c>
      <c r="C142" s="19">
        <f ca="1">IFERROR(IF(C$1=Cпиcок!$G144,Cпиcок!$C144,9999),9999)</f>
        <v>9999</v>
      </c>
      <c r="D142" s="20">
        <f t="shared" ca="1" si="3"/>
        <v>9999</v>
      </c>
      <c r="E142" s="19">
        <f ca="1">IFERROR(IF(E$1&lt;&gt;"",IF(E$1=Cпиcок!$G144,Cпиcок!$C144,9999),SMALL(INDIRECT(ADDRESS(2,COLUMN()-1)&amp;":"&amp;ADDRESS(200,COLUMN()-1)),ROW()-1)),9999)</f>
        <v>9999</v>
      </c>
      <c r="F142" s="20">
        <f ca="1">IFERROR(IF(F$1&lt;&gt;"",IF(F$1=Cпиcок!$G144,Cпиcок!$C144,9999),SMALL(INDIRECT(ADDRESS(2,COLUMN()-1)&amp;":"&amp;ADDRESS(200,COLUMN()-1)),ROW()-1)),9999)</f>
        <v>9999</v>
      </c>
      <c r="G142" s="19">
        <f ca="1">IFERROR(IF(G$1&lt;&gt;"",IF(G$1=Cпиcок!$G144,Cпиcок!$C144,9999),SMALL(INDIRECT(ADDRESS(2,COLUMN()-1)&amp;":"&amp;ADDRESS(200,COLUMN()-1)),ROW()-1)),9999)</f>
        <v>9999</v>
      </c>
      <c r="H142" s="20">
        <f ca="1">IFERROR(IF(H$1&lt;&gt;"",IF(H$1=Cпиcок!$G144,Cпиcок!$C144,9999),SMALL(INDIRECT(ADDRESS(2,COLUMN()-1)&amp;":"&amp;ADDRESS(200,COLUMN()-1)),ROW()-1)),9999)</f>
        <v>9999</v>
      </c>
      <c r="I142" s="19">
        <f ca="1">IFERROR(IF(I$1&lt;&gt;"",IF(I$1=Cпиcок!$G144,Cпиcок!$C144,9999),SMALL(INDIRECT(ADDRESS(2,COLUMN()-1)&amp;":"&amp;ADDRESS(200,COLUMN()-1)),ROW()-1)),9999)</f>
        <v>9999</v>
      </c>
      <c r="J142" s="20">
        <f ca="1">IFERROR(IF(J$1&lt;&gt;"",IF(J$1=Cпиcок!$G144,Cпиcок!$C144,9999),SMALL(INDIRECT(ADDRESS(2,COLUMN()-1)&amp;":"&amp;ADDRESS(200,COLUMN()-1)),ROW()-1)),9999)</f>
        <v>9999</v>
      </c>
      <c r="K142" s="19">
        <f ca="1">IFERROR(IF(K$1&lt;&gt;"",IF(K$1=Cпиcок!$G144,Cпиcок!$C144,9999),SMALL(INDIRECT(ADDRESS(2,COLUMN()-1)&amp;":"&amp;ADDRESS(200,COLUMN()-1)),ROW()-1)),9999)</f>
        <v>9999</v>
      </c>
      <c r="L142" s="20">
        <f ca="1">IFERROR(IF(L$1&lt;&gt;"",IF(L$1=Cпиcок!$G144,Cпиcок!$C144,9999),SMALL(INDIRECT(ADDRESS(2,COLUMN()-1)&amp;":"&amp;ADDRESS(200,COLUMN()-1)),ROW()-1)),9999)</f>
        <v>9999</v>
      </c>
      <c r="M142" s="19">
        <f ca="1">IFERROR(IF(M$1&lt;&gt;"",IF(M$1=Cпиcок!$G144,Cпиcок!$C144,9999),SMALL(INDIRECT(ADDRESS(2,COLUMN()-1)&amp;":"&amp;ADDRESS(200,COLUMN()-1)),ROW()-1)),9999)</f>
        <v>9999</v>
      </c>
      <c r="N142" s="20">
        <f ca="1">IFERROR(IF(N$1&lt;&gt;"",IF(N$1=Cпиcок!$G144,Cпиcок!$C144,9999),SMALL(INDIRECT(ADDRESS(2,COLUMN()-1)&amp;":"&amp;ADDRESS(200,COLUMN()-1)),ROW()-1)),9999)</f>
        <v>9999</v>
      </c>
      <c r="O142" s="19">
        <f ca="1">IFERROR(IF(O$1&lt;&gt;"",IF(O$1=Cпиcок!$G144,Cпиcок!$C144,9999),SMALL(INDIRECT(ADDRESS(2,COLUMN()-1)&amp;":"&amp;ADDRESS(200,COLUMN()-1)),ROW()-1)),9999)</f>
        <v>9999</v>
      </c>
      <c r="P142" s="20">
        <f ca="1">IFERROR(IF(P$1&lt;&gt;"",IF(P$1=Cпиcок!$G144,Cпиcок!$C144,9999),SMALL(INDIRECT(ADDRESS(2,COLUMN()-1)&amp;":"&amp;ADDRESS(200,COLUMN()-1)),ROW()-1)),9999)</f>
        <v>9999</v>
      </c>
      <c r="Q142" s="19">
        <f ca="1">IFERROR(IF(Q$1&lt;&gt;"",IF(Q$1=Cпиcок!$G144,Cпиcок!$C144,9999),SMALL(INDIRECT(ADDRESS(2,COLUMN()-1)&amp;":"&amp;ADDRESS(200,COLUMN()-1)),ROW()-1)),9999)</f>
        <v>9999</v>
      </c>
      <c r="R142" s="20">
        <f ca="1">IFERROR(IF(R$1&lt;&gt;"",IF(R$1=Cпиcок!$G144,Cпиcок!$C144,9999),SMALL(INDIRECT(ADDRESS(2,COLUMN()-1)&amp;":"&amp;ADDRESS(200,COLUMN()-1)),ROW()-1)),9999)</f>
        <v>9999</v>
      </c>
      <c r="S142" s="19">
        <f ca="1">IFERROR(IF(S$1&lt;&gt;"",IF(S$1=Cпиcок!$G144,Cпиcок!$C144,9999),SMALL(INDIRECT(ADDRESS(2,COLUMN()-1)&amp;":"&amp;ADDRESS(200,COLUMN()-1)),ROW()-1)),9999)</f>
        <v>9999</v>
      </c>
      <c r="T142" s="20">
        <f ca="1">IFERROR(IF(T$1&lt;&gt;"",IF(T$1=Cпиcок!$G144,Cпиcок!$C144,9999),SMALL(INDIRECT(ADDRESS(2,COLUMN()-1)&amp;":"&amp;ADDRESS(200,COLUMN()-1)),ROW()-1)),9999)</f>
        <v>9999</v>
      </c>
    </row>
    <row r="143" spans="1:20" x14ac:dyDescent="0.15">
      <c r="A143" s="19">
        <f ca="1">IFERROR(IF(A$1&lt;&gt;"",IF(A$1=Cпиcок!$G145,Cпиcок!$C145,9999),SMALL(INDIRECT(ADDRESS(2,COLUMN()-1)&amp;":"&amp;ADDRESS(200,COLUMN()-1)),ROW()-1)),9999)</f>
        <v>9999</v>
      </c>
      <c r="B143" s="20">
        <f ca="1">IFERROR(IF(B$1&lt;&gt;"",IF(B$1=Cпиcок!$G145,Cпиcок!$C145,9999),SMALL(INDIRECT(ADDRESS(2,COLUMN()-1)&amp;":"&amp;ADDRESS(200,COLUMN()-1)),ROW()-1)),9999)</f>
        <v>9999</v>
      </c>
      <c r="C143" s="19">
        <f ca="1">IFERROR(IF(C$1=Cпиcок!$G145,Cпиcок!$C145,9999),9999)</f>
        <v>9999</v>
      </c>
      <c r="D143" s="20">
        <f t="shared" ca="1" si="3"/>
        <v>9999</v>
      </c>
      <c r="E143" s="19">
        <f ca="1">IFERROR(IF(E$1&lt;&gt;"",IF(E$1=Cпиcок!$G145,Cпиcок!$C145,9999),SMALL(INDIRECT(ADDRESS(2,COLUMN()-1)&amp;":"&amp;ADDRESS(200,COLUMN()-1)),ROW()-1)),9999)</f>
        <v>9999</v>
      </c>
      <c r="F143" s="20">
        <f ca="1">IFERROR(IF(F$1&lt;&gt;"",IF(F$1=Cпиcок!$G145,Cпиcок!$C145,9999),SMALL(INDIRECT(ADDRESS(2,COLUMN()-1)&amp;":"&amp;ADDRESS(200,COLUMN()-1)),ROW()-1)),9999)</f>
        <v>9999</v>
      </c>
      <c r="G143" s="19">
        <f ca="1">IFERROR(IF(G$1&lt;&gt;"",IF(G$1=Cпиcок!$G145,Cпиcок!$C145,9999),SMALL(INDIRECT(ADDRESS(2,COLUMN()-1)&amp;":"&amp;ADDRESS(200,COLUMN()-1)),ROW()-1)),9999)</f>
        <v>9999</v>
      </c>
      <c r="H143" s="20">
        <f ca="1">IFERROR(IF(H$1&lt;&gt;"",IF(H$1=Cпиcок!$G145,Cпиcок!$C145,9999),SMALL(INDIRECT(ADDRESS(2,COLUMN()-1)&amp;":"&amp;ADDRESS(200,COLUMN()-1)),ROW()-1)),9999)</f>
        <v>9999</v>
      </c>
      <c r="I143" s="19">
        <f ca="1">IFERROR(IF(I$1&lt;&gt;"",IF(I$1=Cпиcок!$G145,Cпиcок!$C145,9999),SMALL(INDIRECT(ADDRESS(2,COLUMN()-1)&amp;":"&amp;ADDRESS(200,COLUMN()-1)),ROW()-1)),9999)</f>
        <v>9999</v>
      </c>
      <c r="J143" s="20">
        <f ca="1">IFERROR(IF(J$1&lt;&gt;"",IF(J$1=Cпиcок!$G145,Cпиcок!$C145,9999),SMALL(INDIRECT(ADDRESS(2,COLUMN()-1)&amp;":"&amp;ADDRESS(200,COLUMN()-1)),ROW()-1)),9999)</f>
        <v>9999</v>
      </c>
      <c r="K143" s="19">
        <f ca="1">IFERROR(IF(K$1&lt;&gt;"",IF(K$1=Cпиcок!$G145,Cпиcок!$C145,9999),SMALL(INDIRECT(ADDRESS(2,COLUMN()-1)&amp;":"&amp;ADDRESS(200,COLUMN()-1)),ROW()-1)),9999)</f>
        <v>9999</v>
      </c>
      <c r="L143" s="20">
        <f ca="1">IFERROR(IF(L$1&lt;&gt;"",IF(L$1=Cпиcок!$G145,Cпиcок!$C145,9999),SMALL(INDIRECT(ADDRESS(2,COLUMN()-1)&amp;":"&amp;ADDRESS(200,COLUMN()-1)),ROW()-1)),9999)</f>
        <v>9999</v>
      </c>
      <c r="M143" s="19">
        <f ca="1">IFERROR(IF(M$1&lt;&gt;"",IF(M$1=Cпиcок!$G145,Cпиcок!$C145,9999),SMALL(INDIRECT(ADDRESS(2,COLUMN()-1)&amp;":"&amp;ADDRESS(200,COLUMN()-1)),ROW()-1)),9999)</f>
        <v>9999</v>
      </c>
      <c r="N143" s="20">
        <f ca="1">IFERROR(IF(N$1&lt;&gt;"",IF(N$1=Cпиcок!$G145,Cпиcок!$C145,9999),SMALL(INDIRECT(ADDRESS(2,COLUMN()-1)&amp;":"&amp;ADDRESS(200,COLUMN()-1)),ROW()-1)),9999)</f>
        <v>9999</v>
      </c>
      <c r="O143" s="19">
        <f ca="1">IFERROR(IF(O$1&lt;&gt;"",IF(O$1=Cпиcок!$G145,Cпиcок!$C145,9999),SMALL(INDIRECT(ADDRESS(2,COLUMN()-1)&amp;":"&amp;ADDRESS(200,COLUMN()-1)),ROW()-1)),9999)</f>
        <v>9999</v>
      </c>
      <c r="P143" s="20">
        <f ca="1">IFERROR(IF(P$1&lt;&gt;"",IF(P$1=Cпиcок!$G145,Cпиcок!$C145,9999),SMALL(INDIRECT(ADDRESS(2,COLUMN()-1)&amp;":"&amp;ADDRESS(200,COLUMN()-1)),ROW()-1)),9999)</f>
        <v>9999</v>
      </c>
      <c r="Q143" s="19">
        <f ca="1">IFERROR(IF(Q$1&lt;&gt;"",IF(Q$1=Cпиcок!$G145,Cпиcок!$C145,9999),SMALL(INDIRECT(ADDRESS(2,COLUMN()-1)&amp;":"&amp;ADDRESS(200,COLUMN()-1)),ROW()-1)),9999)</f>
        <v>9999</v>
      </c>
      <c r="R143" s="20">
        <f ca="1">IFERROR(IF(R$1&lt;&gt;"",IF(R$1=Cпиcок!$G145,Cпиcок!$C145,9999),SMALL(INDIRECT(ADDRESS(2,COLUMN()-1)&amp;":"&amp;ADDRESS(200,COLUMN()-1)),ROW()-1)),9999)</f>
        <v>9999</v>
      </c>
      <c r="S143" s="19">
        <f ca="1">IFERROR(IF(S$1&lt;&gt;"",IF(S$1=Cпиcок!$G145,Cпиcок!$C145,9999),SMALL(INDIRECT(ADDRESS(2,COLUMN()-1)&amp;":"&amp;ADDRESS(200,COLUMN()-1)),ROW()-1)),9999)</f>
        <v>9999</v>
      </c>
      <c r="T143" s="20">
        <f ca="1">IFERROR(IF(T$1&lt;&gt;"",IF(T$1=Cпиcок!$G145,Cпиcок!$C145,9999),SMALL(INDIRECT(ADDRESS(2,COLUMN()-1)&amp;":"&amp;ADDRESS(200,COLUMN()-1)),ROW()-1)),9999)</f>
        <v>9999</v>
      </c>
    </row>
    <row r="144" spans="1:20" x14ac:dyDescent="0.15">
      <c r="A144" s="19">
        <f ca="1">IFERROR(IF(A$1&lt;&gt;"",IF(A$1=Cпиcок!$G146,Cпиcок!$C146,9999),SMALL(INDIRECT(ADDRESS(2,COLUMN()-1)&amp;":"&amp;ADDRESS(200,COLUMN()-1)),ROW()-1)),9999)</f>
        <v>9999</v>
      </c>
      <c r="B144" s="20">
        <f ca="1">IFERROR(IF(B$1&lt;&gt;"",IF(B$1=Cпиcок!$G146,Cпиcок!$C146,9999),SMALL(INDIRECT(ADDRESS(2,COLUMN()-1)&amp;":"&amp;ADDRESS(200,COLUMN()-1)),ROW()-1)),9999)</f>
        <v>9999</v>
      </c>
      <c r="C144" s="19">
        <f ca="1">IFERROR(IF(C$1=Cпиcок!$G146,Cпиcок!$C146,9999),9999)</f>
        <v>9999</v>
      </c>
      <c r="D144" s="20">
        <f t="shared" ca="1" si="3"/>
        <v>9999</v>
      </c>
      <c r="E144" s="19">
        <f ca="1">IFERROR(IF(E$1&lt;&gt;"",IF(E$1=Cпиcок!$G146,Cпиcок!$C146,9999),SMALL(INDIRECT(ADDRESS(2,COLUMN()-1)&amp;":"&amp;ADDRESS(200,COLUMN()-1)),ROW()-1)),9999)</f>
        <v>9999</v>
      </c>
      <c r="F144" s="20">
        <f ca="1">IFERROR(IF(F$1&lt;&gt;"",IF(F$1=Cпиcок!$G146,Cпиcок!$C146,9999),SMALL(INDIRECT(ADDRESS(2,COLUMN()-1)&amp;":"&amp;ADDRESS(200,COLUMN()-1)),ROW()-1)),9999)</f>
        <v>9999</v>
      </c>
      <c r="G144" s="19">
        <f ca="1">IFERROR(IF(G$1&lt;&gt;"",IF(G$1=Cпиcок!$G146,Cпиcок!$C146,9999),SMALL(INDIRECT(ADDRESS(2,COLUMN()-1)&amp;":"&amp;ADDRESS(200,COLUMN()-1)),ROW()-1)),9999)</f>
        <v>9999</v>
      </c>
      <c r="H144" s="20">
        <f ca="1">IFERROR(IF(H$1&lt;&gt;"",IF(H$1=Cпиcок!$G146,Cпиcок!$C146,9999),SMALL(INDIRECT(ADDRESS(2,COLUMN()-1)&amp;":"&amp;ADDRESS(200,COLUMN()-1)),ROW()-1)),9999)</f>
        <v>9999</v>
      </c>
      <c r="I144" s="19">
        <f ca="1">IFERROR(IF(I$1&lt;&gt;"",IF(I$1=Cпиcок!$G146,Cпиcок!$C146,9999),SMALL(INDIRECT(ADDRESS(2,COLUMN()-1)&amp;":"&amp;ADDRESS(200,COLUMN()-1)),ROW()-1)),9999)</f>
        <v>9999</v>
      </c>
      <c r="J144" s="20">
        <f ca="1">IFERROR(IF(J$1&lt;&gt;"",IF(J$1=Cпиcок!$G146,Cпиcок!$C146,9999),SMALL(INDIRECT(ADDRESS(2,COLUMN()-1)&amp;":"&amp;ADDRESS(200,COLUMN()-1)),ROW()-1)),9999)</f>
        <v>9999</v>
      </c>
      <c r="K144" s="19">
        <f ca="1">IFERROR(IF(K$1&lt;&gt;"",IF(K$1=Cпиcок!$G146,Cпиcок!$C146,9999),SMALL(INDIRECT(ADDRESS(2,COLUMN()-1)&amp;":"&amp;ADDRESS(200,COLUMN()-1)),ROW()-1)),9999)</f>
        <v>9999</v>
      </c>
      <c r="L144" s="20">
        <f ca="1">IFERROR(IF(L$1&lt;&gt;"",IF(L$1=Cпиcок!$G146,Cпиcок!$C146,9999),SMALL(INDIRECT(ADDRESS(2,COLUMN()-1)&amp;":"&amp;ADDRESS(200,COLUMN()-1)),ROW()-1)),9999)</f>
        <v>9999</v>
      </c>
      <c r="M144" s="19">
        <f ca="1">IFERROR(IF(M$1&lt;&gt;"",IF(M$1=Cпиcок!$G146,Cпиcок!$C146,9999),SMALL(INDIRECT(ADDRESS(2,COLUMN()-1)&amp;":"&amp;ADDRESS(200,COLUMN()-1)),ROW()-1)),9999)</f>
        <v>9999</v>
      </c>
      <c r="N144" s="20">
        <f ca="1">IFERROR(IF(N$1&lt;&gt;"",IF(N$1=Cпиcок!$G146,Cпиcок!$C146,9999),SMALL(INDIRECT(ADDRESS(2,COLUMN()-1)&amp;":"&amp;ADDRESS(200,COLUMN()-1)),ROW()-1)),9999)</f>
        <v>9999</v>
      </c>
      <c r="O144" s="19">
        <f ca="1">IFERROR(IF(O$1&lt;&gt;"",IF(O$1=Cпиcок!$G146,Cпиcок!$C146,9999),SMALL(INDIRECT(ADDRESS(2,COLUMN()-1)&amp;":"&amp;ADDRESS(200,COLUMN()-1)),ROW()-1)),9999)</f>
        <v>9999</v>
      </c>
      <c r="P144" s="20">
        <f ca="1">IFERROR(IF(P$1&lt;&gt;"",IF(P$1=Cпиcок!$G146,Cпиcок!$C146,9999),SMALL(INDIRECT(ADDRESS(2,COLUMN()-1)&amp;":"&amp;ADDRESS(200,COLUMN()-1)),ROW()-1)),9999)</f>
        <v>9999</v>
      </c>
      <c r="Q144" s="19">
        <f ca="1">IFERROR(IF(Q$1&lt;&gt;"",IF(Q$1=Cпиcок!$G146,Cпиcок!$C146,9999),SMALL(INDIRECT(ADDRESS(2,COLUMN()-1)&amp;":"&amp;ADDRESS(200,COLUMN()-1)),ROW()-1)),9999)</f>
        <v>9999</v>
      </c>
      <c r="R144" s="20">
        <f ca="1">IFERROR(IF(R$1&lt;&gt;"",IF(R$1=Cпиcок!$G146,Cпиcок!$C146,9999),SMALL(INDIRECT(ADDRESS(2,COLUMN()-1)&amp;":"&amp;ADDRESS(200,COLUMN()-1)),ROW()-1)),9999)</f>
        <v>9999</v>
      </c>
      <c r="S144" s="19">
        <f ca="1">IFERROR(IF(S$1&lt;&gt;"",IF(S$1=Cпиcок!$G146,Cпиcок!$C146,9999),SMALL(INDIRECT(ADDRESS(2,COLUMN()-1)&amp;":"&amp;ADDRESS(200,COLUMN()-1)),ROW()-1)),9999)</f>
        <v>9999</v>
      </c>
      <c r="T144" s="20">
        <f ca="1">IFERROR(IF(T$1&lt;&gt;"",IF(T$1=Cпиcок!$G146,Cпиcок!$C146,9999),SMALL(INDIRECT(ADDRESS(2,COLUMN()-1)&amp;":"&amp;ADDRESS(200,COLUMN()-1)),ROW()-1)),9999)</f>
        <v>9999</v>
      </c>
    </row>
    <row r="145" spans="1:20" x14ac:dyDescent="0.15">
      <c r="A145" s="19">
        <f ca="1">IFERROR(IF(A$1&lt;&gt;"",IF(A$1=Cпиcок!$G147,Cпиcок!$C147,9999),SMALL(INDIRECT(ADDRESS(2,COLUMN()-1)&amp;":"&amp;ADDRESS(200,COLUMN()-1)),ROW()-1)),9999)</f>
        <v>9999</v>
      </c>
      <c r="B145" s="20">
        <f ca="1">IFERROR(IF(B$1&lt;&gt;"",IF(B$1=Cпиcок!$G147,Cпиcок!$C147,9999),SMALL(INDIRECT(ADDRESS(2,COLUMN()-1)&amp;":"&amp;ADDRESS(200,COLUMN()-1)),ROW()-1)),9999)</f>
        <v>9999</v>
      </c>
      <c r="C145" s="19">
        <f ca="1">IFERROR(IF(C$1=Cпиcок!$G147,Cпиcок!$C147,9999),9999)</f>
        <v>9999</v>
      </c>
      <c r="D145" s="20">
        <f t="shared" ca="1" si="3"/>
        <v>9999</v>
      </c>
      <c r="E145" s="19">
        <f ca="1">IFERROR(IF(E$1&lt;&gt;"",IF(E$1=Cпиcок!$G147,Cпиcок!$C147,9999),SMALL(INDIRECT(ADDRESS(2,COLUMN()-1)&amp;":"&amp;ADDRESS(200,COLUMN()-1)),ROW()-1)),9999)</f>
        <v>9999</v>
      </c>
      <c r="F145" s="20">
        <f ca="1">IFERROR(IF(F$1&lt;&gt;"",IF(F$1=Cпиcок!$G147,Cпиcок!$C147,9999),SMALL(INDIRECT(ADDRESS(2,COLUMN()-1)&amp;":"&amp;ADDRESS(200,COLUMN()-1)),ROW()-1)),9999)</f>
        <v>9999</v>
      </c>
      <c r="G145" s="19">
        <f ca="1">IFERROR(IF(G$1&lt;&gt;"",IF(G$1=Cпиcок!$G147,Cпиcок!$C147,9999),SMALL(INDIRECT(ADDRESS(2,COLUMN()-1)&amp;":"&amp;ADDRESS(200,COLUMN()-1)),ROW()-1)),9999)</f>
        <v>9999</v>
      </c>
      <c r="H145" s="20">
        <f ca="1">IFERROR(IF(H$1&lt;&gt;"",IF(H$1=Cпиcок!$G147,Cпиcок!$C147,9999),SMALL(INDIRECT(ADDRESS(2,COLUMN()-1)&amp;":"&amp;ADDRESS(200,COLUMN()-1)),ROW()-1)),9999)</f>
        <v>9999</v>
      </c>
      <c r="I145" s="19">
        <f ca="1">IFERROR(IF(I$1&lt;&gt;"",IF(I$1=Cпиcок!$G147,Cпиcок!$C147,9999),SMALL(INDIRECT(ADDRESS(2,COLUMN()-1)&amp;":"&amp;ADDRESS(200,COLUMN()-1)),ROW()-1)),9999)</f>
        <v>9999</v>
      </c>
      <c r="J145" s="20">
        <f ca="1">IFERROR(IF(J$1&lt;&gt;"",IF(J$1=Cпиcок!$G147,Cпиcок!$C147,9999),SMALL(INDIRECT(ADDRESS(2,COLUMN()-1)&amp;":"&amp;ADDRESS(200,COLUMN()-1)),ROW()-1)),9999)</f>
        <v>9999</v>
      </c>
      <c r="K145" s="19">
        <f ca="1">IFERROR(IF(K$1&lt;&gt;"",IF(K$1=Cпиcок!$G147,Cпиcок!$C147,9999),SMALL(INDIRECT(ADDRESS(2,COLUMN()-1)&amp;":"&amp;ADDRESS(200,COLUMN()-1)),ROW()-1)),9999)</f>
        <v>9999</v>
      </c>
      <c r="L145" s="20">
        <f ca="1">IFERROR(IF(L$1&lt;&gt;"",IF(L$1=Cпиcок!$G147,Cпиcок!$C147,9999),SMALL(INDIRECT(ADDRESS(2,COLUMN()-1)&amp;":"&amp;ADDRESS(200,COLUMN()-1)),ROW()-1)),9999)</f>
        <v>9999</v>
      </c>
      <c r="M145" s="19">
        <f ca="1">IFERROR(IF(M$1&lt;&gt;"",IF(M$1=Cпиcок!$G147,Cпиcок!$C147,9999),SMALL(INDIRECT(ADDRESS(2,COLUMN()-1)&amp;":"&amp;ADDRESS(200,COLUMN()-1)),ROW()-1)),9999)</f>
        <v>9999</v>
      </c>
      <c r="N145" s="20">
        <f ca="1">IFERROR(IF(N$1&lt;&gt;"",IF(N$1=Cпиcок!$G147,Cпиcок!$C147,9999),SMALL(INDIRECT(ADDRESS(2,COLUMN()-1)&amp;":"&amp;ADDRESS(200,COLUMN()-1)),ROW()-1)),9999)</f>
        <v>9999</v>
      </c>
      <c r="O145" s="19">
        <f ca="1">IFERROR(IF(O$1&lt;&gt;"",IF(O$1=Cпиcок!$G147,Cпиcок!$C147,9999),SMALL(INDIRECT(ADDRESS(2,COLUMN()-1)&amp;":"&amp;ADDRESS(200,COLUMN()-1)),ROW()-1)),9999)</f>
        <v>9999</v>
      </c>
      <c r="P145" s="20">
        <f ca="1">IFERROR(IF(P$1&lt;&gt;"",IF(P$1=Cпиcок!$G147,Cпиcок!$C147,9999),SMALL(INDIRECT(ADDRESS(2,COLUMN()-1)&amp;":"&amp;ADDRESS(200,COLUMN()-1)),ROW()-1)),9999)</f>
        <v>9999</v>
      </c>
      <c r="Q145" s="19">
        <f ca="1">IFERROR(IF(Q$1&lt;&gt;"",IF(Q$1=Cпиcок!$G147,Cпиcок!$C147,9999),SMALL(INDIRECT(ADDRESS(2,COLUMN()-1)&amp;":"&amp;ADDRESS(200,COLUMN()-1)),ROW()-1)),9999)</f>
        <v>9999</v>
      </c>
      <c r="R145" s="20">
        <f ca="1">IFERROR(IF(R$1&lt;&gt;"",IF(R$1=Cпиcок!$G147,Cпиcок!$C147,9999),SMALL(INDIRECT(ADDRESS(2,COLUMN()-1)&amp;":"&amp;ADDRESS(200,COLUMN()-1)),ROW()-1)),9999)</f>
        <v>9999</v>
      </c>
      <c r="S145" s="19">
        <f ca="1">IFERROR(IF(S$1&lt;&gt;"",IF(S$1=Cпиcок!$G147,Cпиcок!$C147,9999),SMALL(INDIRECT(ADDRESS(2,COLUMN()-1)&amp;":"&amp;ADDRESS(200,COLUMN()-1)),ROW()-1)),9999)</f>
        <v>9999</v>
      </c>
      <c r="T145" s="20">
        <f ca="1">IFERROR(IF(T$1&lt;&gt;"",IF(T$1=Cпиcок!$G147,Cпиcок!$C147,9999),SMALL(INDIRECT(ADDRESS(2,COLUMN()-1)&amp;":"&amp;ADDRESS(200,COLUMN()-1)),ROW()-1)),9999)</f>
        <v>9999</v>
      </c>
    </row>
    <row r="146" spans="1:20" x14ac:dyDescent="0.15">
      <c r="A146" s="19">
        <f ca="1">IFERROR(IF(A$1&lt;&gt;"",IF(A$1=Cпиcок!$G148,Cпиcок!$C148,9999),SMALL(INDIRECT(ADDRESS(2,COLUMN()-1)&amp;":"&amp;ADDRESS(200,COLUMN()-1)),ROW()-1)),9999)</f>
        <v>9999</v>
      </c>
      <c r="B146" s="20">
        <f ca="1">IFERROR(IF(B$1&lt;&gt;"",IF(B$1=Cпиcок!$G148,Cпиcок!$C148,9999),SMALL(INDIRECT(ADDRESS(2,COLUMN()-1)&amp;":"&amp;ADDRESS(200,COLUMN()-1)),ROW()-1)),9999)</f>
        <v>9999</v>
      </c>
      <c r="C146" s="19">
        <f ca="1">IFERROR(IF(C$1=Cпиcок!$G148,Cпиcок!$C148,9999),9999)</f>
        <v>9999</v>
      </c>
      <c r="D146" s="20">
        <f t="shared" ca="1" si="3"/>
        <v>9999</v>
      </c>
      <c r="E146" s="19">
        <f ca="1">IFERROR(IF(E$1&lt;&gt;"",IF(E$1=Cпиcок!$G148,Cпиcок!$C148,9999),SMALL(INDIRECT(ADDRESS(2,COLUMN()-1)&amp;":"&amp;ADDRESS(200,COLUMN()-1)),ROW()-1)),9999)</f>
        <v>9999</v>
      </c>
      <c r="F146" s="20">
        <f ca="1">IFERROR(IF(F$1&lt;&gt;"",IF(F$1=Cпиcок!$G148,Cпиcок!$C148,9999),SMALL(INDIRECT(ADDRESS(2,COLUMN()-1)&amp;":"&amp;ADDRESS(200,COLUMN()-1)),ROW()-1)),9999)</f>
        <v>9999</v>
      </c>
      <c r="G146" s="19">
        <f ca="1">IFERROR(IF(G$1&lt;&gt;"",IF(G$1=Cпиcок!$G148,Cпиcок!$C148,9999),SMALL(INDIRECT(ADDRESS(2,COLUMN()-1)&amp;":"&amp;ADDRESS(200,COLUMN()-1)),ROW()-1)),9999)</f>
        <v>9999</v>
      </c>
      <c r="H146" s="20">
        <f ca="1">IFERROR(IF(H$1&lt;&gt;"",IF(H$1=Cпиcок!$G148,Cпиcок!$C148,9999),SMALL(INDIRECT(ADDRESS(2,COLUMN()-1)&amp;":"&amp;ADDRESS(200,COLUMN()-1)),ROW()-1)),9999)</f>
        <v>9999</v>
      </c>
      <c r="I146" s="19">
        <f ca="1">IFERROR(IF(I$1&lt;&gt;"",IF(I$1=Cпиcок!$G148,Cпиcок!$C148,9999),SMALL(INDIRECT(ADDRESS(2,COLUMN()-1)&amp;":"&amp;ADDRESS(200,COLUMN()-1)),ROW()-1)),9999)</f>
        <v>9999</v>
      </c>
      <c r="J146" s="20">
        <f ca="1">IFERROR(IF(J$1&lt;&gt;"",IF(J$1=Cпиcок!$G148,Cпиcок!$C148,9999),SMALL(INDIRECT(ADDRESS(2,COLUMN()-1)&amp;":"&amp;ADDRESS(200,COLUMN()-1)),ROW()-1)),9999)</f>
        <v>9999</v>
      </c>
      <c r="K146" s="19">
        <f ca="1">IFERROR(IF(K$1&lt;&gt;"",IF(K$1=Cпиcок!$G148,Cпиcок!$C148,9999),SMALL(INDIRECT(ADDRESS(2,COLUMN()-1)&amp;":"&amp;ADDRESS(200,COLUMN()-1)),ROW()-1)),9999)</f>
        <v>9999</v>
      </c>
      <c r="L146" s="20">
        <f ca="1">IFERROR(IF(L$1&lt;&gt;"",IF(L$1=Cпиcок!$G148,Cпиcок!$C148,9999),SMALL(INDIRECT(ADDRESS(2,COLUMN()-1)&amp;":"&amp;ADDRESS(200,COLUMN()-1)),ROW()-1)),9999)</f>
        <v>9999</v>
      </c>
      <c r="M146" s="19">
        <f ca="1">IFERROR(IF(M$1&lt;&gt;"",IF(M$1=Cпиcок!$G148,Cпиcок!$C148,9999),SMALL(INDIRECT(ADDRESS(2,COLUMN()-1)&amp;":"&amp;ADDRESS(200,COLUMN()-1)),ROW()-1)),9999)</f>
        <v>9999</v>
      </c>
      <c r="N146" s="20">
        <f ca="1">IFERROR(IF(N$1&lt;&gt;"",IF(N$1=Cпиcок!$G148,Cпиcок!$C148,9999),SMALL(INDIRECT(ADDRESS(2,COLUMN()-1)&amp;":"&amp;ADDRESS(200,COLUMN()-1)),ROW()-1)),9999)</f>
        <v>9999</v>
      </c>
      <c r="O146" s="19">
        <f ca="1">IFERROR(IF(O$1&lt;&gt;"",IF(O$1=Cпиcок!$G148,Cпиcок!$C148,9999),SMALL(INDIRECT(ADDRESS(2,COLUMN()-1)&amp;":"&amp;ADDRESS(200,COLUMN()-1)),ROW()-1)),9999)</f>
        <v>9999</v>
      </c>
      <c r="P146" s="20">
        <f ca="1">IFERROR(IF(P$1&lt;&gt;"",IF(P$1=Cпиcок!$G148,Cпиcок!$C148,9999),SMALL(INDIRECT(ADDRESS(2,COLUMN()-1)&amp;":"&amp;ADDRESS(200,COLUMN()-1)),ROW()-1)),9999)</f>
        <v>9999</v>
      </c>
      <c r="Q146" s="19">
        <f ca="1">IFERROR(IF(Q$1&lt;&gt;"",IF(Q$1=Cпиcок!$G148,Cпиcок!$C148,9999),SMALL(INDIRECT(ADDRESS(2,COLUMN()-1)&amp;":"&amp;ADDRESS(200,COLUMN()-1)),ROW()-1)),9999)</f>
        <v>9999</v>
      </c>
      <c r="R146" s="20">
        <f ca="1">IFERROR(IF(R$1&lt;&gt;"",IF(R$1=Cпиcок!$G148,Cпиcок!$C148,9999),SMALL(INDIRECT(ADDRESS(2,COLUMN()-1)&amp;":"&amp;ADDRESS(200,COLUMN()-1)),ROW()-1)),9999)</f>
        <v>9999</v>
      </c>
      <c r="S146" s="19">
        <f ca="1">IFERROR(IF(S$1&lt;&gt;"",IF(S$1=Cпиcок!$G148,Cпиcок!$C148,9999),SMALL(INDIRECT(ADDRESS(2,COLUMN()-1)&amp;":"&amp;ADDRESS(200,COLUMN()-1)),ROW()-1)),9999)</f>
        <v>9999</v>
      </c>
      <c r="T146" s="20">
        <f ca="1">IFERROR(IF(T$1&lt;&gt;"",IF(T$1=Cпиcок!$G148,Cпиcок!$C148,9999),SMALL(INDIRECT(ADDRESS(2,COLUMN()-1)&amp;":"&amp;ADDRESS(200,COLUMN()-1)),ROW()-1)),9999)</f>
        <v>9999</v>
      </c>
    </row>
    <row r="147" spans="1:20" x14ac:dyDescent="0.15">
      <c r="A147" s="19">
        <f ca="1">IFERROR(IF(A$1&lt;&gt;"",IF(A$1=Cпиcок!$G149,Cпиcок!$C149,9999),SMALL(INDIRECT(ADDRESS(2,COLUMN()-1)&amp;":"&amp;ADDRESS(200,COLUMN()-1)),ROW()-1)),9999)</f>
        <v>9999</v>
      </c>
      <c r="B147" s="20">
        <f ca="1">IFERROR(IF(B$1&lt;&gt;"",IF(B$1=Cпиcок!$G149,Cпиcок!$C149,9999),SMALL(INDIRECT(ADDRESS(2,COLUMN()-1)&amp;":"&amp;ADDRESS(200,COLUMN()-1)),ROW()-1)),9999)</f>
        <v>9999</v>
      </c>
      <c r="C147" s="19">
        <f ca="1">IFERROR(IF(C$1=Cпиcок!$G149,Cпиcок!$C149,9999),9999)</f>
        <v>9999</v>
      </c>
      <c r="D147" s="20">
        <f t="shared" ca="1" si="3"/>
        <v>9999</v>
      </c>
      <c r="E147" s="19">
        <f ca="1">IFERROR(IF(E$1&lt;&gt;"",IF(E$1=Cпиcок!$G149,Cпиcок!$C149,9999),SMALL(INDIRECT(ADDRESS(2,COLUMN()-1)&amp;":"&amp;ADDRESS(200,COLUMN()-1)),ROW()-1)),9999)</f>
        <v>9999</v>
      </c>
      <c r="F147" s="20">
        <f ca="1">IFERROR(IF(F$1&lt;&gt;"",IF(F$1=Cпиcок!$G149,Cпиcок!$C149,9999),SMALL(INDIRECT(ADDRESS(2,COLUMN()-1)&amp;":"&amp;ADDRESS(200,COLUMN()-1)),ROW()-1)),9999)</f>
        <v>9999</v>
      </c>
      <c r="G147" s="19">
        <f ca="1">IFERROR(IF(G$1&lt;&gt;"",IF(G$1=Cпиcок!$G149,Cпиcок!$C149,9999),SMALL(INDIRECT(ADDRESS(2,COLUMN()-1)&amp;":"&amp;ADDRESS(200,COLUMN()-1)),ROW()-1)),9999)</f>
        <v>9999</v>
      </c>
      <c r="H147" s="20">
        <f ca="1">IFERROR(IF(H$1&lt;&gt;"",IF(H$1=Cпиcок!$G149,Cпиcок!$C149,9999),SMALL(INDIRECT(ADDRESS(2,COLUMN()-1)&amp;":"&amp;ADDRESS(200,COLUMN()-1)),ROW()-1)),9999)</f>
        <v>9999</v>
      </c>
      <c r="I147" s="19">
        <f ca="1">IFERROR(IF(I$1&lt;&gt;"",IF(I$1=Cпиcок!$G149,Cпиcок!$C149,9999),SMALL(INDIRECT(ADDRESS(2,COLUMN()-1)&amp;":"&amp;ADDRESS(200,COLUMN()-1)),ROW()-1)),9999)</f>
        <v>9999</v>
      </c>
      <c r="J147" s="20">
        <f ca="1">IFERROR(IF(J$1&lt;&gt;"",IF(J$1=Cпиcок!$G149,Cпиcок!$C149,9999),SMALL(INDIRECT(ADDRESS(2,COLUMN()-1)&amp;":"&amp;ADDRESS(200,COLUMN()-1)),ROW()-1)),9999)</f>
        <v>9999</v>
      </c>
      <c r="K147" s="19">
        <f ca="1">IFERROR(IF(K$1&lt;&gt;"",IF(K$1=Cпиcок!$G149,Cпиcок!$C149,9999),SMALL(INDIRECT(ADDRESS(2,COLUMN()-1)&amp;":"&amp;ADDRESS(200,COLUMN()-1)),ROW()-1)),9999)</f>
        <v>9999</v>
      </c>
      <c r="L147" s="20">
        <f ca="1">IFERROR(IF(L$1&lt;&gt;"",IF(L$1=Cпиcок!$G149,Cпиcок!$C149,9999),SMALL(INDIRECT(ADDRESS(2,COLUMN()-1)&amp;":"&amp;ADDRESS(200,COLUMN()-1)),ROW()-1)),9999)</f>
        <v>9999</v>
      </c>
      <c r="M147" s="19">
        <f ca="1">IFERROR(IF(M$1&lt;&gt;"",IF(M$1=Cпиcок!$G149,Cпиcок!$C149,9999),SMALL(INDIRECT(ADDRESS(2,COLUMN()-1)&amp;":"&amp;ADDRESS(200,COLUMN()-1)),ROW()-1)),9999)</f>
        <v>9999</v>
      </c>
      <c r="N147" s="20">
        <f ca="1">IFERROR(IF(N$1&lt;&gt;"",IF(N$1=Cпиcок!$G149,Cпиcок!$C149,9999),SMALL(INDIRECT(ADDRESS(2,COLUMN()-1)&amp;":"&amp;ADDRESS(200,COLUMN()-1)),ROW()-1)),9999)</f>
        <v>9999</v>
      </c>
      <c r="O147" s="19">
        <f ca="1">IFERROR(IF(O$1&lt;&gt;"",IF(O$1=Cпиcок!$G149,Cпиcок!$C149,9999),SMALL(INDIRECT(ADDRESS(2,COLUMN()-1)&amp;":"&amp;ADDRESS(200,COLUMN()-1)),ROW()-1)),9999)</f>
        <v>9999</v>
      </c>
      <c r="P147" s="20">
        <f ca="1">IFERROR(IF(P$1&lt;&gt;"",IF(P$1=Cпиcок!$G149,Cпиcок!$C149,9999),SMALL(INDIRECT(ADDRESS(2,COLUMN()-1)&amp;":"&amp;ADDRESS(200,COLUMN()-1)),ROW()-1)),9999)</f>
        <v>9999</v>
      </c>
      <c r="Q147" s="19">
        <f ca="1">IFERROR(IF(Q$1&lt;&gt;"",IF(Q$1=Cпиcок!$G149,Cпиcок!$C149,9999),SMALL(INDIRECT(ADDRESS(2,COLUMN()-1)&amp;":"&amp;ADDRESS(200,COLUMN()-1)),ROW()-1)),9999)</f>
        <v>9999</v>
      </c>
      <c r="R147" s="20">
        <f ca="1">IFERROR(IF(R$1&lt;&gt;"",IF(R$1=Cпиcок!$G149,Cпиcок!$C149,9999),SMALL(INDIRECT(ADDRESS(2,COLUMN()-1)&amp;":"&amp;ADDRESS(200,COLUMN()-1)),ROW()-1)),9999)</f>
        <v>9999</v>
      </c>
      <c r="S147" s="19">
        <f ca="1">IFERROR(IF(S$1&lt;&gt;"",IF(S$1=Cпиcок!$G149,Cпиcок!$C149,9999),SMALL(INDIRECT(ADDRESS(2,COLUMN()-1)&amp;":"&amp;ADDRESS(200,COLUMN()-1)),ROW()-1)),9999)</f>
        <v>9999</v>
      </c>
      <c r="T147" s="20">
        <f ca="1">IFERROR(IF(T$1&lt;&gt;"",IF(T$1=Cпиcок!$G149,Cпиcок!$C149,9999),SMALL(INDIRECT(ADDRESS(2,COLUMN()-1)&amp;":"&amp;ADDRESS(200,COLUMN()-1)),ROW()-1)),9999)</f>
        <v>9999</v>
      </c>
    </row>
    <row r="148" spans="1:20" x14ac:dyDescent="0.15">
      <c r="A148" s="19">
        <f ca="1">IFERROR(IF(A$1&lt;&gt;"",IF(A$1=Cпиcок!$G150,Cпиcок!$C150,9999),SMALL(INDIRECT(ADDRESS(2,COLUMN()-1)&amp;":"&amp;ADDRESS(200,COLUMN()-1)),ROW()-1)),9999)</f>
        <v>9999</v>
      </c>
      <c r="B148" s="20">
        <f ca="1">IFERROR(IF(B$1&lt;&gt;"",IF(B$1=Cпиcок!$G150,Cпиcок!$C150,9999),SMALL(INDIRECT(ADDRESS(2,COLUMN()-1)&amp;":"&amp;ADDRESS(200,COLUMN()-1)),ROW()-1)),9999)</f>
        <v>9999</v>
      </c>
      <c r="C148" s="19">
        <f ca="1">IFERROR(IF(C$1=Cпиcок!$G150,Cпиcок!$C150,9999),9999)</f>
        <v>9999</v>
      </c>
      <c r="D148" s="20">
        <f t="shared" ca="1" si="3"/>
        <v>9999</v>
      </c>
      <c r="E148" s="19">
        <f ca="1">IFERROR(IF(E$1&lt;&gt;"",IF(E$1=Cпиcок!$G150,Cпиcок!$C150,9999),SMALL(INDIRECT(ADDRESS(2,COLUMN()-1)&amp;":"&amp;ADDRESS(200,COLUMN()-1)),ROW()-1)),9999)</f>
        <v>9999</v>
      </c>
      <c r="F148" s="20">
        <f ca="1">IFERROR(IF(F$1&lt;&gt;"",IF(F$1=Cпиcок!$G150,Cпиcок!$C150,9999),SMALL(INDIRECT(ADDRESS(2,COLUMN()-1)&amp;":"&amp;ADDRESS(200,COLUMN()-1)),ROW()-1)),9999)</f>
        <v>9999</v>
      </c>
      <c r="G148" s="19">
        <f ca="1">IFERROR(IF(G$1&lt;&gt;"",IF(G$1=Cпиcок!$G150,Cпиcок!$C150,9999),SMALL(INDIRECT(ADDRESS(2,COLUMN()-1)&amp;":"&amp;ADDRESS(200,COLUMN()-1)),ROW()-1)),9999)</f>
        <v>9999</v>
      </c>
      <c r="H148" s="20">
        <f ca="1">IFERROR(IF(H$1&lt;&gt;"",IF(H$1=Cпиcок!$G150,Cпиcок!$C150,9999),SMALL(INDIRECT(ADDRESS(2,COLUMN()-1)&amp;":"&amp;ADDRESS(200,COLUMN()-1)),ROW()-1)),9999)</f>
        <v>9999</v>
      </c>
      <c r="I148" s="19">
        <f ca="1">IFERROR(IF(I$1&lt;&gt;"",IF(I$1=Cпиcок!$G150,Cпиcок!$C150,9999),SMALL(INDIRECT(ADDRESS(2,COLUMN()-1)&amp;":"&amp;ADDRESS(200,COLUMN()-1)),ROW()-1)),9999)</f>
        <v>9999</v>
      </c>
      <c r="J148" s="20">
        <f ca="1">IFERROR(IF(J$1&lt;&gt;"",IF(J$1=Cпиcок!$G150,Cпиcок!$C150,9999),SMALL(INDIRECT(ADDRESS(2,COLUMN()-1)&amp;":"&amp;ADDRESS(200,COLUMN()-1)),ROW()-1)),9999)</f>
        <v>9999</v>
      </c>
      <c r="K148" s="19">
        <f ca="1">IFERROR(IF(K$1&lt;&gt;"",IF(K$1=Cпиcок!$G150,Cпиcок!$C150,9999),SMALL(INDIRECT(ADDRESS(2,COLUMN()-1)&amp;":"&amp;ADDRESS(200,COLUMN()-1)),ROW()-1)),9999)</f>
        <v>9999</v>
      </c>
      <c r="L148" s="20">
        <f ca="1">IFERROR(IF(L$1&lt;&gt;"",IF(L$1=Cпиcок!$G150,Cпиcок!$C150,9999),SMALL(INDIRECT(ADDRESS(2,COLUMN()-1)&amp;":"&amp;ADDRESS(200,COLUMN()-1)),ROW()-1)),9999)</f>
        <v>9999</v>
      </c>
      <c r="M148" s="19">
        <f ca="1">IFERROR(IF(M$1&lt;&gt;"",IF(M$1=Cпиcок!$G150,Cпиcок!$C150,9999),SMALL(INDIRECT(ADDRESS(2,COLUMN()-1)&amp;":"&amp;ADDRESS(200,COLUMN()-1)),ROW()-1)),9999)</f>
        <v>9999</v>
      </c>
      <c r="N148" s="20">
        <f ca="1">IFERROR(IF(N$1&lt;&gt;"",IF(N$1=Cпиcок!$G150,Cпиcок!$C150,9999),SMALL(INDIRECT(ADDRESS(2,COLUMN()-1)&amp;":"&amp;ADDRESS(200,COLUMN()-1)),ROW()-1)),9999)</f>
        <v>9999</v>
      </c>
      <c r="O148" s="19">
        <f ca="1">IFERROR(IF(O$1&lt;&gt;"",IF(O$1=Cпиcок!$G150,Cпиcок!$C150,9999),SMALL(INDIRECT(ADDRESS(2,COLUMN()-1)&amp;":"&amp;ADDRESS(200,COLUMN()-1)),ROW()-1)),9999)</f>
        <v>9999</v>
      </c>
      <c r="P148" s="20">
        <f ca="1">IFERROR(IF(P$1&lt;&gt;"",IF(P$1=Cпиcок!$G150,Cпиcок!$C150,9999),SMALL(INDIRECT(ADDRESS(2,COLUMN()-1)&amp;":"&amp;ADDRESS(200,COLUMN()-1)),ROW()-1)),9999)</f>
        <v>9999</v>
      </c>
      <c r="Q148" s="19">
        <f ca="1">IFERROR(IF(Q$1&lt;&gt;"",IF(Q$1=Cпиcок!$G150,Cпиcок!$C150,9999),SMALL(INDIRECT(ADDRESS(2,COLUMN()-1)&amp;":"&amp;ADDRESS(200,COLUMN()-1)),ROW()-1)),9999)</f>
        <v>9999</v>
      </c>
      <c r="R148" s="20">
        <f ca="1">IFERROR(IF(R$1&lt;&gt;"",IF(R$1=Cпиcок!$G150,Cпиcок!$C150,9999),SMALL(INDIRECT(ADDRESS(2,COLUMN()-1)&amp;":"&amp;ADDRESS(200,COLUMN()-1)),ROW()-1)),9999)</f>
        <v>9999</v>
      </c>
      <c r="S148" s="19">
        <f ca="1">IFERROR(IF(S$1&lt;&gt;"",IF(S$1=Cпиcок!$G150,Cпиcок!$C150,9999),SMALL(INDIRECT(ADDRESS(2,COLUMN()-1)&amp;":"&amp;ADDRESS(200,COLUMN()-1)),ROW()-1)),9999)</f>
        <v>9999</v>
      </c>
      <c r="T148" s="20">
        <f ca="1">IFERROR(IF(T$1&lt;&gt;"",IF(T$1=Cпиcок!$G150,Cпиcок!$C150,9999),SMALL(INDIRECT(ADDRESS(2,COLUMN()-1)&amp;":"&amp;ADDRESS(200,COLUMN()-1)),ROW()-1)),9999)</f>
        <v>9999</v>
      </c>
    </row>
    <row r="149" spans="1:20" x14ac:dyDescent="0.15">
      <c r="A149" s="19">
        <f ca="1">IFERROR(IF(A$1&lt;&gt;"",IF(A$1=Cпиcок!$G151,Cпиcок!$C151,9999),SMALL(INDIRECT(ADDRESS(2,COLUMN()-1)&amp;":"&amp;ADDRESS(200,COLUMN()-1)),ROW()-1)),9999)</f>
        <v>9999</v>
      </c>
      <c r="B149" s="20">
        <f ca="1">IFERROR(IF(B$1&lt;&gt;"",IF(B$1=Cпиcок!$G151,Cпиcок!$C151,9999),SMALL(INDIRECT(ADDRESS(2,COLUMN()-1)&amp;":"&amp;ADDRESS(200,COLUMN()-1)),ROW()-1)),9999)</f>
        <v>9999</v>
      </c>
      <c r="C149" s="19">
        <f ca="1">IFERROR(IF(C$1=Cпиcок!$G151,Cпиcок!$C151,9999),9999)</f>
        <v>9999</v>
      </c>
      <c r="D149" s="20">
        <f t="shared" ca="1" si="3"/>
        <v>9999</v>
      </c>
      <c r="E149" s="19">
        <f ca="1">IFERROR(IF(E$1&lt;&gt;"",IF(E$1=Cпиcок!$G151,Cпиcок!$C151,9999),SMALL(INDIRECT(ADDRESS(2,COLUMN()-1)&amp;":"&amp;ADDRESS(200,COLUMN()-1)),ROW()-1)),9999)</f>
        <v>9999</v>
      </c>
      <c r="F149" s="20">
        <f ca="1">IFERROR(IF(F$1&lt;&gt;"",IF(F$1=Cпиcок!$G151,Cпиcок!$C151,9999),SMALL(INDIRECT(ADDRESS(2,COLUMN()-1)&amp;":"&amp;ADDRESS(200,COLUMN()-1)),ROW()-1)),9999)</f>
        <v>9999</v>
      </c>
      <c r="G149" s="19">
        <f ca="1">IFERROR(IF(G$1&lt;&gt;"",IF(G$1=Cпиcок!$G151,Cпиcок!$C151,9999),SMALL(INDIRECT(ADDRESS(2,COLUMN()-1)&amp;":"&amp;ADDRESS(200,COLUMN()-1)),ROW()-1)),9999)</f>
        <v>9999</v>
      </c>
      <c r="H149" s="20">
        <f ca="1">IFERROR(IF(H$1&lt;&gt;"",IF(H$1=Cпиcок!$G151,Cпиcок!$C151,9999),SMALL(INDIRECT(ADDRESS(2,COLUMN()-1)&amp;":"&amp;ADDRESS(200,COLUMN()-1)),ROW()-1)),9999)</f>
        <v>9999</v>
      </c>
      <c r="I149" s="19">
        <f ca="1">IFERROR(IF(I$1&lt;&gt;"",IF(I$1=Cпиcок!$G151,Cпиcок!$C151,9999),SMALL(INDIRECT(ADDRESS(2,COLUMN()-1)&amp;":"&amp;ADDRESS(200,COLUMN()-1)),ROW()-1)),9999)</f>
        <v>9999</v>
      </c>
      <c r="J149" s="20">
        <f ca="1">IFERROR(IF(J$1&lt;&gt;"",IF(J$1=Cпиcок!$G151,Cпиcок!$C151,9999),SMALL(INDIRECT(ADDRESS(2,COLUMN()-1)&amp;":"&amp;ADDRESS(200,COLUMN()-1)),ROW()-1)),9999)</f>
        <v>9999</v>
      </c>
      <c r="K149" s="19">
        <f ca="1">IFERROR(IF(K$1&lt;&gt;"",IF(K$1=Cпиcок!$G151,Cпиcок!$C151,9999),SMALL(INDIRECT(ADDRESS(2,COLUMN()-1)&amp;":"&amp;ADDRESS(200,COLUMN()-1)),ROW()-1)),9999)</f>
        <v>9999</v>
      </c>
      <c r="L149" s="20">
        <f ca="1">IFERROR(IF(L$1&lt;&gt;"",IF(L$1=Cпиcок!$G151,Cпиcок!$C151,9999),SMALL(INDIRECT(ADDRESS(2,COLUMN()-1)&amp;":"&amp;ADDRESS(200,COLUMN()-1)),ROW()-1)),9999)</f>
        <v>9999</v>
      </c>
      <c r="M149" s="19">
        <f ca="1">IFERROR(IF(M$1&lt;&gt;"",IF(M$1=Cпиcок!$G151,Cпиcок!$C151,9999),SMALL(INDIRECT(ADDRESS(2,COLUMN()-1)&amp;":"&amp;ADDRESS(200,COLUMN()-1)),ROW()-1)),9999)</f>
        <v>9999</v>
      </c>
      <c r="N149" s="20">
        <f ca="1">IFERROR(IF(N$1&lt;&gt;"",IF(N$1=Cпиcок!$G151,Cпиcок!$C151,9999),SMALL(INDIRECT(ADDRESS(2,COLUMN()-1)&amp;":"&amp;ADDRESS(200,COLUMN()-1)),ROW()-1)),9999)</f>
        <v>9999</v>
      </c>
      <c r="O149" s="19">
        <f ca="1">IFERROR(IF(O$1&lt;&gt;"",IF(O$1=Cпиcок!$G151,Cпиcок!$C151,9999),SMALL(INDIRECT(ADDRESS(2,COLUMN()-1)&amp;":"&amp;ADDRESS(200,COLUMN()-1)),ROW()-1)),9999)</f>
        <v>9999</v>
      </c>
      <c r="P149" s="20">
        <f ca="1">IFERROR(IF(P$1&lt;&gt;"",IF(P$1=Cпиcок!$G151,Cпиcок!$C151,9999),SMALL(INDIRECT(ADDRESS(2,COLUMN()-1)&amp;":"&amp;ADDRESS(200,COLUMN()-1)),ROW()-1)),9999)</f>
        <v>9999</v>
      </c>
      <c r="Q149" s="19">
        <f ca="1">IFERROR(IF(Q$1&lt;&gt;"",IF(Q$1=Cпиcок!$G151,Cпиcок!$C151,9999),SMALL(INDIRECT(ADDRESS(2,COLUMN()-1)&amp;":"&amp;ADDRESS(200,COLUMN()-1)),ROW()-1)),9999)</f>
        <v>9999</v>
      </c>
      <c r="R149" s="20">
        <f ca="1">IFERROR(IF(R$1&lt;&gt;"",IF(R$1=Cпиcок!$G151,Cпиcок!$C151,9999),SMALL(INDIRECT(ADDRESS(2,COLUMN()-1)&amp;":"&amp;ADDRESS(200,COLUMN()-1)),ROW()-1)),9999)</f>
        <v>9999</v>
      </c>
      <c r="S149" s="19">
        <f ca="1">IFERROR(IF(S$1&lt;&gt;"",IF(S$1=Cпиcок!$G151,Cпиcок!$C151,9999),SMALL(INDIRECT(ADDRESS(2,COLUMN()-1)&amp;":"&amp;ADDRESS(200,COLUMN()-1)),ROW()-1)),9999)</f>
        <v>9999</v>
      </c>
      <c r="T149" s="20">
        <f ca="1">IFERROR(IF(T$1&lt;&gt;"",IF(T$1=Cпиcок!$G151,Cпиcок!$C151,9999),SMALL(INDIRECT(ADDRESS(2,COLUMN()-1)&amp;":"&amp;ADDRESS(200,COLUMN()-1)),ROW()-1)),9999)</f>
        <v>9999</v>
      </c>
    </row>
    <row r="150" spans="1:20" x14ac:dyDescent="0.15">
      <c r="A150" s="19">
        <f ca="1">IFERROR(IF(A$1&lt;&gt;"",IF(A$1=Cпиcок!$G152,Cпиcок!$C152,9999),SMALL(INDIRECT(ADDRESS(2,COLUMN()-1)&amp;":"&amp;ADDRESS(200,COLUMN()-1)),ROW()-1)),9999)</f>
        <v>9999</v>
      </c>
      <c r="B150" s="20">
        <f ca="1">IFERROR(IF(B$1&lt;&gt;"",IF(B$1=Cпиcок!$G152,Cпиcок!$C152,9999),SMALL(INDIRECT(ADDRESS(2,COLUMN()-1)&amp;":"&amp;ADDRESS(200,COLUMN()-1)),ROW()-1)),9999)</f>
        <v>9999</v>
      </c>
      <c r="C150" s="19">
        <f ca="1">IFERROR(IF(C$1=Cпиcок!$G152,Cпиcок!$C152,9999),9999)</f>
        <v>9999</v>
      </c>
      <c r="D150" s="20">
        <f t="shared" ca="1" si="3"/>
        <v>9999</v>
      </c>
      <c r="E150" s="19">
        <f ca="1">IFERROR(IF(E$1&lt;&gt;"",IF(E$1=Cпиcок!$G152,Cпиcок!$C152,9999),SMALL(INDIRECT(ADDRESS(2,COLUMN()-1)&amp;":"&amp;ADDRESS(200,COLUMN()-1)),ROW()-1)),9999)</f>
        <v>9999</v>
      </c>
      <c r="F150" s="20">
        <f ca="1">IFERROR(IF(F$1&lt;&gt;"",IF(F$1=Cпиcок!$G152,Cпиcок!$C152,9999),SMALL(INDIRECT(ADDRESS(2,COLUMN()-1)&amp;":"&amp;ADDRESS(200,COLUMN()-1)),ROW()-1)),9999)</f>
        <v>9999</v>
      </c>
      <c r="G150" s="19">
        <f ca="1">IFERROR(IF(G$1&lt;&gt;"",IF(G$1=Cпиcок!$G152,Cпиcок!$C152,9999),SMALL(INDIRECT(ADDRESS(2,COLUMN()-1)&amp;":"&amp;ADDRESS(200,COLUMN()-1)),ROW()-1)),9999)</f>
        <v>9999</v>
      </c>
      <c r="H150" s="20">
        <f ca="1">IFERROR(IF(H$1&lt;&gt;"",IF(H$1=Cпиcок!$G152,Cпиcок!$C152,9999),SMALL(INDIRECT(ADDRESS(2,COLUMN()-1)&amp;":"&amp;ADDRESS(200,COLUMN()-1)),ROW()-1)),9999)</f>
        <v>9999</v>
      </c>
      <c r="I150" s="19">
        <f ca="1">IFERROR(IF(I$1&lt;&gt;"",IF(I$1=Cпиcок!$G152,Cпиcок!$C152,9999),SMALL(INDIRECT(ADDRESS(2,COLUMN()-1)&amp;":"&amp;ADDRESS(200,COLUMN()-1)),ROW()-1)),9999)</f>
        <v>9999</v>
      </c>
      <c r="J150" s="20">
        <f ca="1">IFERROR(IF(J$1&lt;&gt;"",IF(J$1=Cпиcок!$G152,Cпиcок!$C152,9999),SMALL(INDIRECT(ADDRESS(2,COLUMN()-1)&amp;":"&amp;ADDRESS(200,COLUMN()-1)),ROW()-1)),9999)</f>
        <v>9999</v>
      </c>
      <c r="K150" s="19">
        <f ca="1">IFERROR(IF(K$1&lt;&gt;"",IF(K$1=Cпиcок!$G152,Cпиcок!$C152,9999),SMALL(INDIRECT(ADDRESS(2,COLUMN()-1)&amp;":"&amp;ADDRESS(200,COLUMN()-1)),ROW()-1)),9999)</f>
        <v>9999</v>
      </c>
      <c r="L150" s="20">
        <f ca="1">IFERROR(IF(L$1&lt;&gt;"",IF(L$1=Cпиcок!$G152,Cпиcок!$C152,9999),SMALL(INDIRECT(ADDRESS(2,COLUMN()-1)&amp;":"&amp;ADDRESS(200,COLUMN()-1)),ROW()-1)),9999)</f>
        <v>9999</v>
      </c>
      <c r="M150" s="19">
        <f ca="1">IFERROR(IF(M$1&lt;&gt;"",IF(M$1=Cпиcок!$G152,Cпиcок!$C152,9999),SMALL(INDIRECT(ADDRESS(2,COLUMN()-1)&amp;":"&amp;ADDRESS(200,COLUMN()-1)),ROW()-1)),9999)</f>
        <v>9999</v>
      </c>
      <c r="N150" s="20">
        <f ca="1">IFERROR(IF(N$1&lt;&gt;"",IF(N$1=Cпиcок!$G152,Cпиcок!$C152,9999),SMALL(INDIRECT(ADDRESS(2,COLUMN()-1)&amp;":"&amp;ADDRESS(200,COLUMN()-1)),ROW()-1)),9999)</f>
        <v>9999</v>
      </c>
      <c r="O150" s="19">
        <f ca="1">IFERROR(IF(O$1&lt;&gt;"",IF(O$1=Cпиcок!$G152,Cпиcок!$C152,9999),SMALL(INDIRECT(ADDRESS(2,COLUMN()-1)&amp;":"&amp;ADDRESS(200,COLUMN()-1)),ROW()-1)),9999)</f>
        <v>9999</v>
      </c>
      <c r="P150" s="20">
        <f ca="1">IFERROR(IF(P$1&lt;&gt;"",IF(P$1=Cпиcок!$G152,Cпиcок!$C152,9999),SMALL(INDIRECT(ADDRESS(2,COLUMN()-1)&amp;":"&amp;ADDRESS(200,COLUMN()-1)),ROW()-1)),9999)</f>
        <v>9999</v>
      </c>
      <c r="Q150" s="19">
        <f ca="1">IFERROR(IF(Q$1&lt;&gt;"",IF(Q$1=Cпиcок!$G152,Cпиcок!$C152,9999),SMALL(INDIRECT(ADDRESS(2,COLUMN()-1)&amp;":"&amp;ADDRESS(200,COLUMN()-1)),ROW()-1)),9999)</f>
        <v>9999</v>
      </c>
      <c r="R150" s="20">
        <f ca="1">IFERROR(IF(R$1&lt;&gt;"",IF(R$1=Cпиcок!$G152,Cпиcок!$C152,9999),SMALL(INDIRECT(ADDRESS(2,COLUMN()-1)&amp;":"&amp;ADDRESS(200,COLUMN()-1)),ROW()-1)),9999)</f>
        <v>9999</v>
      </c>
      <c r="S150" s="19">
        <f ca="1">IFERROR(IF(S$1&lt;&gt;"",IF(S$1=Cпиcок!$G152,Cпиcок!$C152,9999),SMALL(INDIRECT(ADDRESS(2,COLUMN()-1)&amp;":"&amp;ADDRESS(200,COLUMN()-1)),ROW()-1)),9999)</f>
        <v>9999</v>
      </c>
      <c r="T150" s="20">
        <f ca="1">IFERROR(IF(T$1&lt;&gt;"",IF(T$1=Cпиcок!$G152,Cпиcок!$C152,9999),SMALL(INDIRECT(ADDRESS(2,COLUMN()-1)&amp;":"&amp;ADDRESS(200,COLUMN()-1)),ROW()-1)),9999)</f>
        <v>9999</v>
      </c>
    </row>
    <row r="151" spans="1:20" x14ac:dyDescent="0.15">
      <c r="A151" s="19">
        <f ca="1">IFERROR(IF(A$1&lt;&gt;"",IF(A$1=Cпиcок!$G153,Cпиcок!$C153,9999),SMALL(INDIRECT(ADDRESS(2,COLUMN()-1)&amp;":"&amp;ADDRESS(200,COLUMN()-1)),ROW()-1)),9999)</f>
        <v>9999</v>
      </c>
      <c r="B151" s="20">
        <f ca="1">IFERROR(IF(B$1&lt;&gt;"",IF(B$1=Cпиcок!$G153,Cпиcок!$C153,9999),SMALL(INDIRECT(ADDRESS(2,COLUMN()-1)&amp;":"&amp;ADDRESS(200,COLUMN()-1)),ROW()-1)),9999)</f>
        <v>9999</v>
      </c>
      <c r="C151" s="19">
        <f ca="1">IFERROR(IF(C$1=Cпиcок!$G153,Cпиcок!$C153,9999),9999)</f>
        <v>9999</v>
      </c>
      <c r="D151" s="20">
        <f t="shared" ca="1" si="3"/>
        <v>9999</v>
      </c>
      <c r="E151" s="19">
        <f ca="1">IFERROR(IF(E$1&lt;&gt;"",IF(E$1=Cпиcок!$G153,Cпиcок!$C153,9999),SMALL(INDIRECT(ADDRESS(2,COLUMN()-1)&amp;":"&amp;ADDRESS(200,COLUMN()-1)),ROW()-1)),9999)</f>
        <v>9999</v>
      </c>
      <c r="F151" s="20">
        <f ca="1">IFERROR(IF(F$1&lt;&gt;"",IF(F$1=Cпиcок!$G153,Cпиcок!$C153,9999),SMALL(INDIRECT(ADDRESS(2,COLUMN()-1)&amp;":"&amp;ADDRESS(200,COLUMN()-1)),ROW()-1)),9999)</f>
        <v>9999</v>
      </c>
      <c r="G151" s="19">
        <f ca="1">IFERROR(IF(G$1&lt;&gt;"",IF(G$1=Cпиcок!$G153,Cпиcок!$C153,9999),SMALL(INDIRECT(ADDRESS(2,COLUMN()-1)&amp;":"&amp;ADDRESS(200,COLUMN()-1)),ROW()-1)),9999)</f>
        <v>9999</v>
      </c>
      <c r="H151" s="20">
        <f ca="1">IFERROR(IF(H$1&lt;&gt;"",IF(H$1=Cпиcок!$G153,Cпиcок!$C153,9999),SMALL(INDIRECT(ADDRESS(2,COLUMN()-1)&amp;":"&amp;ADDRESS(200,COLUMN()-1)),ROW()-1)),9999)</f>
        <v>9999</v>
      </c>
      <c r="I151" s="19">
        <f ca="1">IFERROR(IF(I$1&lt;&gt;"",IF(I$1=Cпиcок!$G153,Cпиcок!$C153,9999),SMALL(INDIRECT(ADDRESS(2,COLUMN()-1)&amp;":"&amp;ADDRESS(200,COLUMN()-1)),ROW()-1)),9999)</f>
        <v>9999</v>
      </c>
      <c r="J151" s="20">
        <f ca="1">IFERROR(IF(J$1&lt;&gt;"",IF(J$1=Cпиcок!$G153,Cпиcок!$C153,9999),SMALL(INDIRECT(ADDRESS(2,COLUMN()-1)&amp;":"&amp;ADDRESS(200,COLUMN()-1)),ROW()-1)),9999)</f>
        <v>9999</v>
      </c>
      <c r="K151" s="19">
        <f ca="1">IFERROR(IF(K$1&lt;&gt;"",IF(K$1=Cпиcок!$G153,Cпиcок!$C153,9999),SMALL(INDIRECT(ADDRESS(2,COLUMN()-1)&amp;":"&amp;ADDRESS(200,COLUMN()-1)),ROW()-1)),9999)</f>
        <v>9999</v>
      </c>
      <c r="L151" s="20">
        <f ca="1">IFERROR(IF(L$1&lt;&gt;"",IF(L$1=Cпиcок!$G153,Cпиcок!$C153,9999),SMALL(INDIRECT(ADDRESS(2,COLUMN()-1)&amp;":"&amp;ADDRESS(200,COLUMN()-1)),ROW()-1)),9999)</f>
        <v>9999</v>
      </c>
      <c r="M151" s="19">
        <f ca="1">IFERROR(IF(M$1&lt;&gt;"",IF(M$1=Cпиcок!$G153,Cпиcок!$C153,9999),SMALL(INDIRECT(ADDRESS(2,COLUMN()-1)&amp;":"&amp;ADDRESS(200,COLUMN()-1)),ROW()-1)),9999)</f>
        <v>9999</v>
      </c>
      <c r="N151" s="20">
        <f ca="1">IFERROR(IF(N$1&lt;&gt;"",IF(N$1=Cпиcок!$G153,Cпиcок!$C153,9999),SMALL(INDIRECT(ADDRESS(2,COLUMN()-1)&amp;":"&amp;ADDRESS(200,COLUMN()-1)),ROW()-1)),9999)</f>
        <v>9999</v>
      </c>
      <c r="O151" s="19">
        <f ca="1">IFERROR(IF(O$1&lt;&gt;"",IF(O$1=Cпиcок!$G153,Cпиcок!$C153,9999),SMALL(INDIRECT(ADDRESS(2,COLUMN()-1)&amp;":"&amp;ADDRESS(200,COLUMN()-1)),ROW()-1)),9999)</f>
        <v>9999</v>
      </c>
      <c r="P151" s="20">
        <f ca="1">IFERROR(IF(P$1&lt;&gt;"",IF(P$1=Cпиcок!$G153,Cпиcок!$C153,9999),SMALL(INDIRECT(ADDRESS(2,COLUMN()-1)&amp;":"&amp;ADDRESS(200,COLUMN()-1)),ROW()-1)),9999)</f>
        <v>9999</v>
      </c>
      <c r="Q151" s="19">
        <f ca="1">IFERROR(IF(Q$1&lt;&gt;"",IF(Q$1=Cпиcок!$G153,Cпиcок!$C153,9999),SMALL(INDIRECT(ADDRESS(2,COLUMN()-1)&amp;":"&amp;ADDRESS(200,COLUMN()-1)),ROW()-1)),9999)</f>
        <v>9999</v>
      </c>
      <c r="R151" s="20">
        <f ca="1">IFERROR(IF(R$1&lt;&gt;"",IF(R$1=Cпиcок!$G153,Cпиcок!$C153,9999),SMALL(INDIRECT(ADDRESS(2,COLUMN()-1)&amp;":"&amp;ADDRESS(200,COLUMN()-1)),ROW()-1)),9999)</f>
        <v>9999</v>
      </c>
      <c r="S151" s="19">
        <f ca="1">IFERROR(IF(S$1&lt;&gt;"",IF(S$1=Cпиcок!$G153,Cпиcок!$C153,9999),SMALL(INDIRECT(ADDRESS(2,COLUMN()-1)&amp;":"&amp;ADDRESS(200,COLUMN()-1)),ROW()-1)),9999)</f>
        <v>9999</v>
      </c>
      <c r="T151" s="20">
        <f ca="1">IFERROR(IF(T$1&lt;&gt;"",IF(T$1=Cпиcок!$G153,Cпиcок!$C153,9999),SMALL(INDIRECT(ADDRESS(2,COLUMN()-1)&amp;":"&amp;ADDRESS(200,COLUMN()-1)),ROW()-1)),9999)</f>
        <v>9999</v>
      </c>
    </row>
    <row r="152" spans="1:20" x14ac:dyDescent="0.15">
      <c r="A152" s="19">
        <f ca="1">IFERROR(IF(A$1&lt;&gt;"",IF(A$1=Cпиcок!$G154,Cпиcок!$C154,9999),SMALL(INDIRECT(ADDRESS(2,COLUMN()-1)&amp;":"&amp;ADDRESS(200,COLUMN()-1)),ROW()-1)),9999)</f>
        <v>9999</v>
      </c>
      <c r="B152" s="20">
        <f ca="1">IFERROR(IF(B$1&lt;&gt;"",IF(B$1=Cпиcок!$G154,Cпиcок!$C154,9999),SMALL(INDIRECT(ADDRESS(2,COLUMN()-1)&amp;":"&amp;ADDRESS(200,COLUMN()-1)),ROW()-1)),9999)</f>
        <v>9999</v>
      </c>
      <c r="C152" s="19">
        <f ca="1">IFERROR(IF(C$1=Cпиcок!$G154,Cпиcок!$C154,9999),9999)</f>
        <v>9999</v>
      </c>
      <c r="D152" s="20">
        <f t="shared" ca="1" si="3"/>
        <v>9999</v>
      </c>
      <c r="E152" s="19">
        <f ca="1">IFERROR(IF(E$1&lt;&gt;"",IF(E$1=Cпиcок!$G154,Cпиcок!$C154,9999),SMALL(INDIRECT(ADDRESS(2,COLUMN()-1)&amp;":"&amp;ADDRESS(200,COLUMN()-1)),ROW()-1)),9999)</f>
        <v>9999</v>
      </c>
      <c r="F152" s="20">
        <f ca="1">IFERROR(IF(F$1&lt;&gt;"",IF(F$1=Cпиcок!$G154,Cпиcок!$C154,9999),SMALL(INDIRECT(ADDRESS(2,COLUMN()-1)&amp;":"&amp;ADDRESS(200,COLUMN()-1)),ROW()-1)),9999)</f>
        <v>9999</v>
      </c>
      <c r="G152" s="19">
        <f ca="1">IFERROR(IF(G$1&lt;&gt;"",IF(G$1=Cпиcок!$G154,Cпиcок!$C154,9999),SMALL(INDIRECT(ADDRESS(2,COLUMN()-1)&amp;":"&amp;ADDRESS(200,COLUMN()-1)),ROW()-1)),9999)</f>
        <v>9999</v>
      </c>
      <c r="H152" s="20">
        <f ca="1">IFERROR(IF(H$1&lt;&gt;"",IF(H$1=Cпиcок!$G154,Cпиcок!$C154,9999),SMALL(INDIRECT(ADDRESS(2,COLUMN()-1)&amp;":"&amp;ADDRESS(200,COLUMN()-1)),ROW()-1)),9999)</f>
        <v>9999</v>
      </c>
      <c r="I152" s="19">
        <f ca="1">IFERROR(IF(I$1&lt;&gt;"",IF(I$1=Cпиcок!$G154,Cпиcок!$C154,9999),SMALL(INDIRECT(ADDRESS(2,COLUMN()-1)&amp;":"&amp;ADDRESS(200,COLUMN()-1)),ROW()-1)),9999)</f>
        <v>9999</v>
      </c>
      <c r="J152" s="20">
        <f ca="1">IFERROR(IF(J$1&lt;&gt;"",IF(J$1=Cпиcок!$G154,Cпиcок!$C154,9999),SMALL(INDIRECT(ADDRESS(2,COLUMN()-1)&amp;":"&amp;ADDRESS(200,COLUMN()-1)),ROW()-1)),9999)</f>
        <v>9999</v>
      </c>
      <c r="K152" s="19">
        <f ca="1">IFERROR(IF(K$1&lt;&gt;"",IF(K$1=Cпиcок!$G154,Cпиcок!$C154,9999),SMALL(INDIRECT(ADDRESS(2,COLUMN()-1)&amp;":"&amp;ADDRESS(200,COLUMN()-1)),ROW()-1)),9999)</f>
        <v>9999</v>
      </c>
      <c r="L152" s="20">
        <f ca="1">IFERROR(IF(L$1&lt;&gt;"",IF(L$1=Cпиcок!$G154,Cпиcок!$C154,9999),SMALL(INDIRECT(ADDRESS(2,COLUMN()-1)&amp;":"&amp;ADDRESS(200,COLUMN()-1)),ROW()-1)),9999)</f>
        <v>9999</v>
      </c>
      <c r="M152" s="19">
        <f ca="1">IFERROR(IF(M$1&lt;&gt;"",IF(M$1=Cпиcок!$G154,Cпиcок!$C154,9999),SMALL(INDIRECT(ADDRESS(2,COLUMN()-1)&amp;":"&amp;ADDRESS(200,COLUMN()-1)),ROW()-1)),9999)</f>
        <v>9999</v>
      </c>
      <c r="N152" s="20">
        <f ca="1">IFERROR(IF(N$1&lt;&gt;"",IF(N$1=Cпиcок!$G154,Cпиcок!$C154,9999),SMALL(INDIRECT(ADDRESS(2,COLUMN()-1)&amp;":"&amp;ADDRESS(200,COLUMN()-1)),ROW()-1)),9999)</f>
        <v>9999</v>
      </c>
      <c r="O152" s="19">
        <f ca="1">IFERROR(IF(O$1&lt;&gt;"",IF(O$1=Cпиcок!$G154,Cпиcок!$C154,9999),SMALL(INDIRECT(ADDRESS(2,COLUMN()-1)&amp;":"&amp;ADDRESS(200,COLUMN()-1)),ROW()-1)),9999)</f>
        <v>9999</v>
      </c>
      <c r="P152" s="20">
        <f ca="1">IFERROR(IF(P$1&lt;&gt;"",IF(P$1=Cпиcок!$G154,Cпиcок!$C154,9999),SMALL(INDIRECT(ADDRESS(2,COLUMN()-1)&amp;":"&amp;ADDRESS(200,COLUMN()-1)),ROW()-1)),9999)</f>
        <v>9999</v>
      </c>
      <c r="Q152" s="19">
        <f ca="1">IFERROR(IF(Q$1&lt;&gt;"",IF(Q$1=Cпиcок!$G154,Cпиcок!$C154,9999),SMALL(INDIRECT(ADDRESS(2,COLUMN()-1)&amp;":"&amp;ADDRESS(200,COLUMN()-1)),ROW()-1)),9999)</f>
        <v>9999</v>
      </c>
      <c r="R152" s="20">
        <f ca="1">IFERROR(IF(R$1&lt;&gt;"",IF(R$1=Cпиcок!$G154,Cпиcок!$C154,9999),SMALL(INDIRECT(ADDRESS(2,COLUMN()-1)&amp;":"&amp;ADDRESS(200,COLUMN()-1)),ROW()-1)),9999)</f>
        <v>9999</v>
      </c>
      <c r="S152" s="19">
        <f ca="1">IFERROR(IF(S$1&lt;&gt;"",IF(S$1=Cпиcок!$G154,Cпиcок!$C154,9999),SMALL(INDIRECT(ADDRESS(2,COLUMN()-1)&amp;":"&amp;ADDRESS(200,COLUMN()-1)),ROW()-1)),9999)</f>
        <v>9999</v>
      </c>
      <c r="T152" s="20">
        <f ca="1">IFERROR(IF(T$1&lt;&gt;"",IF(T$1=Cпиcок!$G154,Cпиcок!$C154,9999),SMALL(INDIRECT(ADDRESS(2,COLUMN()-1)&amp;":"&amp;ADDRESS(200,COLUMN()-1)),ROW()-1)),9999)</f>
        <v>9999</v>
      </c>
    </row>
    <row r="153" spans="1:20" x14ac:dyDescent="0.15">
      <c r="A153" s="19">
        <f ca="1">IFERROR(IF(A$1&lt;&gt;"",IF(A$1=Cпиcок!$G155,Cпиcок!$C155,9999),SMALL(INDIRECT(ADDRESS(2,COLUMN()-1)&amp;":"&amp;ADDRESS(200,COLUMN()-1)),ROW()-1)),9999)</f>
        <v>9999</v>
      </c>
      <c r="B153" s="20">
        <f ca="1">IFERROR(IF(B$1&lt;&gt;"",IF(B$1=Cпиcок!$G155,Cпиcок!$C155,9999),SMALL(INDIRECT(ADDRESS(2,COLUMN()-1)&amp;":"&amp;ADDRESS(200,COLUMN()-1)),ROW()-1)),9999)</f>
        <v>9999</v>
      </c>
      <c r="C153" s="19">
        <f ca="1">IFERROR(IF(C$1=Cпиcок!$G155,Cпиcок!$C155,9999),9999)</f>
        <v>9999</v>
      </c>
      <c r="D153" s="20">
        <f t="shared" ca="1" si="3"/>
        <v>9999</v>
      </c>
      <c r="E153" s="19">
        <f ca="1">IFERROR(IF(E$1&lt;&gt;"",IF(E$1=Cпиcок!$G155,Cпиcок!$C155,9999),SMALL(INDIRECT(ADDRESS(2,COLUMN()-1)&amp;":"&amp;ADDRESS(200,COLUMN()-1)),ROW()-1)),9999)</f>
        <v>9999</v>
      </c>
      <c r="F153" s="20">
        <f ca="1">IFERROR(IF(F$1&lt;&gt;"",IF(F$1=Cпиcок!$G155,Cпиcок!$C155,9999),SMALL(INDIRECT(ADDRESS(2,COLUMN()-1)&amp;":"&amp;ADDRESS(200,COLUMN()-1)),ROW()-1)),9999)</f>
        <v>9999</v>
      </c>
      <c r="G153" s="19">
        <f ca="1">IFERROR(IF(G$1&lt;&gt;"",IF(G$1=Cпиcок!$G155,Cпиcок!$C155,9999),SMALL(INDIRECT(ADDRESS(2,COLUMN()-1)&amp;":"&amp;ADDRESS(200,COLUMN()-1)),ROW()-1)),9999)</f>
        <v>9999</v>
      </c>
      <c r="H153" s="20">
        <f ca="1">IFERROR(IF(H$1&lt;&gt;"",IF(H$1=Cпиcок!$G155,Cпиcок!$C155,9999),SMALL(INDIRECT(ADDRESS(2,COLUMN()-1)&amp;":"&amp;ADDRESS(200,COLUMN()-1)),ROW()-1)),9999)</f>
        <v>9999</v>
      </c>
      <c r="I153" s="19">
        <f ca="1">IFERROR(IF(I$1&lt;&gt;"",IF(I$1=Cпиcок!$G155,Cпиcок!$C155,9999),SMALL(INDIRECT(ADDRESS(2,COLUMN()-1)&amp;":"&amp;ADDRESS(200,COLUMN()-1)),ROW()-1)),9999)</f>
        <v>9999</v>
      </c>
      <c r="J153" s="20">
        <f ca="1">IFERROR(IF(J$1&lt;&gt;"",IF(J$1=Cпиcок!$G155,Cпиcок!$C155,9999),SMALL(INDIRECT(ADDRESS(2,COLUMN()-1)&amp;":"&amp;ADDRESS(200,COLUMN()-1)),ROW()-1)),9999)</f>
        <v>9999</v>
      </c>
      <c r="K153" s="19">
        <f ca="1">IFERROR(IF(K$1&lt;&gt;"",IF(K$1=Cпиcок!$G155,Cпиcок!$C155,9999),SMALL(INDIRECT(ADDRESS(2,COLUMN()-1)&amp;":"&amp;ADDRESS(200,COLUMN()-1)),ROW()-1)),9999)</f>
        <v>9999</v>
      </c>
      <c r="L153" s="20">
        <f ca="1">IFERROR(IF(L$1&lt;&gt;"",IF(L$1=Cпиcок!$G155,Cпиcок!$C155,9999),SMALL(INDIRECT(ADDRESS(2,COLUMN()-1)&amp;":"&amp;ADDRESS(200,COLUMN()-1)),ROW()-1)),9999)</f>
        <v>9999</v>
      </c>
      <c r="M153" s="19">
        <f ca="1">IFERROR(IF(M$1&lt;&gt;"",IF(M$1=Cпиcок!$G155,Cпиcок!$C155,9999),SMALL(INDIRECT(ADDRESS(2,COLUMN()-1)&amp;":"&amp;ADDRESS(200,COLUMN()-1)),ROW()-1)),9999)</f>
        <v>9999</v>
      </c>
      <c r="N153" s="20">
        <f ca="1">IFERROR(IF(N$1&lt;&gt;"",IF(N$1=Cпиcок!$G155,Cпиcок!$C155,9999),SMALL(INDIRECT(ADDRESS(2,COLUMN()-1)&amp;":"&amp;ADDRESS(200,COLUMN()-1)),ROW()-1)),9999)</f>
        <v>9999</v>
      </c>
      <c r="O153" s="19">
        <f ca="1">IFERROR(IF(O$1&lt;&gt;"",IF(O$1=Cпиcок!$G155,Cпиcок!$C155,9999),SMALL(INDIRECT(ADDRESS(2,COLUMN()-1)&amp;":"&amp;ADDRESS(200,COLUMN()-1)),ROW()-1)),9999)</f>
        <v>9999</v>
      </c>
      <c r="P153" s="20">
        <f ca="1">IFERROR(IF(P$1&lt;&gt;"",IF(P$1=Cпиcок!$G155,Cпиcок!$C155,9999),SMALL(INDIRECT(ADDRESS(2,COLUMN()-1)&amp;":"&amp;ADDRESS(200,COLUMN()-1)),ROW()-1)),9999)</f>
        <v>9999</v>
      </c>
      <c r="Q153" s="19">
        <f ca="1">IFERROR(IF(Q$1&lt;&gt;"",IF(Q$1=Cпиcок!$G155,Cпиcок!$C155,9999),SMALL(INDIRECT(ADDRESS(2,COLUMN()-1)&amp;":"&amp;ADDRESS(200,COLUMN()-1)),ROW()-1)),9999)</f>
        <v>9999</v>
      </c>
      <c r="R153" s="20">
        <f ca="1">IFERROR(IF(R$1&lt;&gt;"",IF(R$1=Cпиcок!$G155,Cпиcок!$C155,9999),SMALL(INDIRECT(ADDRESS(2,COLUMN()-1)&amp;":"&amp;ADDRESS(200,COLUMN()-1)),ROW()-1)),9999)</f>
        <v>9999</v>
      </c>
      <c r="S153" s="19">
        <f ca="1">IFERROR(IF(S$1&lt;&gt;"",IF(S$1=Cпиcок!$G155,Cпиcок!$C155,9999),SMALL(INDIRECT(ADDRESS(2,COLUMN()-1)&amp;":"&amp;ADDRESS(200,COLUMN()-1)),ROW()-1)),9999)</f>
        <v>9999</v>
      </c>
      <c r="T153" s="20">
        <f ca="1">IFERROR(IF(T$1&lt;&gt;"",IF(T$1=Cпиcок!$G155,Cпиcок!$C155,9999),SMALL(INDIRECT(ADDRESS(2,COLUMN()-1)&amp;":"&amp;ADDRESS(200,COLUMN()-1)),ROW()-1)),9999)</f>
        <v>9999</v>
      </c>
    </row>
    <row r="154" spans="1:20" x14ac:dyDescent="0.15">
      <c r="A154" s="19">
        <f ca="1">IFERROR(IF(A$1&lt;&gt;"",IF(A$1=Cпиcок!$G156,Cпиcок!$C156,9999),SMALL(INDIRECT(ADDRESS(2,COLUMN()-1)&amp;":"&amp;ADDRESS(200,COLUMN()-1)),ROW()-1)),9999)</f>
        <v>9999</v>
      </c>
      <c r="B154" s="20">
        <f ca="1">IFERROR(IF(B$1&lt;&gt;"",IF(B$1=Cпиcок!$G156,Cпиcок!$C156,9999),SMALL(INDIRECT(ADDRESS(2,COLUMN()-1)&amp;":"&amp;ADDRESS(200,COLUMN()-1)),ROW()-1)),9999)</f>
        <v>9999</v>
      </c>
      <c r="C154" s="19">
        <f ca="1">IFERROR(IF(C$1=Cпиcок!$G156,Cпиcок!$C156,9999),9999)</f>
        <v>9999</v>
      </c>
      <c r="D154" s="20">
        <f t="shared" ca="1" si="3"/>
        <v>9999</v>
      </c>
      <c r="E154" s="19">
        <f ca="1">IFERROR(IF(E$1&lt;&gt;"",IF(E$1=Cпиcок!$G156,Cпиcок!$C156,9999),SMALL(INDIRECT(ADDRESS(2,COLUMN()-1)&amp;":"&amp;ADDRESS(200,COLUMN()-1)),ROW()-1)),9999)</f>
        <v>9999</v>
      </c>
      <c r="F154" s="20">
        <f ca="1">IFERROR(IF(F$1&lt;&gt;"",IF(F$1=Cпиcок!$G156,Cпиcок!$C156,9999),SMALL(INDIRECT(ADDRESS(2,COLUMN()-1)&amp;":"&amp;ADDRESS(200,COLUMN()-1)),ROW()-1)),9999)</f>
        <v>9999</v>
      </c>
      <c r="G154" s="19">
        <f ca="1">IFERROR(IF(G$1&lt;&gt;"",IF(G$1=Cпиcок!$G156,Cпиcок!$C156,9999),SMALL(INDIRECT(ADDRESS(2,COLUMN()-1)&amp;":"&amp;ADDRESS(200,COLUMN()-1)),ROW()-1)),9999)</f>
        <v>9999</v>
      </c>
      <c r="H154" s="20">
        <f ca="1">IFERROR(IF(H$1&lt;&gt;"",IF(H$1=Cпиcок!$G156,Cпиcок!$C156,9999),SMALL(INDIRECT(ADDRESS(2,COLUMN()-1)&amp;":"&amp;ADDRESS(200,COLUMN()-1)),ROW()-1)),9999)</f>
        <v>9999</v>
      </c>
      <c r="I154" s="19">
        <f ca="1">IFERROR(IF(I$1&lt;&gt;"",IF(I$1=Cпиcок!$G156,Cпиcок!$C156,9999),SMALL(INDIRECT(ADDRESS(2,COLUMN()-1)&amp;":"&amp;ADDRESS(200,COLUMN()-1)),ROW()-1)),9999)</f>
        <v>9999</v>
      </c>
      <c r="J154" s="20">
        <f ca="1">IFERROR(IF(J$1&lt;&gt;"",IF(J$1=Cпиcок!$G156,Cпиcок!$C156,9999),SMALL(INDIRECT(ADDRESS(2,COLUMN()-1)&amp;":"&amp;ADDRESS(200,COLUMN()-1)),ROW()-1)),9999)</f>
        <v>9999</v>
      </c>
      <c r="K154" s="19">
        <f ca="1">IFERROR(IF(K$1&lt;&gt;"",IF(K$1=Cпиcок!$G156,Cпиcок!$C156,9999),SMALL(INDIRECT(ADDRESS(2,COLUMN()-1)&amp;":"&amp;ADDRESS(200,COLUMN()-1)),ROW()-1)),9999)</f>
        <v>9999</v>
      </c>
      <c r="L154" s="20">
        <f ca="1">IFERROR(IF(L$1&lt;&gt;"",IF(L$1=Cпиcок!$G156,Cпиcок!$C156,9999),SMALL(INDIRECT(ADDRESS(2,COLUMN()-1)&amp;":"&amp;ADDRESS(200,COLUMN()-1)),ROW()-1)),9999)</f>
        <v>9999</v>
      </c>
      <c r="M154" s="19">
        <f ca="1">IFERROR(IF(M$1&lt;&gt;"",IF(M$1=Cпиcок!$G156,Cпиcок!$C156,9999),SMALL(INDIRECT(ADDRESS(2,COLUMN()-1)&amp;":"&amp;ADDRESS(200,COLUMN()-1)),ROW()-1)),9999)</f>
        <v>9999</v>
      </c>
      <c r="N154" s="20">
        <f ca="1">IFERROR(IF(N$1&lt;&gt;"",IF(N$1=Cпиcок!$G156,Cпиcок!$C156,9999),SMALL(INDIRECT(ADDRESS(2,COLUMN()-1)&amp;":"&amp;ADDRESS(200,COLUMN()-1)),ROW()-1)),9999)</f>
        <v>9999</v>
      </c>
      <c r="O154" s="19">
        <f ca="1">IFERROR(IF(O$1&lt;&gt;"",IF(O$1=Cпиcок!$G156,Cпиcок!$C156,9999),SMALL(INDIRECT(ADDRESS(2,COLUMN()-1)&amp;":"&amp;ADDRESS(200,COLUMN()-1)),ROW()-1)),9999)</f>
        <v>9999</v>
      </c>
      <c r="P154" s="20">
        <f ca="1">IFERROR(IF(P$1&lt;&gt;"",IF(P$1=Cпиcок!$G156,Cпиcок!$C156,9999),SMALL(INDIRECT(ADDRESS(2,COLUMN()-1)&amp;":"&amp;ADDRESS(200,COLUMN()-1)),ROW()-1)),9999)</f>
        <v>9999</v>
      </c>
      <c r="Q154" s="19">
        <f ca="1">IFERROR(IF(Q$1&lt;&gt;"",IF(Q$1=Cпиcок!$G156,Cпиcок!$C156,9999),SMALL(INDIRECT(ADDRESS(2,COLUMN()-1)&amp;":"&amp;ADDRESS(200,COLUMN()-1)),ROW()-1)),9999)</f>
        <v>9999</v>
      </c>
      <c r="R154" s="20">
        <f ca="1">IFERROR(IF(R$1&lt;&gt;"",IF(R$1=Cпиcок!$G156,Cпиcок!$C156,9999),SMALL(INDIRECT(ADDRESS(2,COLUMN()-1)&amp;":"&amp;ADDRESS(200,COLUMN()-1)),ROW()-1)),9999)</f>
        <v>9999</v>
      </c>
      <c r="S154" s="19">
        <f ca="1">IFERROR(IF(S$1&lt;&gt;"",IF(S$1=Cпиcок!$G156,Cпиcок!$C156,9999),SMALL(INDIRECT(ADDRESS(2,COLUMN()-1)&amp;":"&amp;ADDRESS(200,COLUMN()-1)),ROW()-1)),9999)</f>
        <v>9999</v>
      </c>
      <c r="T154" s="20">
        <f ca="1">IFERROR(IF(T$1&lt;&gt;"",IF(T$1=Cпиcок!$G156,Cпиcок!$C156,9999),SMALL(INDIRECT(ADDRESS(2,COLUMN()-1)&amp;":"&amp;ADDRESS(200,COLUMN()-1)),ROW()-1)),9999)</f>
        <v>9999</v>
      </c>
    </row>
    <row r="155" spans="1:20" x14ac:dyDescent="0.15">
      <c r="A155" s="19">
        <f ca="1">IFERROR(IF(A$1&lt;&gt;"",IF(A$1=Cпиcок!$G157,Cпиcок!$C157,9999),SMALL(INDIRECT(ADDRESS(2,COLUMN()-1)&amp;":"&amp;ADDRESS(200,COLUMN()-1)),ROW()-1)),9999)</f>
        <v>9999</v>
      </c>
      <c r="B155" s="20">
        <f ca="1">IFERROR(IF(B$1&lt;&gt;"",IF(B$1=Cпиcок!$G157,Cпиcок!$C157,9999),SMALL(INDIRECT(ADDRESS(2,COLUMN()-1)&amp;":"&amp;ADDRESS(200,COLUMN()-1)),ROW()-1)),9999)</f>
        <v>9999</v>
      </c>
      <c r="C155" s="19">
        <f ca="1">IFERROR(IF(C$1=Cпиcок!$G157,Cпиcок!$C157,9999),9999)</f>
        <v>9999</v>
      </c>
      <c r="D155" s="20">
        <f t="shared" ca="1" si="3"/>
        <v>9999</v>
      </c>
      <c r="E155" s="19">
        <f ca="1">IFERROR(IF(E$1&lt;&gt;"",IF(E$1=Cпиcок!$G157,Cпиcок!$C157,9999),SMALL(INDIRECT(ADDRESS(2,COLUMN()-1)&amp;":"&amp;ADDRESS(200,COLUMN()-1)),ROW()-1)),9999)</f>
        <v>9999</v>
      </c>
      <c r="F155" s="20">
        <f ca="1">IFERROR(IF(F$1&lt;&gt;"",IF(F$1=Cпиcок!$G157,Cпиcок!$C157,9999),SMALL(INDIRECT(ADDRESS(2,COLUMN()-1)&amp;":"&amp;ADDRESS(200,COLUMN()-1)),ROW()-1)),9999)</f>
        <v>9999</v>
      </c>
      <c r="G155" s="19">
        <f ca="1">IFERROR(IF(G$1&lt;&gt;"",IF(G$1=Cпиcок!$G157,Cпиcок!$C157,9999),SMALL(INDIRECT(ADDRESS(2,COLUMN()-1)&amp;":"&amp;ADDRESS(200,COLUMN()-1)),ROW()-1)),9999)</f>
        <v>9999</v>
      </c>
      <c r="H155" s="20">
        <f ca="1">IFERROR(IF(H$1&lt;&gt;"",IF(H$1=Cпиcок!$G157,Cпиcок!$C157,9999),SMALL(INDIRECT(ADDRESS(2,COLUMN()-1)&amp;":"&amp;ADDRESS(200,COLUMN()-1)),ROW()-1)),9999)</f>
        <v>9999</v>
      </c>
      <c r="I155" s="19">
        <f ca="1">IFERROR(IF(I$1&lt;&gt;"",IF(I$1=Cпиcок!$G157,Cпиcок!$C157,9999),SMALL(INDIRECT(ADDRESS(2,COLUMN()-1)&amp;":"&amp;ADDRESS(200,COLUMN()-1)),ROW()-1)),9999)</f>
        <v>9999</v>
      </c>
      <c r="J155" s="20">
        <f ca="1">IFERROR(IF(J$1&lt;&gt;"",IF(J$1=Cпиcок!$G157,Cпиcок!$C157,9999),SMALL(INDIRECT(ADDRESS(2,COLUMN()-1)&amp;":"&amp;ADDRESS(200,COLUMN()-1)),ROW()-1)),9999)</f>
        <v>9999</v>
      </c>
      <c r="K155" s="19">
        <f ca="1">IFERROR(IF(K$1&lt;&gt;"",IF(K$1=Cпиcок!$G157,Cпиcок!$C157,9999),SMALL(INDIRECT(ADDRESS(2,COLUMN()-1)&amp;":"&amp;ADDRESS(200,COLUMN()-1)),ROW()-1)),9999)</f>
        <v>9999</v>
      </c>
      <c r="L155" s="20">
        <f ca="1">IFERROR(IF(L$1&lt;&gt;"",IF(L$1=Cпиcок!$G157,Cпиcок!$C157,9999),SMALL(INDIRECT(ADDRESS(2,COLUMN()-1)&amp;":"&amp;ADDRESS(200,COLUMN()-1)),ROW()-1)),9999)</f>
        <v>9999</v>
      </c>
      <c r="M155" s="19">
        <f ca="1">IFERROR(IF(M$1&lt;&gt;"",IF(M$1=Cпиcок!$G157,Cпиcок!$C157,9999),SMALL(INDIRECT(ADDRESS(2,COLUMN()-1)&amp;":"&amp;ADDRESS(200,COLUMN()-1)),ROW()-1)),9999)</f>
        <v>9999</v>
      </c>
      <c r="N155" s="20">
        <f ca="1">IFERROR(IF(N$1&lt;&gt;"",IF(N$1=Cпиcок!$G157,Cпиcок!$C157,9999),SMALL(INDIRECT(ADDRESS(2,COLUMN()-1)&amp;":"&amp;ADDRESS(200,COLUMN()-1)),ROW()-1)),9999)</f>
        <v>9999</v>
      </c>
      <c r="O155" s="19">
        <f ca="1">IFERROR(IF(O$1&lt;&gt;"",IF(O$1=Cпиcок!$G157,Cпиcок!$C157,9999),SMALL(INDIRECT(ADDRESS(2,COLUMN()-1)&amp;":"&amp;ADDRESS(200,COLUMN()-1)),ROW()-1)),9999)</f>
        <v>9999</v>
      </c>
      <c r="P155" s="20">
        <f ca="1">IFERROR(IF(P$1&lt;&gt;"",IF(P$1=Cпиcок!$G157,Cпиcок!$C157,9999),SMALL(INDIRECT(ADDRESS(2,COLUMN()-1)&amp;":"&amp;ADDRESS(200,COLUMN()-1)),ROW()-1)),9999)</f>
        <v>9999</v>
      </c>
      <c r="Q155" s="19">
        <f ca="1">IFERROR(IF(Q$1&lt;&gt;"",IF(Q$1=Cпиcок!$G157,Cпиcок!$C157,9999),SMALL(INDIRECT(ADDRESS(2,COLUMN()-1)&amp;":"&amp;ADDRESS(200,COLUMN()-1)),ROW()-1)),9999)</f>
        <v>9999</v>
      </c>
      <c r="R155" s="20">
        <f ca="1">IFERROR(IF(R$1&lt;&gt;"",IF(R$1=Cпиcок!$G157,Cпиcок!$C157,9999),SMALL(INDIRECT(ADDRESS(2,COLUMN()-1)&amp;":"&amp;ADDRESS(200,COLUMN()-1)),ROW()-1)),9999)</f>
        <v>9999</v>
      </c>
      <c r="S155" s="19">
        <f ca="1">IFERROR(IF(S$1&lt;&gt;"",IF(S$1=Cпиcок!$G157,Cпиcок!$C157,9999),SMALL(INDIRECT(ADDRESS(2,COLUMN()-1)&amp;":"&amp;ADDRESS(200,COLUMN()-1)),ROW()-1)),9999)</f>
        <v>9999</v>
      </c>
      <c r="T155" s="20">
        <f ca="1">IFERROR(IF(T$1&lt;&gt;"",IF(T$1=Cпиcок!$G157,Cпиcок!$C157,9999),SMALL(INDIRECT(ADDRESS(2,COLUMN()-1)&amp;":"&amp;ADDRESS(200,COLUMN()-1)),ROW()-1)),9999)</f>
        <v>9999</v>
      </c>
    </row>
    <row r="156" spans="1:20" x14ac:dyDescent="0.15">
      <c r="A156" s="19">
        <f ca="1">IFERROR(IF(A$1&lt;&gt;"",IF(A$1=Cпиcок!$G158,Cпиcок!$C158,9999),SMALL(INDIRECT(ADDRESS(2,COLUMN()-1)&amp;":"&amp;ADDRESS(200,COLUMN()-1)),ROW()-1)),9999)</f>
        <v>9999</v>
      </c>
      <c r="B156" s="20">
        <f ca="1">IFERROR(IF(B$1&lt;&gt;"",IF(B$1=Cпиcок!$G158,Cпиcок!$C158,9999),SMALL(INDIRECT(ADDRESS(2,COLUMN()-1)&amp;":"&amp;ADDRESS(200,COLUMN()-1)),ROW()-1)),9999)</f>
        <v>9999</v>
      </c>
      <c r="C156" s="19">
        <f ca="1">IFERROR(IF(C$1=Cпиcок!$G158,Cпиcок!$C158,9999),9999)</f>
        <v>9999</v>
      </c>
      <c r="D156" s="20">
        <f t="shared" ca="1" si="3"/>
        <v>9999</v>
      </c>
      <c r="E156" s="19">
        <f ca="1">IFERROR(IF(E$1&lt;&gt;"",IF(E$1=Cпиcок!$G158,Cпиcок!$C158,9999),SMALL(INDIRECT(ADDRESS(2,COLUMN()-1)&amp;":"&amp;ADDRESS(200,COLUMN()-1)),ROW()-1)),9999)</f>
        <v>9999</v>
      </c>
      <c r="F156" s="20">
        <f ca="1">IFERROR(IF(F$1&lt;&gt;"",IF(F$1=Cпиcок!$G158,Cпиcок!$C158,9999),SMALL(INDIRECT(ADDRESS(2,COLUMN()-1)&amp;":"&amp;ADDRESS(200,COLUMN()-1)),ROW()-1)),9999)</f>
        <v>9999</v>
      </c>
      <c r="G156" s="19">
        <f ca="1">IFERROR(IF(G$1&lt;&gt;"",IF(G$1=Cпиcок!$G158,Cпиcок!$C158,9999),SMALL(INDIRECT(ADDRESS(2,COLUMN()-1)&amp;":"&amp;ADDRESS(200,COLUMN()-1)),ROW()-1)),9999)</f>
        <v>9999</v>
      </c>
      <c r="H156" s="20">
        <f ca="1">IFERROR(IF(H$1&lt;&gt;"",IF(H$1=Cпиcок!$G158,Cпиcок!$C158,9999),SMALL(INDIRECT(ADDRESS(2,COLUMN()-1)&amp;":"&amp;ADDRESS(200,COLUMN()-1)),ROW()-1)),9999)</f>
        <v>9999</v>
      </c>
      <c r="I156" s="19">
        <f ca="1">IFERROR(IF(I$1&lt;&gt;"",IF(I$1=Cпиcок!$G158,Cпиcок!$C158,9999),SMALL(INDIRECT(ADDRESS(2,COLUMN()-1)&amp;":"&amp;ADDRESS(200,COLUMN()-1)),ROW()-1)),9999)</f>
        <v>9999</v>
      </c>
      <c r="J156" s="20">
        <f ca="1">IFERROR(IF(J$1&lt;&gt;"",IF(J$1=Cпиcок!$G158,Cпиcок!$C158,9999),SMALL(INDIRECT(ADDRESS(2,COLUMN()-1)&amp;":"&amp;ADDRESS(200,COLUMN()-1)),ROW()-1)),9999)</f>
        <v>9999</v>
      </c>
      <c r="K156" s="19">
        <f ca="1">IFERROR(IF(K$1&lt;&gt;"",IF(K$1=Cпиcок!$G158,Cпиcок!$C158,9999),SMALL(INDIRECT(ADDRESS(2,COLUMN()-1)&amp;":"&amp;ADDRESS(200,COLUMN()-1)),ROW()-1)),9999)</f>
        <v>9999</v>
      </c>
      <c r="L156" s="20">
        <f ca="1">IFERROR(IF(L$1&lt;&gt;"",IF(L$1=Cпиcок!$G158,Cпиcок!$C158,9999),SMALL(INDIRECT(ADDRESS(2,COLUMN()-1)&amp;":"&amp;ADDRESS(200,COLUMN()-1)),ROW()-1)),9999)</f>
        <v>9999</v>
      </c>
      <c r="M156" s="19">
        <f ca="1">IFERROR(IF(M$1&lt;&gt;"",IF(M$1=Cпиcок!$G158,Cпиcок!$C158,9999),SMALL(INDIRECT(ADDRESS(2,COLUMN()-1)&amp;":"&amp;ADDRESS(200,COLUMN()-1)),ROW()-1)),9999)</f>
        <v>9999</v>
      </c>
      <c r="N156" s="20">
        <f ca="1">IFERROR(IF(N$1&lt;&gt;"",IF(N$1=Cпиcок!$G158,Cпиcок!$C158,9999),SMALL(INDIRECT(ADDRESS(2,COLUMN()-1)&amp;":"&amp;ADDRESS(200,COLUMN()-1)),ROW()-1)),9999)</f>
        <v>9999</v>
      </c>
      <c r="O156" s="19">
        <f ca="1">IFERROR(IF(O$1&lt;&gt;"",IF(O$1=Cпиcок!$G158,Cпиcок!$C158,9999),SMALL(INDIRECT(ADDRESS(2,COLUMN()-1)&amp;":"&amp;ADDRESS(200,COLUMN()-1)),ROW()-1)),9999)</f>
        <v>9999</v>
      </c>
      <c r="P156" s="20">
        <f ca="1">IFERROR(IF(P$1&lt;&gt;"",IF(P$1=Cпиcок!$G158,Cпиcок!$C158,9999),SMALL(INDIRECT(ADDRESS(2,COLUMN()-1)&amp;":"&amp;ADDRESS(200,COLUMN()-1)),ROW()-1)),9999)</f>
        <v>9999</v>
      </c>
      <c r="Q156" s="19">
        <f ca="1">IFERROR(IF(Q$1&lt;&gt;"",IF(Q$1=Cпиcок!$G158,Cпиcок!$C158,9999),SMALL(INDIRECT(ADDRESS(2,COLUMN()-1)&amp;":"&amp;ADDRESS(200,COLUMN()-1)),ROW()-1)),9999)</f>
        <v>9999</v>
      </c>
      <c r="R156" s="20">
        <f ca="1">IFERROR(IF(R$1&lt;&gt;"",IF(R$1=Cпиcок!$G158,Cпиcок!$C158,9999),SMALL(INDIRECT(ADDRESS(2,COLUMN()-1)&amp;":"&amp;ADDRESS(200,COLUMN()-1)),ROW()-1)),9999)</f>
        <v>9999</v>
      </c>
      <c r="S156" s="19">
        <f ca="1">IFERROR(IF(S$1&lt;&gt;"",IF(S$1=Cпиcок!$G158,Cпиcок!$C158,9999),SMALL(INDIRECT(ADDRESS(2,COLUMN()-1)&amp;":"&amp;ADDRESS(200,COLUMN()-1)),ROW()-1)),9999)</f>
        <v>9999</v>
      </c>
      <c r="T156" s="20">
        <f ca="1">IFERROR(IF(T$1&lt;&gt;"",IF(T$1=Cпиcок!$G158,Cпиcок!$C158,9999),SMALL(INDIRECT(ADDRESS(2,COLUMN()-1)&amp;":"&amp;ADDRESS(200,COLUMN()-1)),ROW()-1)),9999)</f>
        <v>9999</v>
      </c>
    </row>
    <row r="157" spans="1:20" x14ac:dyDescent="0.15">
      <c r="A157" s="19">
        <f ca="1">IFERROR(IF(A$1&lt;&gt;"",IF(A$1=Cпиcок!$G159,Cпиcок!$C159,9999),SMALL(INDIRECT(ADDRESS(2,COLUMN()-1)&amp;":"&amp;ADDRESS(200,COLUMN()-1)),ROW()-1)),9999)</f>
        <v>9999</v>
      </c>
      <c r="B157" s="20">
        <f ca="1">IFERROR(IF(B$1&lt;&gt;"",IF(B$1=Cпиcок!$G159,Cпиcок!$C159,9999),SMALL(INDIRECT(ADDRESS(2,COLUMN()-1)&amp;":"&amp;ADDRESS(200,COLUMN()-1)),ROW()-1)),9999)</f>
        <v>9999</v>
      </c>
      <c r="C157" s="19">
        <f ca="1">IFERROR(IF(C$1=Cпиcок!$G159,Cпиcок!$C159,9999),9999)</f>
        <v>9999</v>
      </c>
      <c r="D157" s="20">
        <f t="shared" ca="1" si="3"/>
        <v>9999</v>
      </c>
      <c r="E157" s="19">
        <f ca="1">IFERROR(IF(E$1&lt;&gt;"",IF(E$1=Cпиcок!$G159,Cпиcок!$C159,9999),SMALL(INDIRECT(ADDRESS(2,COLUMN()-1)&amp;":"&amp;ADDRESS(200,COLUMN()-1)),ROW()-1)),9999)</f>
        <v>9999</v>
      </c>
      <c r="F157" s="20">
        <f ca="1">IFERROR(IF(F$1&lt;&gt;"",IF(F$1=Cпиcок!$G159,Cпиcок!$C159,9999),SMALL(INDIRECT(ADDRESS(2,COLUMN()-1)&amp;":"&amp;ADDRESS(200,COLUMN()-1)),ROW()-1)),9999)</f>
        <v>9999</v>
      </c>
      <c r="G157" s="19">
        <f ca="1">IFERROR(IF(G$1&lt;&gt;"",IF(G$1=Cпиcок!$G159,Cпиcок!$C159,9999),SMALL(INDIRECT(ADDRESS(2,COLUMN()-1)&amp;":"&amp;ADDRESS(200,COLUMN()-1)),ROW()-1)),9999)</f>
        <v>9999</v>
      </c>
      <c r="H157" s="20">
        <f ca="1">IFERROR(IF(H$1&lt;&gt;"",IF(H$1=Cпиcок!$G159,Cпиcок!$C159,9999),SMALL(INDIRECT(ADDRESS(2,COLUMN()-1)&amp;":"&amp;ADDRESS(200,COLUMN()-1)),ROW()-1)),9999)</f>
        <v>9999</v>
      </c>
      <c r="I157" s="19">
        <f ca="1">IFERROR(IF(I$1&lt;&gt;"",IF(I$1=Cпиcок!$G159,Cпиcок!$C159,9999),SMALL(INDIRECT(ADDRESS(2,COLUMN()-1)&amp;":"&amp;ADDRESS(200,COLUMN()-1)),ROW()-1)),9999)</f>
        <v>9999</v>
      </c>
      <c r="J157" s="20">
        <f ca="1">IFERROR(IF(J$1&lt;&gt;"",IF(J$1=Cпиcок!$G159,Cпиcок!$C159,9999),SMALL(INDIRECT(ADDRESS(2,COLUMN()-1)&amp;":"&amp;ADDRESS(200,COLUMN()-1)),ROW()-1)),9999)</f>
        <v>9999</v>
      </c>
      <c r="K157" s="19">
        <f ca="1">IFERROR(IF(K$1&lt;&gt;"",IF(K$1=Cпиcок!$G159,Cпиcок!$C159,9999),SMALL(INDIRECT(ADDRESS(2,COLUMN()-1)&amp;":"&amp;ADDRESS(200,COLUMN()-1)),ROW()-1)),9999)</f>
        <v>9999</v>
      </c>
      <c r="L157" s="20">
        <f ca="1">IFERROR(IF(L$1&lt;&gt;"",IF(L$1=Cпиcок!$G159,Cпиcок!$C159,9999),SMALL(INDIRECT(ADDRESS(2,COLUMN()-1)&amp;":"&amp;ADDRESS(200,COLUMN()-1)),ROW()-1)),9999)</f>
        <v>9999</v>
      </c>
      <c r="M157" s="19">
        <f ca="1">IFERROR(IF(M$1&lt;&gt;"",IF(M$1=Cпиcок!$G159,Cпиcок!$C159,9999),SMALL(INDIRECT(ADDRESS(2,COLUMN()-1)&amp;":"&amp;ADDRESS(200,COLUMN()-1)),ROW()-1)),9999)</f>
        <v>9999</v>
      </c>
      <c r="N157" s="20">
        <f ca="1">IFERROR(IF(N$1&lt;&gt;"",IF(N$1=Cпиcок!$G159,Cпиcок!$C159,9999),SMALL(INDIRECT(ADDRESS(2,COLUMN()-1)&amp;":"&amp;ADDRESS(200,COLUMN()-1)),ROW()-1)),9999)</f>
        <v>9999</v>
      </c>
      <c r="O157" s="19">
        <f ca="1">IFERROR(IF(O$1&lt;&gt;"",IF(O$1=Cпиcок!$G159,Cпиcок!$C159,9999),SMALL(INDIRECT(ADDRESS(2,COLUMN()-1)&amp;":"&amp;ADDRESS(200,COLUMN()-1)),ROW()-1)),9999)</f>
        <v>9999</v>
      </c>
      <c r="P157" s="20">
        <f ca="1">IFERROR(IF(P$1&lt;&gt;"",IF(P$1=Cпиcок!$G159,Cпиcок!$C159,9999),SMALL(INDIRECT(ADDRESS(2,COLUMN()-1)&amp;":"&amp;ADDRESS(200,COLUMN()-1)),ROW()-1)),9999)</f>
        <v>9999</v>
      </c>
      <c r="Q157" s="19">
        <f ca="1">IFERROR(IF(Q$1&lt;&gt;"",IF(Q$1=Cпиcок!$G159,Cпиcок!$C159,9999),SMALL(INDIRECT(ADDRESS(2,COLUMN()-1)&amp;":"&amp;ADDRESS(200,COLUMN()-1)),ROW()-1)),9999)</f>
        <v>9999</v>
      </c>
      <c r="R157" s="20">
        <f ca="1">IFERROR(IF(R$1&lt;&gt;"",IF(R$1=Cпиcок!$G159,Cпиcок!$C159,9999),SMALL(INDIRECT(ADDRESS(2,COLUMN()-1)&amp;":"&amp;ADDRESS(200,COLUMN()-1)),ROW()-1)),9999)</f>
        <v>9999</v>
      </c>
      <c r="S157" s="19">
        <f ca="1">IFERROR(IF(S$1&lt;&gt;"",IF(S$1=Cпиcок!$G159,Cпиcок!$C159,9999),SMALL(INDIRECT(ADDRESS(2,COLUMN()-1)&amp;":"&amp;ADDRESS(200,COLUMN()-1)),ROW()-1)),9999)</f>
        <v>9999</v>
      </c>
      <c r="T157" s="20">
        <f ca="1">IFERROR(IF(T$1&lt;&gt;"",IF(T$1=Cпиcок!$G159,Cпиcок!$C159,9999),SMALL(INDIRECT(ADDRESS(2,COLUMN()-1)&amp;":"&amp;ADDRESS(200,COLUMN()-1)),ROW()-1)),9999)</f>
        <v>9999</v>
      </c>
    </row>
    <row r="158" spans="1:20" x14ac:dyDescent="0.15">
      <c r="A158" s="19">
        <f ca="1">IFERROR(IF(A$1&lt;&gt;"",IF(A$1=Cпиcок!$G160,Cпиcок!$C160,9999),SMALL(INDIRECT(ADDRESS(2,COLUMN()-1)&amp;":"&amp;ADDRESS(200,COLUMN()-1)),ROW()-1)),9999)</f>
        <v>9999</v>
      </c>
      <c r="B158" s="20">
        <f ca="1">IFERROR(IF(B$1&lt;&gt;"",IF(B$1=Cпиcок!$G160,Cпиcок!$C160,9999),SMALL(INDIRECT(ADDRESS(2,COLUMN()-1)&amp;":"&amp;ADDRESS(200,COLUMN()-1)),ROW()-1)),9999)</f>
        <v>9999</v>
      </c>
      <c r="C158" s="19">
        <f ca="1">IFERROR(IF(C$1=Cпиcок!$G160,Cпиcок!$C160,9999),9999)</f>
        <v>9999</v>
      </c>
      <c r="D158" s="20">
        <f t="shared" ca="1" si="3"/>
        <v>9999</v>
      </c>
      <c r="E158" s="19">
        <f ca="1">IFERROR(IF(E$1&lt;&gt;"",IF(E$1=Cпиcок!$G160,Cпиcок!$C160,9999),SMALL(INDIRECT(ADDRESS(2,COLUMN()-1)&amp;":"&amp;ADDRESS(200,COLUMN()-1)),ROW()-1)),9999)</f>
        <v>9999</v>
      </c>
      <c r="F158" s="20">
        <f ca="1">IFERROR(IF(F$1&lt;&gt;"",IF(F$1=Cпиcок!$G160,Cпиcок!$C160,9999),SMALL(INDIRECT(ADDRESS(2,COLUMN()-1)&amp;":"&amp;ADDRESS(200,COLUMN()-1)),ROW()-1)),9999)</f>
        <v>9999</v>
      </c>
      <c r="G158" s="19">
        <f ca="1">IFERROR(IF(G$1&lt;&gt;"",IF(G$1=Cпиcок!$G160,Cпиcок!$C160,9999),SMALL(INDIRECT(ADDRESS(2,COLUMN()-1)&amp;":"&amp;ADDRESS(200,COLUMN()-1)),ROW()-1)),9999)</f>
        <v>9999</v>
      </c>
      <c r="H158" s="20">
        <f ca="1">IFERROR(IF(H$1&lt;&gt;"",IF(H$1=Cпиcок!$G160,Cпиcок!$C160,9999),SMALL(INDIRECT(ADDRESS(2,COLUMN()-1)&amp;":"&amp;ADDRESS(200,COLUMN()-1)),ROW()-1)),9999)</f>
        <v>9999</v>
      </c>
      <c r="I158" s="19">
        <f ca="1">IFERROR(IF(I$1&lt;&gt;"",IF(I$1=Cпиcок!$G160,Cпиcок!$C160,9999),SMALL(INDIRECT(ADDRESS(2,COLUMN()-1)&amp;":"&amp;ADDRESS(200,COLUMN()-1)),ROW()-1)),9999)</f>
        <v>9999</v>
      </c>
      <c r="J158" s="20">
        <f ca="1">IFERROR(IF(J$1&lt;&gt;"",IF(J$1=Cпиcок!$G160,Cпиcок!$C160,9999),SMALL(INDIRECT(ADDRESS(2,COLUMN()-1)&amp;":"&amp;ADDRESS(200,COLUMN()-1)),ROW()-1)),9999)</f>
        <v>9999</v>
      </c>
      <c r="K158" s="19">
        <f ca="1">IFERROR(IF(K$1&lt;&gt;"",IF(K$1=Cпиcок!$G160,Cпиcок!$C160,9999),SMALL(INDIRECT(ADDRESS(2,COLUMN()-1)&amp;":"&amp;ADDRESS(200,COLUMN()-1)),ROW()-1)),9999)</f>
        <v>9999</v>
      </c>
      <c r="L158" s="20">
        <f ca="1">IFERROR(IF(L$1&lt;&gt;"",IF(L$1=Cпиcок!$G160,Cпиcок!$C160,9999),SMALL(INDIRECT(ADDRESS(2,COLUMN()-1)&amp;":"&amp;ADDRESS(200,COLUMN()-1)),ROW()-1)),9999)</f>
        <v>9999</v>
      </c>
      <c r="M158" s="19">
        <f ca="1">IFERROR(IF(M$1&lt;&gt;"",IF(M$1=Cпиcок!$G160,Cпиcок!$C160,9999),SMALL(INDIRECT(ADDRESS(2,COLUMN()-1)&amp;":"&amp;ADDRESS(200,COLUMN()-1)),ROW()-1)),9999)</f>
        <v>9999</v>
      </c>
      <c r="N158" s="20">
        <f ca="1">IFERROR(IF(N$1&lt;&gt;"",IF(N$1=Cпиcок!$G160,Cпиcок!$C160,9999),SMALL(INDIRECT(ADDRESS(2,COLUMN()-1)&amp;":"&amp;ADDRESS(200,COLUMN()-1)),ROW()-1)),9999)</f>
        <v>9999</v>
      </c>
      <c r="O158" s="19">
        <f ca="1">IFERROR(IF(O$1&lt;&gt;"",IF(O$1=Cпиcок!$G160,Cпиcок!$C160,9999),SMALL(INDIRECT(ADDRESS(2,COLUMN()-1)&amp;":"&amp;ADDRESS(200,COLUMN()-1)),ROW()-1)),9999)</f>
        <v>9999</v>
      </c>
      <c r="P158" s="20">
        <f ca="1">IFERROR(IF(P$1&lt;&gt;"",IF(P$1=Cпиcок!$G160,Cпиcок!$C160,9999),SMALL(INDIRECT(ADDRESS(2,COLUMN()-1)&amp;":"&amp;ADDRESS(200,COLUMN()-1)),ROW()-1)),9999)</f>
        <v>9999</v>
      </c>
      <c r="Q158" s="19">
        <f ca="1">IFERROR(IF(Q$1&lt;&gt;"",IF(Q$1=Cпиcок!$G160,Cпиcок!$C160,9999),SMALL(INDIRECT(ADDRESS(2,COLUMN()-1)&amp;":"&amp;ADDRESS(200,COLUMN()-1)),ROW()-1)),9999)</f>
        <v>9999</v>
      </c>
      <c r="R158" s="20">
        <f ca="1">IFERROR(IF(R$1&lt;&gt;"",IF(R$1=Cпиcок!$G160,Cпиcок!$C160,9999),SMALL(INDIRECT(ADDRESS(2,COLUMN()-1)&amp;":"&amp;ADDRESS(200,COLUMN()-1)),ROW()-1)),9999)</f>
        <v>9999</v>
      </c>
      <c r="S158" s="19">
        <f ca="1">IFERROR(IF(S$1&lt;&gt;"",IF(S$1=Cпиcок!$G160,Cпиcок!$C160,9999),SMALL(INDIRECT(ADDRESS(2,COLUMN()-1)&amp;":"&amp;ADDRESS(200,COLUMN()-1)),ROW()-1)),9999)</f>
        <v>9999</v>
      </c>
      <c r="T158" s="20">
        <f ca="1">IFERROR(IF(T$1&lt;&gt;"",IF(T$1=Cпиcок!$G160,Cпиcок!$C160,9999),SMALL(INDIRECT(ADDRESS(2,COLUMN()-1)&amp;":"&amp;ADDRESS(200,COLUMN()-1)),ROW()-1)),9999)</f>
        <v>9999</v>
      </c>
    </row>
    <row r="159" spans="1:20" x14ac:dyDescent="0.15">
      <c r="A159" s="19">
        <f ca="1">IFERROR(IF(A$1&lt;&gt;"",IF(A$1=Cпиcок!$G161,Cпиcок!$C161,9999),SMALL(INDIRECT(ADDRESS(2,COLUMN()-1)&amp;":"&amp;ADDRESS(200,COLUMN()-1)),ROW()-1)),9999)</f>
        <v>9999</v>
      </c>
      <c r="B159" s="20">
        <f ca="1">IFERROR(IF(B$1&lt;&gt;"",IF(B$1=Cпиcок!$G161,Cпиcок!$C161,9999),SMALL(INDIRECT(ADDRESS(2,COLUMN()-1)&amp;":"&amp;ADDRESS(200,COLUMN()-1)),ROW()-1)),9999)</f>
        <v>9999</v>
      </c>
      <c r="C159" s="19">
        <f ca="1">IFERROR(IF(C$1=Cпиcок!$G161,Cпиcок!$C161,9999),9999)</f>
        <v>9999</v>
      </c>
      <c r="D159" s="20">
        <f t="shared" ca="1" si="3"/>
        <v>9999</v>
      </c>
      <c r="E159" s="19">
        <f ca="1">IFERROR(IF(E$1&lt;&gt;"",IF(E$1=Cпиcок!$G161,Cпиcок!$C161,9999),SMALL(INDIRECT(ADDRESS(2,COLUMN()-1)&amp;":"&amp;ADDRESS(200,COLUMN()-1)),ROW()-1)),9999)</f>
        <v>9999</v>
      </c>
      <c r="F159" s="20">
        <f ca="1">IFERROR(IF(F$1&lt;&gt;"",IF(F$1=Cпиcок!$G161,Cпиcок!$C161,9999),SMALL(INDIRECT(ADDRESS(2,COLUMN()-1)&amp;":"&amp;ADDRESS(200,COLUMN()-1)),ROW()-1)),9999)</f>
        <v>9999</v>
      </c>
      <c r="G159" s="19">
        <f ca="1">IFERROR(IF(G$1&lt;&gt;"",IF(G$1=Cпиcок!$G161,Cпиcок!$C161,9999),SMALL(INDIRECT(ADDRESS(2,COLUMN()-1)&amp;":"&amp;ADDRESS(200,COLUMN()-1)),ROW()-1)),9999)</f>
        <v>9999</v>
      </c>
      <c r="H159" s="20">
        <f ca="1">IFERROR(IF(H$1&lt;&gt;"",IF(H$1=Cпиcок!$G161,Cпиcок!$C161,9999),SMALL(INDIRECT(ADDRESS(2,COLUMN()-1)&amp;":"&amp;ADDRESS(200,COLUMN()-1)),ROW()-1)),9999)</f>
        <v>9999</v>
      </c>
      <c r="I159" s="19">
        <f ca="1">IFERROR(IF(I$1&lt;&gt;"",IF(I$1=Cпиcок!$G161,Cпиcок!$C161,9999),SMALL(INDIRECT(ADDRESS(2,COLUMN()-1)&amp;":"&amp;ADDRESS(200,COLUMN()-1)),ROW()-1)),9999)</f>
        <v>9999</v>
      </c>
      <c r="J159" s="20">
        <f ca="1">IFERROR(IF(J$1&lt;&gt;"",IF(J$1=Cпиcок!$G161,Cпиcок!$C161,9999),SMALL(INDIRECT(ADDRESS(2,COLUMN()-1)&amp;":"&amp;ADDRESS(200,COLUMN()-1)),ROW()-1)),9999)</f>
        <v>9999</v>
      </c>
      <c r="K159" s="19">
        <f ca="1">IFERROR(IF(K$1&lt;&gt;"",IF(K$1=Cпиcок!$G161,Cпиcок!$C161,9999),SMALL(INDIRECT(ADDRESS(2,COLUMN()-1)&amp;":"&amp;ADDRESS(200,COLUMN()-1)),ROW()-1)),9999)</f>
        <v>9999</v>
      </c>
      <c r="L159" s="20">
        <f ca="1">IFERROR(IF(L$1&lt;&gt;"",IF(L$1=Cпиcок!$G161,Cпиcок!$C161,9999),SMALL(INDIRECT(ADDRESS(2,COLUMN()-1)&amp;":"&amp;ADDRESS(200,COLUMN()-1)),ROW()-1)),9999)</f>
        <v>9999</v>
      </c>
      <c r="M159" s="19">
        <f ca="1">IFERROR(IF(M$1&lt;&gt;"",IF(M$1=Cпиcок!$G161,Cпиcок!$C161,9999),SMALL(INDIRECT(ADDRESS(2,COLUMN()-1)&amp;":"&amp;ADDRESS(200,COLUMN()-1)),ROW()-1)),9999)</f>
        <v>9999</v>
      </c>
      <c r="N159" s="20">
        <f ca="1">IFERROR(IF(N$1&lt;&gt;"",IF(N$1=Cпиcок!$G161,Cпиcок!$C161,9999),SMALL(INDIRECT(ADDRESS(2,COLUMN()-1)&amp;":"&amp;ADDRESS(200,COLUMN()-1)),ROW()-1)),9999)</f>
        <v>9999</v>
      </c>
      <c r="O159" s="19">
        <f ca="1">IFERROR(IF(O$1&lt;&gt;"",IF(O$1=Cпиcок!$G161,Cпиcок!$C161,9999),SMALL(INDIRECT(ADDRESS(2,COLUMN()-1)&amp;":"&amp;ADDRESS(200,COLUMN()-1)),ROW()-1)),9999)</f>
        <v>9999</v>
      </c>
      <c r="P159" s="20">
        <f ca="1">IFERROR(IF(P$1&lt;&gt;"",IF(P$1=Cпиcок!$G161,Cпиcок!$C161,9999),SMALL(INDIRECT(ADDRESS(2,COLUMN()-1)&amp;":"&amp;ADDRESS(200,COLUMN()-1)),ROW()-1)),9999)</f>
        <v>9999</v>
      </c>
      <c r="Q159" s="19">
        <f ca="1">IFERROR(IF(Q$1&lt;&gt;"",IF(Q$1=Cпиcок!$G161,Cпиcок!$C161,9999),SMALL(INDIRECT(ADDRESS(2,COLUMN()-1)&amp;":"&amp;ADDRESS(200,COLUMN()-1)),ROW()-1)),9999)</f>
        <v>9999</v>
      </c>
      <c r="R159" s="20">
        <f ca="1">IFERROR(IF(R$1&lt;&gt;"",IF(R$1=Cпиcок!$G161,Cпиcок!$C161,9999),SMALL(INDIRECT(ADDRESS(2,COLUMN()-1)&amp;":"&amp;ADDRESS(200,COLUMN()-1)),ROW()-1)),9999)</f>
        <v>9999</v>
      </c>
      <c r="S159" s="19">
        <f ca="1">IFERROR(IF(S$1&lt;&gt;"",IF(S$1=Cпиcок!$G161,Cпиcок!$C161,9999),SMALL(INDIRECT(ADDRESS(2,COLUMN()-1)&amp;":"&amp;ADDRESS(200,COLUMN()-1)),ROW()-1)),9999)</f>
        <v>9999</v>
      </c>
      <c r="T159" s="20">
        <f ca="1">IFERROR(IF(T$1&lt;&gt;"",IF(T$1=Cпиcок!$G161,Cпиcок!$C161,9999),SMALL(INDIRECT(ADDRESS(2,COLUMN()-1)&amp;":"&amp;ADDRESS(200,COLUMN()-1)),ROW()-1)),9999)</f>
        <v>9999</v>
      </c>
    </row>
    <row r="160" spans="1:20" x14ac:dyDescent="0.15">
      <c r="A160" s="19">
        <f ca="1">IFERROR(IF(A$1&lt;&gt;"",IF(A$1=Cпиcок!$G162,Cпиcок!$C162,9999),SMALL(INDIRECT(ADDRESS(2,COLUMN()-1)&amp;":"&amp;ADDRESS(200,COLUMN()-1)),ROW()-1)),9999)</f>
        <v>9999</v>
      </c>
      <c r="B160" s="20">
        <f ca="1">IFERROR(IF(B$1&lt;&gt;"",IF(B$1=Cпиcок!$G162,Cпиcок!$C162,9999),SMALL(INDIRECT(ADDRESS(2,COLUMN()-1)&amp;":"&amp;ADDRESS(200,COLUMN()-1)),ROW()-1)),9999)</f>
        <v>9999</v>
      </c>
      <c r="C160" s="19">
        <f ca="1">IFERROR(IF(C$1=Cпиcок!$G162,Cпиcок!$C162,9999),9999)</f>
        <v>9999</v>
      </c>
      <c r="D160" s="20">
        <f t="shared" ca="1" si="3"/>
        <v>9999</v>
      </c>
      <c r="E160" s="19">
        <f ca="1">IFERROR(IF(E$1&lt;&gt;"",IF(E$1=Cпиcок!$G162,Cпиcок!$C162,9999),SMALL(INDIRECT(ADDRESS(2,COLUMN()-1)&amp;":"&amp;ADDRESS(200,COLUMN()-1)),ROW()-1)),9999)</f>
        <v>9999</v>
      </c>
      <c r="F160" s="20">
        <f ca="1">IFERROR(IF(F$1&lt;&gt;"",IF(F$1=Cпиcок!$G162,Cпиcок!$C162,9999),SMALL(INDIRECT(ADDRESS(2,COLUMN()-1)&amp;":"&amp;ADDRESS(200,COLUMN()-1)),ROW()-1)),9999)</f>
        <v>9999</v>
      </c>
      <c r="G160" s="19">
        <f ca="1">IFERROR(IF(G$1&lt;&gt;"",IF(G$1=Cпиcок!$G162,Cпиcок!$C162,9999),SMALL(INDIRECT(ADDRESS(2,COLUMN()-1)&amp;":"&amp;ADDRESS(200,COLUMN()-1)),ROW()-1)),9999)</f>
        <v>9999</v>
      </c>
      <c r="H160" s="20">
        <f ca="1">IFERROR(IF(H$1&lt;&gt;"",IF(H$1=Cпиcок!$G162,Cпиcок!$C162,9999),SMALL(INDIRECT(ADDRESS(2,COLUMN()-1)&amp;":"&amp;ADDRESS(200,COLUMN()-1)),ROW()-1)),9999)</f>
        <v>9999</v>
      </c>
      <c r="I160" s="19">
        <f ca="1">IFERROR(IF(I$1&lt;&gt;"",IF(I$1=Cпиcок!$G162,Cпиcок!$C162,9999),SMALL(INDIRECT(ADDRESS(2,COLUMN()-1)&amp;":"&amp;ADDRESS(200,COLUMN()-1)),ROW()-1)),9999)</f>
        <v>9999</v>
      </c>
      <c r="J160" s="20">
        <f ca="1">IFERROR(IF(J$1&lt;&gt;"",IF(J$1=Cпиcок!$G162,Cпиcок!$C162,9999),SMALL(INDIRECT(ADDRESS(2,COLUMN()-1)&amp;":"&amp;ADDRESS(200,COLUMN()-1)),ROW()-1)),9999)</f>
        <v>9999</v>
      </c>
      <c r="K160" s="19">
        <f ca="1">IFERROR(IF(K$1&lt;&gt;"",IF(K$1=Cпиcок!$G162,Cпиcок!$C162,9999),SMALL(INDIRECT(ADDRESS(2,COLUMN()-1)&amp;":"&amp;ADDRESS(200,COLUMN()-1)),ROW()-1)),9999)</f>
        <v>9999</v>
      </c>
      <c r="L160" s="20">
        <f ca="1">IFERROR(IF(L$1&lt;&gt;"",IF(L$1=Cпиcок!$G162,Cпиcок!$C162,9999),SMALL(INDIRECT(ADDRESS(2,COLUMN()-1)&amp;":"&amp;ADDRESS(200,COLUMN()-1)),ROW()-1)),9999)</f>
        <v>9999</v>
      </c>
      <c r="M160" s="19">
        <f ca="1">IFERROR(IF(M$1&lt;&gt;"",IF(M$1=Cпиcок!$G162,Cпиcок!$C162,9999),SMALL(INDIRECT(ADDRESS(2,COLUMN()-1)&amp;":"&amp;ADDRESS(200,COLUMN()-1)),ROW()-1)),9999)</f>
        <v>9999</v>
      </c>
      <c r="N160" s="20">
        <f ca="1">IFERROR(IF(N$1&lt;&gt;"",IF(N$1=Cпиcок!$G162,Cпиcок!$C162,9999),SMALL(INDIRECT(ADDRESS(2,COLUMN()-1)&amp;":"&amp;ADDRESS(200,COLUMN()-1)),ROW()-1)),9999)</f>
        <v>9999</v>
      </c>
      <c r="O160" s="19">
        <f ca="1">IFERROR(IF(O$1&lt;&gt;"",IF(O$1=Cпиcок!$G162,Cпиcок!$C162,9999),SMALL(INDIRECT(ADDRESS(2,COLUMN()-1)&amp;":"&amp;ADDRESS(200,COLUMN()-1)),ROW()-1)),9999)</f>
        <v>9999</v>
      </c>
      <c r="P160" s="20">
        <f ca="1">IFERROR(IF(P$1&lt;&gt;"",IF(P$1=Cпиcок!$G162,Cпиcок!$C162,9999),SMALL(INDIRECT(ADDRESS(2,COLUMN()-1)&amp;":"&amp;ADDRESS(200,COLUMN()-1)),ROW()-1)),9999)</f>
        <v>9999</v>
      </c>
      <c r="Q160" s="19">
        <f ca="1">IFERROR(IF(Q$1&lt;&gt;"",IF(Q$1=Cпиcок!$G162,Cпиcок!$C162,9999),SMALL(INDIRECT(ADDRESS(2,COLUMN()-1)&amp;":"&amp;ADDRESS(200,COLUMN()-1)),ROW()-1)),9999)</f>
        <v>9999</v>
      </c>
      <c r="R160" s="20">
        <f ca="1">IFERROR(IF(R$1&lt;&gt;"",IF(R$1=Cпиcок!$G162,Cпиcок!$C162,9999),SMALL(INDIRECT(ADDRESS(2,COLUMN()-1)&amp;":"&amp;ADDRESS(200,COLUMN()-1)),ROW()-1)),9999)</f>
        <v>9999</v>
      </c>
      <c r="S160" s="19">
        <f ca="1">IFERROR(IF(S$1&lt;&gt;"",IF(S$1=Cпиcок!$G162,Cпиcок!$C162,9999),SMALL(INDIRECT(ADDRESS(2,COLUMN()-1)&amp;":"&amp;ADDRESS(200,COLUMN()-1)),ROW()-1)),9999)</f>
        <v>9999</v>
      </c>
      <c r="T160" s="20">
        <f ca="1">IFERROR(IF(T$1&lt;&gt;"",IF(T$1=Cпиcок!$G162,Cпиcок!$C162,9999),SMALL(INDIRECT(ADDRESS(2,COLUMN()-1)&amp;":"&amp;ADDRESS(200,COLUMN()-1)),ROW()-1)),9999)</f>
        <v>9999</v>
      </c>
    </row>
    <row r="161" spans="1:20" x14ac:dyDescent="0.15">
      <c r="A161" s="19">
        <f ca="1">IFERROR(IF(A$1&lt;&gt;"",IF(A$1=Cпиcок!$G163,Cпиcок!$C163,9999),SMALL(INDIRECT(ADDRESS(2,COLUMN()-1)&amp;":"&amp;ADDRESS(200,COLUMN()-1)),ROW()-1)),9999)</f>
        <v>9999</v>
      </c>
      <c r="B161" s="20">
        <f ca="1">IFERROR(IF(B$1&lt;&gt;"",IF(B$1=Cпиcок!$G163,Cпиcок!$C163,9999),SMALL(INDIRECT(ADDRESS(2,COLUMN()-1)&amp;":"&amp;ADDRESS(200,COLUMN()-1)),ROW()-1)),9999)</f>
        <v>9999</v>
      </c>
      <c r="C161" s="19">
        <f ca="1">IFERROR(IF(C$1=Cпиcок!$G163,Cпиcок!$C163,9999),9999)</f>
        <v>9999</v>
      </c>
      <c r="D161" s="20">
        <f t="shared" ca="1" si="3"/>
        <v>9999</v>
      </c>
      <c r="E161" s="19">
        <f ca="1">IFERROR(IF(E$1&lt;&gt;"",IF(E$1=Cпиcок!$G163,Cпиcок!$C163,9999),SMALL(INDIRECT(ADDRESS(2,COLUMN()-1)&amp;":"&amp;ADDRESS(200,COLUMN()-1)),ROW()-1)),9999)</f>
        <v>9999</v>
      </c>
      <c r="F161" s="20">
        <f ca="1">IFERROR(IF(F$1&lt;&gt;"",IF(F$1=Cпиcок!$G163,Cпиcок!$C163,9999),SMALL(INDIRECT(ADDRESS(2,COLUMN()-1)&amp;":"&amp;ADDRESS(200,COLUMN()-1)),ROW()-1)),9999)</f>
        <v>9999</v>
      </c>
      <c r="G161" s="19">
        <f ca="1">IFERROR(IF(G$1&lt;&gt;"",IF(G$1=Cпиcок!$G163,Cпиcок!$C163,9999),SMALL(INDIRECT(ADDRESS(2,COLUMN()-1)&amp;":"&amp;ADDRESS(200,COLUMN()-1)),ROW()-1)),9999)</f>
        <v>9999</v>
      </c>
      <c r="H161" s="20">
        <f ca="1">IFERROR(IF(H$1&lt;&gt;"",IF(H$1=Cпиcок!$G163,Cпиcок!$C163,9999),SMALL(INDIRECT(ADDRESS(2,COLUMN()-1)&amp;":"&amp;ADDRESS(200,COLUMN()-1)),ROW()-1)),9999)</f>
        <v>9999</v>
      </c>
      <c r="I161" s="19">
        <f ca="1">IFERROR(IF(I$1&lt;&gt;"",IF(I$1=Cпиcок!$G163,Cпиcок!$C163,9999),SMALL(INDIRECT(ADDRESS(2,COLUMN()-1)&amp;":"&amp;ADDRESS(200,COLUMN()-1)),ROW()-1)),9999)</f>
        <v>9999</v>
      </c>
      <c r="J161" s="20">
        <f ca="1">IFERROR(IF(J$1&lt;&gt;"",IF(J$1=Cпиcок!$G163,Cпиcок!$C163,9999),SMALL(INDIRECT(ADDRESS(2,COLUMN()-1)&amp;":"&amp;ADDRESS(200,COLUMN()-1)),ROW()-1)),9999)</f>
        <v>9999</v>
      </c>
      <c r="K161" s="19">
        <f ca="1">IFERROR(IF(K$1&lt;&gt;"",IF(K$1=Cпиcок!$G163,Cпиcок!$C163,9999),SMALL(INDIRECT(ADDRESS(2,COLUMN()-1)&amp;":"&amp;ADDRESS(200,COLUMN()-1)),ROW()-1)),9999)</f>
        <v>9999</v>
      </c>
      <c r="L161" s="20">
        <f ca="1">IFERROR(IF(L$1&lt;&gt;"",IF(L$1=Cпиcок!$G163,Cпиcок!$C163,9999),SMALL(INDIRECT(ADDRESS(2,COLUMN()-1)&amp;":"&amp;ADDRESS(200,COLUMN()-1)),ROW()-1)),9999)</f>
        <v>9999</v>
      </c>
      <c r="M161" s="19">
        <f ca="1">IFERROR(IF(M$1&lt;&gt;"",IF(M$1=Cпиcок!$G163,Cпиcок!$C163,9999),SMALL(INDIRECT(ADDRESS(2,COLUMN()-1)&amp;":"&amp;ADDRESS(200,COLUMN()-1)),ROW()-1)),9999)</f>
        <v>9999</v>
      </c>
      <c r="N161" s="20">
        <f ca="1">IFERROR(IF(N$1&lt;&gt;"",IF(N$1=Cпиcок!$G163,Cпиcок!$C163,9999),SMALL(INDIRECT(ADDRESS(2,COLUMN()-1)&amp;":"&amp;ADDRESS(200,COLUMN()-1)),ROW()-1)),9999)</f>
        <v>9999</v>
      </c>
      <c r="O161" s="19">
        <f ca="1">IFERROR(IF(O$1&lt;&gt;"",IF(O$1=Cпиcок!$G163,Cпиcок!$C163,9999),SMALL(INDIRECT(ADDRESS(2,COLUMN()-1)&amp;":"&amp;ADDRESS(200,COLUMN()-1)),ROW()-1)),9999)</f>
        <v>9999</v>
      </c>
      <c r="P161" s="20">
        <f ca="1">IFERROR(IF(P$1&lt;&gt;"",IF(P$1=Cпиcок!$G163,Cпиcок!$C163,9999),SMALL(INDIRECT(ADDRESS(2,COLUMN()-1)&amp;":"&amp;ADDRESS(200,COLUMN()-1)),ROW()-1)),9999)</f>
        <v>9999</v>
      </c>
      <c r="Q161" s="19">
        <f ca="1">IFERROR(IF(Q$1&lt;&gt;"",IF(Q$1=Cпиcок!$G163,Cпиcок!$C163,9999),SMALL(INDIRECT(ADDRESS(2,COLUMN()-1)&amp;":"&amp;ADDRESS(200,COLUMN()-1)),ROW()-1)),9999)</f>
        <v>9999</v>
      </c>
      <c r="R161" s="20">
        <f ca="1">IFERROR(IF(R$1&lt;&gt;"",IF(R$1=Cпиcок!$G163,Cпиcок!$C163,9999),SMALL(INDIRECT(ADDRESS(2,COLUMN()-1)&amp;":"&amp;ADDRESS(200,COLUMN()-1)),ROW()-1)),9999)</f>
        <v>9999</v>
      </c>
      <c r="S161" s="19">
        <f ca="1">IFERROR(IF(S$1&lt;&gt;"",IF(S$1=Cпиcок!$G163,Cпиcок!$C163,9999),SMALL(INDIRECT(ADDRESS(2,COLUMN()-1)&amp;":"&amp;ADDRESS(200,COLUMN()-1)),ROW()-1)),9999)</f>
        <v>9999</v>
      </c>
      <c r="T161" s="20">
        <f ca="1">IFERROR(IF(T$1&lt;&gt;"",IF(T$1=Cпиcок!$G163,Cпиcок!$C163,9999),SMALL(INDIRECT(ADDRESS(2,COLUMN()-1)&amp;":"&amp;ADDRESS(200,COLUMN()-1)),ROW()-1)),9999)</f>
        <v>9999</v>
      </c>
    </row>
    <row r="162" spans="1:20" x14ac:dyDescent="0.15">
      <c r="A162" s="19">
        <f ca="1">IFERROR(IF(A$1&lt;&gt;"",IF(A$1=Cпиcок!$G164,Cпиcок!$C164,9999),SMALL(INDIRECT(ADDRESS(2,COLUMN()-1)&amp;":"&amp;ADDRESS(200,COLUMN()-1)),ROW()-1)),9999)</f>
        <v>9999</v>
      </c>
      <c r="B162" s="20">
        <f ca="1">IFERROR(IF(B$1&lt;&gt;"",IF(B$1=Cпиcок!$G164,Cпиcок!$C164,9999),SMALL(INDIRECT(ADDRESS(2,COLUMN()-1)&amp;":"&amp;ADDRESS(200,COLUMN()-1)),ROW()-1)),9999)</f>
        <v>9999</v>
      </c>
      <c r="C162" s="19">
        <f ca="1">IFERROR(IF(C$1=Cпиcок!$G164,Cпиcок!$C164,9999),9999)</f>
        <v>9999</v>
      </c>
      <c r="D162" s="20">
        <f t="shared" ca="1" si="3"/>
        <v>9999</v>
      </c>
      <c r="E162" s="19">
        <f ca="1">IFERROR(IF(E$1&lt;&gt;"",IF(E$1=Cпиcок!$G164,Cпиcок!$C164,9999),SMALL(INDIRECT(ADDRESS(2,COLUMN()-1)&amp;":"&amp;ADDRESS(200,COLUMN()-1)),ROW()-1)),9999)</f>
        <v>9999</v>
      </c>
      <c r="F162" s="20">
        <f ca="1">IFERROR(IF(F$1&lt;&gt;"",IF(F$1=Cпиcок!$G164,Cпиcок!$C164,9999),SMALL(INDIRECT(ADDRESS(2,COLUMN()-1)&amp;":"&amp;ADDRESS(200,COLUMN()-1)),ROW()-1)),9999)</f>
        <v>9999</v>
      </c>
      <c r="G162" s="19">
        <f ca="1">IFERROR(IF(G$1&lt;&gt;"",IF(G$1=Cпиcок!$G164,Cпиcок!$C164,9999),SMALL(INDIRECT(ADDRESS(2,COLUMN()-1)&amp;":"&amp;ADDRESS(200,COLUMN()-1)),ROW()-1)),9999)</f>
        <v>9999</v>
      </c>
      <c r="H162" s="20">
        <f ca="1">IFERROR(IF(H$1&lt;&gt;"",IF(H$1=Cпиcок!$G164,Cпиcок!$C164,9999),SMALL(INDIRECT(ADDRESS(2,COLUMN()-1)&amp;":"&amp;ADDRESS(200,COLUMN()-1)),ROW()-1)),9999)</f>
        <v>9999</v>
      </c>
      <c r="I162" s="19">
        <f ca="1">IFERROR(IF(I$1&lt;&gt;"",IF(I$1=Cпиcок!$G164,Cпиcок!$C164,9999),SMALL(INDIRECT(ADDRESS(2,COLUMN()-1)&amp;":"&amp;ADDRESS(200,COLUMN()-1)),ROW()-1)),9999)</f>
        <v>9999</v>
      </c>
      <c r="J162" s="20">
        <f ca="1">IFERROR(IF(J$1&lt;&gt;"",IF(J$1=Cпиcок!$G164,Cпиcок!$C164,9999),SMALL(INDIRECT(ADDRESS(2,COLUMN()-1)&amp;":"&amp;ADDRESS(200,COLUMN()-1)),ROW()-1)),9999)</f>
        <v>9999</v>
      </c>
      <c r="K162" s="19">
        <f ca="1">IFERROR(IF(K$1&lt;&gt;"",IF(K$1=Cпиcок!$G164,Cпиcок!$C164,9999),SMALL(INDIRECT(ADDRESS(2,COLUMN()-1)&amp;":"&amp;ADDRESS(200,COLUMN()-1)),ROW()-1)),9999)</f>
        <v>9999</v>
      </c>
      <c r="L162" s="20">
        <f ca="1">IFERROR(IF(L$1&lt;&gt;"",IF(L$1=Cпиcок!$G164,Cпиcок!$C164,9999),SMALL(INDIRECT(ADDRESS(2,COLUMN()-1)&amp;":"&amp;ADDRESS(200,COLUMN()-1)),ROW()-1)),9999)</f>
        <v>9999</v>
      </c>
      <c r="M162" s="19">
        <f ca="1">IFERROR(IF(M$1&lt;&gt;"",IF(M$1=Cпиcок!$G164,Cпиcок!$C164,9999),SMALL(INDIRECT(ADDRESS(2,COLUMN()-1)&amp;":"&amp;ADDRESS(200,COLUMN()-1)),ROW()-1)),9999)</f>
        <v>9999</v>
      </c>
      <c r="N162" s="20">
        <f ca="1">IFERROR(IF(N$1&lt;&gt;"",IF(N$1=Cпиcок!$G164,Cпиcок!$C164,9999),SMALL(INDIRECT(ADDRESS(2,COLUMN()-1)&amp;":"&amp;ADDRESS(200,COLUMN()-1)),ROW()-1)),9999)</f>
        <v>9999</v>
      </c>
      <c r="O162" s="19">
        <f ca="1">IFERROR(IF(O$1&lt;&gt;"",IF(O$1=Cпиcок!$G164,Cпиcок!$C164,9999),SMALL(INDIRECT(ADDRESS(2,COLUMN()-1)&amp;":"&amp;ADDRESS(200,COLUMN()-1)),ROW()-1)),9999)</f>
        <v>9999</v>
      </c>
      <c r="P162" s="20">
        <f ca="1">IFERROR(IF(P$1&lt;&gt;"",IF(P$1=Cпиcок!$G164,Cпиcок!$C164,9999),SMALL(INDIRECT(ADDRESS(2,COLUMN()-1)&amp;":"&amp;ADDRESS(200,COLUMN()-1)),ROW()-1)),9999)</f>
        <v>9999</v>
      </c>
      <c r="Q162" s="19">
        <f ca="1">IFERROR(IF(Q$1&lt;&gt;"",IF(Q$1=Cпиcок!$G164,Cпиcок!$C164,9999),SMALL(INDIRECT(ADDRESS(2,COLUMN()-1)&amp;":"&amp;ADDRESS(200,COLUMN()-1)),ROW()-1)),9999)</f>
        <v>9999</v>
      </c>
      <c r="R162" s="20">
        <f ca="1">IFERROR(IF(R$1&lt;&gt;"",IF(R$1=Cпиcок!$G164,Cпиcок!$C164,9999),SMALL(INDIRECT(ADDRESS(2,COLUMN()-1)&amp;":"&amp;ADDRESS(200,COLUMN()-1)),ROW()-1)),9999)</f>
        <v>9999</v>
      </c>
      <c r="S162" s="19">
        <f ca="1">IFERROR(IF(S$1&lt;&gt;"",IF(S$1=Cпиcок!$G164,Cпиcок!$C164,9999),SMALL(INDIRECT(ADDRESS(2,COLUMN()-1)&amp;":"&amp;ADDRESS(200,COLUMN()-1)),ROW()-1)),9999)</f>
        <v>9999</v>
      </c>
      <c r="T162" s="20">
        <f ca="1">IFERROR(IF(T$1&lt;&gt;"",IF(T$1=Cпиcок!$G164,Cпиcок!$C164,9999),SMALL(INDIRECT(ADDRESS(2,COLUMN()-1)&amp;":"&amp;ADDRESS(200,COLUMN()-1)),ROW()-1)),9999)</f>
        <v>9999</v>
      </c>
    </row>
    <row r="163" spans="1:20" x14ac:dyDescent="0.15">
      <c r="A163" s="19">
        <f ca="1">IFERROR(IF(A$1&lt;&gt;"",IF(A$1=Cпиcок!$G165,Cпиcок!$C165,9999),SMALL(INDIRECT(ADDRESS(2,COLUMN()-1)&amp;":"&amp;ADDRESS(200,COLUMN()-1)),ROW()-1)),9999)</f>
        <v>9999</v>
      </c>
      <c r="B163" s="20">
        <f ca="1">IFERROR(IF(B$1&lt;&gt;"",IF(B$1=Cпиcок!$G165,Cпиcок!$C165,9999),SMALL(INDIRECT(ADDRESS(2,COLUMN()-1)&amp;":"&amp;ADDRESS(200,COLUMN()-1)),ROW()-1)),9999)</f>
        <v>9999</v>
      </c>
      <c r="C163" s="19">
        <f ca="1">IFERROR(IF(C$1=Cпиcок!$G165,Cпиcок!$C165,9999),9999)</f>
        <v>9999</v>
      </c>
      <c r="D163" s="20">
        <f t="shared" ca="1" si="3"/>
        <v>9999</v>
      </c>
      <c r="E163" s="19">
        <f ca="1">IFERROR(IF(E$1&lt;&gt;"",IF(E$1=Cпиcок!$G165,Cпиcок!$C165,9999),SMALL(INDIRECT(ADDRESS(2,COLUMN()-1)&amp;":"&amp;ADDRESS(200,COLUMN()-1)),ROW()-1)),9999)</f>
        <v>9999</v>
      </c>
      <c r="F163" s="20">
        <f ca="1">IFERROR(IF(F$1&lt;&gt;"",IF(F$1=Cпиcок!$G165,Cпиcок!$C165,9999),SMALL(INDIRECT(ADDRESS(2,COLUMN()-1)&amp;":"&amp;ADDRESS(200,COLUMN()-1)),ROW()-1)),9999)</f>
        <v>9999</v>
      </c>
      <c r="G163" s="19">
        <f ca="1">IFERROR(IF(G$1&lt;&gt;"",IF(G$1=Cпиcок!$G165,Cпиcок!$C165,9999),SMALL(INDIRECT(ADDRESS(2,COLUMN()-1)&amp;":"&amp;ADDRESS(200,COLUMN()-1)),ROW()-1)),9999)</f>
        <v>9999</v>
      </c>
      <c r="H163" s="20">
        <f ca="1">IFERROR(IF(H$1&lt;&gt;"",IF(H$1=Cпиcок!$G165,Cпиcок!$C165,9999),SMALL(INDIRECT(ADDRESS(2,COLUMN()-1)&amp;":"&amp;ADDRESS(200,COLUMN()-1)),ROW()-1)),9999)</f>
        <v>9999</v>
      </c>
      <c r="I163" s="19">
        <f ca="1">IFERROR(IF(I$1&lt;&gt;"",IF(I$1=Cпиcок!$G165,Cпиcок!$C165,9999),SMALL(INDIRECT(ADDRESS(2,COLUMN()-1)&amp;":"&amp;ADDRESS(200,COLUMN()-1)),ROW()-1)),9999)</f>
        <v>9999</v>
      </c>
      <c r="J163" s="20">
        <f ca="1">IFERROR(IF(J$1&lt;&gt;"",IF(J$1=Cпиcок!$G165,Cпиcок!$C165,9999),SMALL(INDIRECT(ADDRESS(2,COLUMN()-1)&amp;":"&amp;ADDRESS(200,COLUMN()-1)),ROW()-1)),9999)</f>
        <v>9999</v>
      </c>
      <c r="K163" s="19">
        <f ca="1">IFERROR(IF(K$1&lt;&gt;"",IF(K$1=Cпиcок!$G165,Cпиcок!$C165,9999),SMALL(INDIRECT(ADDRESS(2,COLUMN()-1)&amp;":"&amp;ADDRESS(200,COLUMN()-1)),ROW()-1)),9999)</f>
        <v>9999</v>
      </c>
      <c r="L163" s="20">
        <f ca="1">IFERROR(IF(L$1&lt;&gt;"",IF(L$1=Cпиcок!$G165,Cпиcок!$C165,9999),SMALL(INDIRECT(ADDRESS(2,COLUMN()-1)&amp;":"&amp;ADDRESS(200,COLUMN()-1)),ROW()-1)),9999)</f>
        <v>9999</v>
      </c>
      <c r="M163" s="19">
        <f ca="1">IFERROR(IF(M$1&lt;&gt;"",IF(M$1=Cпиcок!$G165,Cпиcок!$C165,9999),SMALL(INDIRECT(ADDRESS(2,COLUMN()-1)&amp;":"&amp;ADDRESS(200,COLUMN()-1)),ROW()-1)),9999)</f>
        <v>9999</v>
      </c>
      <c r="N163" s="20">
        <f ca="1">IFERROR(IF(N$1&lt;&gt;"",IF(N$1=Cпиcок!$G165,Cпиcок!$C165,9999),SMALL(INDIRECT(ADDRESS(2,COLUMN()-1)&amp;":"&amp;ADDRESS(200,COLUMN()-1)),ROW()-1)),9999)</f>
        <v>9999</v>
      </c>
      <c r="O163" s="19">
        <f ca="1">IFERROR(IF(O$1&lt;&gt;"",IF(O$1=Cпиcок!$G165,Cпиcок!$C165,9999),SMALL(INDIRECT(ADDRESS(2,COLUMN()-1)&amp;":"&amp;ADDRESS(200,COLUMN()-1)),ROW()-1)),9999)</f>
        <v>9999</v>
      </c>
      <c r="P163" s="20">
        <f ca="1">IFERROR(IF(P$1&lt;&gt;"",IF(P$1=Cпиcок!$G165,Cпиcок!$C165,9999),SMALL(INDIRECT(ADDRESS(2,COLUMN()-1)&amp;":"&amp;ADDRESS(200,COLUMN()-1)),ROW()-1)),9999)</f>
        <v>9999</v>
      </c>
      <c r="Q163" s="19">
        <f ca="1">IFERROR(IF(Q$1&lt;&gt;"",IF(Q$1=Cпиcок!$G165,Cпиcок!$C165,9999),SMALL(INDIRECT(ADDRESS(2,COLUMN()-1)&amp;":"&amp;ADDRESS(200,COLUMN()-1)),ROW()-1)),9999)</f>
        <v>9999</v>
      </c>
      <c r="R163" s="20">
        <f ca="1">IFERROR(IF(R$1&lt;&gt;"",IF(R$1=Cпиcок!$G165,Cпиcок!$C165,9999),SMALL(INDIRECT(ADDRESS(2,COLUMN()-1)&amp;":"&amp;ADDRESS(200,COLUMN()-1)),ROW()-1)),9999)</f>
        <v>9999</v>
      </c>
      <c r="S163" s="19">
        <f ca="1">IFERROR(IF(S$1&lt;&gt;"",IF(S$1=Cпиcок!$G165,Cпиcок!$C165,9999),SMALL(INDIRECT(ADDRESS(2,COLUMN()-1)&amp;":"&amp;ADDRESS(200,COLUMN()-1)),ROW()-1)),9999)</f>
        <v>9999</v>
      </c>
      <c r="T163" s="20">
        <f ca="1">IFERROR(IF(T$1&lt;&gt;"",IF(T$1=Cпиcок!$G165,Cпиcок!$C165,9999),SMALL(INDIRECT(ADDRESS(2,COLUMN()-1)&amp;":"&amp;ADDRESS(200,COLUMN()-1)),ROW()-1)),9999)</f>
        <v>9999</v>
      </c>
    </row>
    <row r="164" spans="1:20" x14ac:dyDescent="0.15">
      <c r="A164" s="19">
        <f ca="1">IFERROR(IF(A$1&lt;&gt;"",IF(A$1=Cпиcок!$G166,Cпиcок!$C166,9999),SMALL(INDIRECT(ADDRESS(2,COLUMN()-1)&amp;":"&amp;ADDRESS(200,COLUMN()-1)),ROW()-1)),9999)</f>
        <v>9999</v>
      </c>
      <c r="B164" s="20">
        <f ca="1">IFERROR(IF(B$1&lt;&gt;"",IF(B$1=Cпиcок!$G166,Cпиcок!$C166,9999),SMALL(INDIRECT(ADDRESS(2,COLUMN()-1)&amp;":"&amp;ADDRESS(200,COLUMN()-1)),ROW()-1)),9999)</f>
        <v>9999</v>
      </c>
      <c r="C164" s="19">
        <f ca="1">IFERROR(IF(C$1=Cпиcок!$G166,Cпиcок!$C166,9999),9999)</f>
        <v>9999</v>
      </c>
      <c r="D164" s="20">
        <f t="shared" ca="1" si="3"/>
        <v>9999</v>
      </c>
      <c r="E164" s="19">
        <f ca="1">IFERROR(IF(E$1&lt;&gt;"",IF(E$1=Cпиcок!$G166,Cпиcок!$C166,9999),SMALL(INDIRECT(ADDRESS(2,COLUMN()-1)&amp;":"&amp;ADDRESS(200,COLUMN()-1)),ROW()-1)),9999)</f>
        <v>9999</v>
      </c>
      <c r="F164" s="20">
        <f ca="1">IFERROR(IF(F$1&lt;&gt;"",IF(F$1=Cпиcок!$G166,Cпиcок!$C166,9999),SMALL(INDIRECT(ADDRESS(2,COLUMN()-1)&amp;":"&amp;ADDRESS(200,COLUMN()-1)),ROW()-1)),9999)</f>
        <v>9999</v>
      </c>
      <c r="G164" s="19">
        <f ca="1">IFERROR(IF(G$1&lt;&gt;"",IF(G$1=Cпиcок!$G166,Cпиcок!$C166,9999),SMALL(INDIRECT(ADDRESS(2,COLUMN()-1)&amp;":"&amp;ADDRESS(200,COLUMN()-1)),ROW()-1)),9999)</f>
        <v>9999</v>
      </c>
      <c r="H164" s="20">
        <f ca="1">IFERROR(IF(H$1&lt;&gt;"",IF(H$1=Cпиcок!$G166,Cпиcок!$C166,9999),SMALL(INDIRECT(ADDRESS(2,COLUMN()-1)&amp;":"&amp;ADDRESS(200,COLUMN()-1)),ROW()-1)),9999)</f>
        <v>9999</v>
      </c>
      <c r="I164" s="19">
        <f ca="1">IFERROR(IF(I$1&lt;&gt;"",IF(I$1=Cпиcок!$G166,Cпиcок!$C166,9999),SMALL(INDIRECT(ADDRESS(2,COLUMN()-1)&amp;":"&amp;ADDRESS(200,COLUMN()-1)),ROW()-1)),9999)</f>
        <v>9999</v>
      </c>
      <c r="J164" s="20">
        <f ca="1">IFERROR(IF(J$1&lt;&gt;"",IF(J$1=Cпиcок!$G166,Cпиcок!$C166,9999),SMALL(INDIRECT(ADDRESS(2,COLUMN()-1)&amp;":"&amp;ADDRESS(200,COLUMN()-1)),ROW()-1)),9999)</f>
        <v>9999</v>
      </c>
      <c r="K164" s="19">
        <f ca="1">IFERROR(IF(K$1&lt;&gt;"",IF(K$1=Cпиcок!$G166,Cпиcок!$C166,9999),SMALL(INDIRECT(ADDRESS(2,COLUMN()-1)&amp;":"&amp;ADDRESS(200,COLUMN()-1)),ROW()-1)),9999)</f>
        <v>9999</v>
      </c>
      <c r="L164" s="20">
        <f ca="1">IFERROR(IF(L$1&lt;&gt;"",IF(L$1=Cпиcок!$G166,Cпиcок!$C166,9999),SMALL(INDIRECT(ADDRESS(2,COLUMN()-1)&amp;":"&amp;ADDRESS(200,COLUMN()-1)),ROW()-1)),9999)</f>
        <v>9999</v>
      </c>
      <c r="M164" s="19">
        <f ca="1">IFERROR(IF(M$1&lt;&gt;"",IF(M$1=Cпиcок!$G166,Cпиcок!$C166,9999),SMALL(INDIRECT(ADDRESS(2,COLUMN()-1)&amp;":"&amp;ADDRESS(200,COLUMN()-1)),ROW()-1)),9999)</f>
        <v>9999</v>
      </c>
      <c r="N164" s="20">
        <f ca="1">IFERROR(IF(N$1&lt;&gt;"",IF(N$1=Cпиcок!$G166,Cпиcок!$C166,9999),SMALL(INDIRECT(ADDRESS(2,COLUMN()-1)&amp;":"&amp;ADDRESS(200,COLUMN()-1)),ROW()-1)),9999)</f>
        <v>9999</v>
      </c>
      <c r="O164" s="19">
        <f ca="1">IFERROR(IF(O$1&lt;&gt;"",IF(O$1=Cпиcок!$G166,Cпиcок!$C166,9999),SMALL(INDIRECT(ADDRESS(2,COLUMN()-1)&amp;":"&amp;ADDRESS(200,COLUMN()-1)),ROW()-1)),9999)</f>
        <v>9999</v>
      </c>
      <c r="P164" s="20">
        <f ca="1">IFERROR(IF(P$1&lt;&gt;"",IF(P$1=Cпиcок!$G166,Cпиcок!$C166,9999),SMALL(INDIRECT(ADDRESS(2,COLUMN()-1)&amp;":"&amp;ADDRESS(200,COLUMN()-1)),ROW()-1)),9999)</f>
        <v>9999</v>
      </c>
      <c r="Q164" s="19">
        <f ca="1">IFERROR(IF(Q$1&lt;&gt;"",IF(Q$1=Cпиcок!$G166,Cпиcок!$C166,9999),SMALL(INDIRECT(ADDRESS(2,COLUMN()-1)&amp;":"&amp;ADDRESS(200,COLUMN()-1)),ROW()-1)),9999)</f>
        <v>9999</v>
      </c>
      <c r="R164" s="20">
        <f ca="1">IFERROR(IF(R$1&lt;&gt;"",IF(R$1=Cпиcок!$G166,Cпиcок!$C166,9999),SMALL(INDIRECT(ADDRESS(2,COLUMN()-1)&amp;":"&amp;ADDRESS(200,COLUMN()-1)),ROW()-1)),9999)</f>
        <v>9999</v>
      </c>
      <c r="S164" s="19">
        <f ca="1">IFERROR(IF(S$1&lt;&gt;"",IF(S$1=Cпиcок!$G166,Cпиcок!$C166,9999),SMALL(INDIRECT(ADDRESS(2,COLUMN()-1)&amp;":"&amp;ADDRESS(200,COLUMN()-1)),ROW()-1)),9999)</f>
        <v>9999</v>
      </c>
      <c r="T164" s="20">
        <f ca="1">IFERROR(IF(T$1&lt;&gt;"",IF(T$1=Cпиcок!$G166,Cпиcок!$C166,9999),SMALL(INDIRECT(ADDRESS(2,COLUMN()-1)&amp;":"&amp;ADDRESS(200,COLUMN()-1)),ROW()-1)),9999)</f>
        <v>9999</v>
      </c>
    </row>
    <row r="165" spans="1:20" x14ac:dyDescent="0.15">
      <c r="A165" s="19">
        <f ca="1">IFERROR(IF(A$1&lt;&gt;"",IF(A$1=Cпиcок!$G167,Cпиcок!$C167,9999),SMALL(INDIRECT(ADDRESS(2,COLUMN()-1)&amp;":"&amp;ADDRESS(200,COLUMN()-1)),ROW()-1)),9999)</f>
        <v>9999</v>
      </c>
      <c r="B165" s="20">
        <f ca="1">IFERROR(IF(B$1&lt;&gt;"",IF(B$1=Cпиcок!$G167,Cпиcок!$C167,9999),SMALL(INDIRECT(ADDRESS(2,COLUMN()-1)&amp;":"&amp;ADDRESS(200,COLUMN()-1)),ROW()-1)),9999)</f>
        <v>9999</v>
      </c>
      <c r="C165" s="19">
        <f ca="1">IFERROR(IF(C$1=Cпиcок!$G167,Cпиcок!$C167,9999),9999)</f>
        <v>9999</v>
      </c>
      <c r="D165" s="20">
        <f t="shared" ca="1" si="3"/>
        <v>9999</v>
      </c>
      <c r="E165" s="19">
        <f ca="1">IFERROR(IF(E$1&lt;&gt;"",IF(E$1=Cпиcок!$G167,Cпиcок!$C167,9999),SMALL(INDIRECT(ADDRESS(2,COLUMN()-1)&amp;":"&amp;ADDRESS(200,COLUMN()-1)),ROW()-1)),9999)</f>
        <v>9999</v>
      </c>
      <c r="F165" s="20">
        <f ca="1">IFERROR(IF(F$1&lt;&gt;"",IF(F$1=Cпиcок!$G167,Cпиcок!$C167,9999),SMALL(INDIRECT(ADDRESS(2,COLUMN()-1)&amp;":"&amp;ADDRESS(200,COLUMN()-1)),ROW()-1)),9999)</f>
        <v>9999</v>
      </c>
      <c r="G165" s="19">
        <f ca="1">IFERROR(IF(G$1&lt;&gt;"",IF(G$1=Cпиcок!$G167,Cпиcок!$C167,9999),SMALL(INDIRECT(ADDRESS(2,COLUMN()-1)&amp;":"&amp;ADDRESS(200,COLUMN()-1)),ROW()-1)),9999)</f>
        <v>9999</v>
      </c>
      <c r="H165" s="20">
        <f ca="1">IFERROR(IF(H$1&lt;&gt;"",IF(H$1=Cпиcок!$G167,Cпиcок!$C167,9999),SMALL(INDIRECT(ADDRESS(2,COLUMN()-1)&amp;":"&amp;ADDRESS(200,COLUMN()-1)),ROW()-1)),9999)</f>
        <v>9999</v>
      </c>
      <c r="I165" s="19">
        <f ca="1">IFERROR(IF(I$1&lt;&gt;"",IF(I$1=Cпиcок!$G167,Cпиcок!$C167,9999),SMALL(INDIRECT(ADDRESS(2,COLUMN()-1)&amp;":"&amp;ADDRESS(200,COLUMN()-1)),ROW()-1)),9999)</f>
        <v>9999</v>
      </c>
      <c r="J165" s="20">
        <f ca="1">IFERROR(IF(J$1&lt;&gt;"",IF(J$1=Cпиcок!$G167,Cпиcок!$C167,9999),SMALL(INDIRECT(ADDRESS(2,COLUMN()-1)&amp;":"&amp;ADDRESS(200,COLUMN()-1)),ROW()-1)),9999)</f>
        <v>9999</v>
      </c>
      <c r="K165" s="19">
        <f ca="1">IFERROR(IF(K$1&lt;&gt;"",IF(K$1=Cпиcок!$G167,Cпиcок!$C167,9999),SMALL(INDIRECT(ADDRESS(2,COLUMN()-1)&amp;":"&amp;ADDRESS(200,COLUMN()-1)),ROW()-1)),9999)</f>
        <v>9999</v>
      </c>
      <c r="L165" s="20">
        <f ca="1">IFERROR(IF(L$1&lt;&gt;"",IF(L$1=Cпиcок!$G167,Cпиcок!$C167,9999),SMALL(INDIRECT(ADDRESS(2,COLUMN()-1)&amp;":"&amp;ADDRESS(200,COLUMN()-1)),ROW()-1)),9999)</f>
        <v>9999</v>
      </c>
      <c r="M165" s="19">
        <f ca="1">IFERROR(IF(M$1&lt;&gt;"",IF(M$1=Cпиcок!$G167,Cпиcок!$C167,9999),SMALL(INDIRECT(ADDRESS(2,COLUMN()-1)&amp;":"&amp;ADDRESS(200,COLUMN()-1)),ROW()-1)),9999)</f>
        <v>9999</v>
      </c>
      <c r="N165" s="20">
        <f ca="1">IFERROR(IF(N$1&lt;&gt;"",IF(N$1=Cпиcок!$G167,Cпиcок!$C167,9999),SMALL(INDIRECT(ADDRESS(2,COLUMN()-1)&amp;":"&amp;ADDRESS(200,COLUMN()-1)),ROW()-1)),9999)</f>
        <v>9999</v>
      </c>
      <c r="O165" s="19">
        <f ca="1">IFERROR(IF(O$1&lt;&gt;"",IF(O$1=Cпиcок!$G167,Cпиcок!$C167,9999),SMALL(INDIRECT(ADDRESS(2,COLUMN()-1)&amp;":"&amp;ADDRESS(200,COLUMN()-1)),ROW()-1)),9999)</f>
        <v>9999</v>
      </c>
      <c r="P165" s="20">
        <f ca="1">IFERROR(IF(P$1&lt;&gt;"",IF(P$1=Cпиcок!$G167,Cпиcок!$C167,9999),SMALL(INDIRECT(ADDRESS(2,COLUMN()-1)&amp;":"&amp;ADDRESS(200,COLUMN()-1)),ROW()-1)),9999)</f>
        <v>9999</v>
      </c>
      <c r="Q165" s="19">
        <f ca="1">IFERROR(IF(Q$1&lt;&gt;"",IF(Q$1=Cпиcок!$G167,Cпиcок!$C167,9999),SMALL(INDIRECT(ADDRESS(2,COLUMN()-1)&amp;":"&amp;ADDRESS(200,COLUMN()-1)),ROW()-1)),9999)</f>
        <v>9999</v>
      </c>
      <c r="R165" s="20">
        <f ca="1">IFERROR(IF(R$1&lt;&gt;"",IF(R$1=Cпиcок!$G167,Cпиcок!$C167,9999),SMALL(INDIRECT(ADDRESS(2,COLUMN()-1)&amp;":"&amp;ADDRESS(200,COLUMN()-1)),ROW()-1)),9999)</f>
        <v>9999</v>
      </c>
      <c r="S165" s="19">
        <f ca="1">IFERROR(IF(S$1&lt;&gt;"",IF(S$1=Cпиcок!$G167,Cпиcок!$C167,9999),SMALL(INDIRECT(ADDRESS(2,COLUMN()-1)&amp;":"&amp;ADDRESS(200,COLUMN()-1)),ROW()-1)),9999)</f>
        <v>9999</v>
      </c>
      <c r="T165" s="20">
        <f ca="1">IFERROR(IF(T$1&lt;&gt;"",IF(T$1=Cпиcок!$G167,Cпиcок!$C167,9999),SMALL(INDIRECT(ADDRESS(2,COLUMN()-1)&amp;":"&amp;ADDRESS(200,COLUMN()-1)),ROW()-1)),9999)</f>
        <v>9999</v>
      </c>
    </row>
    <row r="166" spans="1:20" x14ac:dyDescent="0.15">
      <c r="A166" s="19">
        <f ca="1">IFERROR(IF(A$1&lt;&gt;"",IF(A$1=Cпиcок!$G168,Cпиcок!$C168,9999),SMALL(INDIRECT(ADDRESS(2,COLUMN()-1)&amp;":"&amp;ADDRESS(200,COLUMN()-1)),ROW()-1)),9999)</f>
        <v>9999</v>
      </c>
      <c r="B166" s="20">
        <f ca="1">IFERROR(IF(B$1&lt;&gt;"",IF(B$1=Cпиcок!$G168,Cпиcок!$C168,9999),SMALL(INDIRECT(ADDRESS(2,COLUMN()-1)&amp;":"&amp;ADDRESS(200,COLUMN()-1)),ROW()-1)),9999)</f>
        <v>9999</v>
      </c>
      <c r="C166" s="19">
        <f ca="1">IFERROR(IF(C$1=Cпиcок!$G168,Cпиcок!$C168,9999),9999)</f>
        <v>9999</v>
      </c>
      <c r="D166" s="20">
        <f t="shared" ca="1" si="3"/>
        <v>9999</v>
      </c>
      <c r="E166" s="19">
        <f ca="1">IFERROR(IF(E$1&lt;&gt;"",IF(E$1=Cпиcок!$G168,Cпиcок!$C168,9999),SMALL(INDIRECT(ADDRESS(2,COLUMN()-1)&amp;":"&amp;ADDRESS(200,COLUMN()-1)),ROW()-1)),9999)</f>
        <v>9999</v>
      </c>
      <c r="F166" s="20">
        <f ca="1">IFERROR(IF(F$1&lt;&gt;"",IF(F$1=Cпиcок!$G168,Cпиcок!$C168,9999),SMALL(INDIRECT(ADDRESS(2,COLUMN()-1)&amp;":"&amp;ADDRESS(200,COLUMN()-1)),ROW()-1)),9999)</f>
        <v>9999</v>
      </c>
      <c r="G166" s="19">
        <f ca="1">IFERROR(IF(G$1&lt;&gt;"",IF(G$1=Cпиcок!$G168,Cпиcок!$C168,9999),SMALL(INDIRECT(ADDRESS(2,COLUMN()-1)&amp;":"&amp;ADDRESS(200,COLUMN()-1)),ROW()-1)),9999)</f>
        <v>9999</v>
      </c>
      <c r="H166" s="20">
        <f ca="1">IFERROR(IF(H$1&lt;&gt;"",IF(H$1=Cпиcок!$G168,Cпиcок!$C168,9999),SMALL(INDIRECT(ADDRESS(2,COLUMN()-1)&amp;":"&amp;ADDRESS(200,COLUMN()-1)),ROW()-1)),9999)</f>
        <v>9999</v>
      </c>
      <c r="I166" s="19">
        <f ca="1">IFERROR(IF(I$1&lt;&gt;"",IF(I$1=Cпиcок!$G168,Cпиcок!$C168,9999),SMALL(INDIRECT(ADDRESS(2,COLUMN()-1)&amp;":"&amp;ADDRESS(200,COLUMN()-1)),ROW()-1)),9999)</f>
        <v>9999</v>
      </c>
      <c r="J166" s="20">
        <f ca="1">IFERROR(IF(J$1&lt;&gt;"",IF(J$1=Cпиcок!$G168,Cпиcок!$C168,9999),SMALL(INDIRECT(ADDRESS(2,COLUMN()-1)&amp;":"&amp;ADDRESS(200,COLUMN()-1)),ROW()-1)),9999)</f>
        <v>9999</v>
      </c>
      <c r="K166" s="19">
        <f ca="1">IFERROR(IF(K$1&lt;&gt;"",IF(K$1=Cпиcок!$G168,Cпиcок!$C168,9999),SMALL(INDIRECT(ADDRESS(2,COLUMN()-1)&amp;":"&amp;ADDRESS(200,COLUMN()-1)),ROW()-1)),9999)</f>
        <v>9999</v>
      </c>
      <c r="L166" s="20">
        <f ca="1">IFERROR(IF(L$1&lt;&gt;"",IF(L$1=Cпиcок!$G168,Cпиcок!$C168,9999),SMALL(INDIRECT(ADDRESS(2,COLUMN()-1)&amp;":"&amp;ADDRESS(200,COLUMN()-1)),ROW()-1)),9999)</f>
        <v>9999</v>
      </c>
      <c r="M166" s="19">
        <f ca="1">IFERROR(IF(M$1&lt;&gt;"",IF(M$1=Cпиcок!$G168,Cпиcок!$C168,9999),SMALL(INDIRECT(ADDRESS(2,COLUMN()-1)&amp;":"&amp;ADDRESS(200,COLUMN()-1)),ROW()-1)),9999)</f>
        <v>9999</v>
      </c>
      <c r="N166" s="20">
        <f ca="1">IFERROR(IF(N$1&lt;&gt;"",IF(N$1=Cпиcок!$G168,Cпиcок!$C168,9999),SMALL(INDIRECT(ADDRESS(2,COLUMN()-1)&amp;":"&amp;ADDRESS(200,COLUMN()-1)),ROW()-1)),9999)</f>
        <v>9999</v>
      </c>
      <c r="O166" s="19">
        <f ca="1">IFERROR(IF(O$1&lt;&gt;"",IF(O$1=Cпиcок!$G168,Cпиcок!$C168,9999),SMALL(INDIRECT(ADDRESS(2,COLUMN()-1)&amp;":"&amp;ADDRESS(200,COLUMN()-1)),ROW()-1)),9999)</f>
        <v>9999</v>
      </c>
      <c r="P166" s="20">
        <f ca="1">IFERROR(IF(P$1&lt;&gt;"",IF(P$1=Cпиcок!$G168,Cпиcок!$C168,9999),SMALL(INDIRECT(ADDRESS(2,COLUMN()-1)&amp;":"&amp;ADDRESS(200,COLUMN()-1)),ROW()-1)),9999)</f>
        <v>9999</v>
      </c>
      <c r="Q166" s="19">
        <f ca="1">IFERROR(IF(Q$1&lt;&gt;"",IF(Q$1=Cпиcок!$G168,Cпиcок!$C168,9999),SMALL(INDIRECT(ADDRESS(2,COLUMN()-1)&amp;":"&amp;ADDRESS(200,COLUMN()-1)),ROW()-1)),9999)</f>
        <v>9999</v>
      </c>
      <c r="R166" s="20">
        <f ca="1">IFERROR(IF(R$1&lt;&gt;"",IF(R$1=Cпиcок!$G168,Cпиcок!$C168,9999),SMALL(INDIRECT(ADDRESS(2,COLUMN()-1)&amp;":"&amp;ADDRESS(200,COLUMN()-1)),ROW()-1)),9999)</f>
        <v>9999</v>
      </c>
      <c r="S166" s="19">
        <f ca="1">IFERROR(IF(S$1&lt;&gt;"",IF(S$1=Cпиcок!$G168,Cпиcок!$C168,9999),SMALL(INDIRECT(ADDRESS(2,COLUMN()-1)&amp;":"&amp;ADDRESS(200,COLUMN()-1)),ROW()-1)),9999)</f>
        <v>9999</v>
      </c>
      <c r="T166" s="20">
        <f ca="1">IFERROR(IF(T$1&lt;&gt;"",IF(T$1=Cпиcок!$G168,Cпиcок!$C168,9999),SMALL(INDIRECT(ADDRESS(2,COLUMN()-1)&amp;":"&amp;ADDRESS(200,COLUMN()-1)),ROW()-1)),9999)</f>
        <v>9999</v>
      </c>
    </row>
    <row r="167" spans="1:20" x14ac:dyDescent="0.15">
      <c r="A167" s="19">
        <f ca="1">IFERROR(IF(A$1&lt;&gt;"",IF(A$1=Cпиcок!$G169,Cпиcок!$C169,9999),SMALL(INDIRECT(ADDRESS(2,COLUMN()-1)&amp;":"&amp;ADDRESS(200,COLUMN()-1)),ROW()-1)),9999)</f>
        <v>9999</v>
      </c>
      <c r="B167" s="20">
        <f ca="1">IFERROR(IF(B$1&lt;&gt;"",IF(B$1=Cпиcок!$G169,Cпиcок!$C169,9999),SMALL(INDIRECT(ADDRESS(2,COLUMN()-1)&amp;":"&amp;ADDRESS(200,COLUMN()-1)),ROW()-1)),9999)</f>
        <v>9999</v>
      </c>
      <c r="C167" s="19">
        <f ca="1">IFERROR(IF(C$1=Cпиcок!$G169,Cпиcок!$C169,9999),9999)</f>
        <v>9999</v>
      </c>
      <c r="D167" s="20">
        <f t="shared" ca="1" si="3"/>
        <v>9999</v>
      </c>
      <c r="E167" s="19">
        <f ca="1">IFERROR(IF(E$1&lt;&gt;"",IF(E$1=Cпиcок!$G169,Cпиcок!$C169,9999),SMALL(INDIRECT(ADDRESS(2,COLUMN()-1)&amp;":"&amp;ADDRESS(200,COLUMN()-1)),ROW()-1)),9999)</f>
        <v>9999</v>
      </c>
      <c r="F167" s="20">
        <f ca="1">IFERROR(IF(F$1&lt;&gt;"",IF(F$1=Cпиcок!$G169,Cпиcок!$C169,9999),SMALL(INDIRECT(ADDRESS(2,COLUMN()-1)&amp;":"&amp;ADDRESS(200,COLUMN()-1)),ROW()-1)),9999)</f>
        <v>9999</v>
      </c>
      <c r="G167" s="19">
        <f ca="1">IFERROR(IF(G$1&lt;&gt;"",IF(G$1=Cпиcок!$G169,Cпиcок!$C169,9999),SMALL(INDIRECT(ADDRESS(2,COLUMN()-1)&amp;":"&amp;ADDRESS(200,COLUMN()-1)),ROW()-1)),9999)</f>
        <v>9999</v>
      </c>
      <c r="H167" s="20">
        <f ca="1">IFERROR(IF(H$1&lt;&gt;"",IF(H$1=Cпиcок!$G169,Cпиcок!$C169,9999),SMALL(INDIRECT(ADDRESS(2,COLUMN()-1)&amp;":"&amp;ADDRESS(200,COLUMN()-1)),ROW()-1)),9999)</f>
        <v>9999</v>
      </c>
      <c r="I167" s="19">
        <f ca="1">IFERROR(IF(I$1&lt;&gt;"",IF(I$1=Cпиcок!$G169,Cпиcок!$C169,9999),SMALL(INDIRECT(ADDRESS(2,COLUMN()-1)&amp;":"&amp;ADDRESS(200,COLUMN()-1)),ROW()-1)),9999)</f>
        <v>9999</v>
      </c>
      <c r="J167" s="20">
        <f ca="1">IFERROR(IF(J$1&lt;&gt;"",IF(J$1=Cпиcок!$G169,Cпиcок!$C169,9999),SMALL(INDIRECT(ADDRESS(2,COLUMN()-1)&amp;":"&amp;ADDRESS(200,COLUMN()-1)),ROW()-1)),9999)</f>
        <v>9999</v>
      </c>
      <c r="K167" s="19">
        <f ca="1">IFERROR(IF(K$1&lt;&gt;"",IF(K$1=Cпиcок!$G169,Cпиcок!$C169,9999),SMALL(INDIRECT(ADDRESS(2,COLUMN()-1)&amp;":"&amp;ADDRESS(200,COLUMN()-1)),ROW()-1)),9999)</f>
        <v>9999</v>
      </c>
      <c r="L167" s="20">
        <f ca="1">IFERROR(IF(L$1&lt;&gt;"",IF(L$1=Cпиcок!$G169,Cпиcок!$C169,9999),SMALL(INDIRECT(ADDRESS(2,COLUMN()-1)&amp;":"&amp;ADDRESS(200,COLUMN()-1)),ROW()-1)),9999)</f>
        <v>9999</v>
      </c>
      <c r="M167" s="19">
        <f ca="1">IFERROR(IF(M$1&lt;&gt;"",IF(M$1=Cпиcок!$G169,Cпиcок!$C169,9999),SMALL(INDIRECT(ADDRESS(2,COLUMN()-1)&amp;":"&amp;ADDRESS(200,COLUMN()-1)),ROW()-1)),9999)</f>
        <v>9999</v>
      </c>
      <c r="N167" s="20">
        <f ca="1">IFERROR(IF(N$1&lt;&gt;"",IF(N$1=Cпиcок!$G169,Cпиcок!$C169,9999),SMALL(INDIRECT(ADDRESS(2,COLUMN()-1)&amp;":"&amp;ADDRESS(200,COLUMN()-1)),ROW()-1)),9999)</f>
        <v>9999</v>
      </c>
      <c r="O167" s="19">
        <f ca="1">IFERROR(IF(O$1&lt;&gt;"",IF(O$1=Cпиcок!$G169,Cпиcок!$C169,9999),SMALL(INDIRECT(ADDRESS(2,COLUMN()-1)&amp;":"&amp;ADDRESS(200,COLUMN()-1)),ROW()-1)),9999)</f>
        <v>9999</v>
      </c>
      <c r="P167" s="20">
        <f ca="1">IFERROR(IF(P$1&lt;&gt;"",IF(P$1=Cпиcок!$G169,Cпиcок!$C169,9999),SMALL(INDIRECT(ADDRESS(2,COLUMN()-1)&amp;":"&amp;ADDRESS(200,COLUMN()-1)),ROW()-1)),9999)</f>
        <v>9999</v>
      </c>
      <c r="Q167" s="19">
        <f ca="1">IFERROR(IF(Q$1&lt;&gt;"",IF(Q$1=Cпиcок!$G169,Cпиcок!$C169,9999),SMALL(INDIRECT(ADDRESS(2,COLUMN()-1)&amp;":"&amp;ADDRESS(200,COLUMN()-1)),ROW()-1)),9999)</f>
        <v>9999</v>
      </c>
      <c r="R167" s="20">
        <f ca="1">IFERROR(IF(R$1&lt;&gt;"",IF(R$1=Cпиcок!$G169,Cпиcок!$C169,9999),SMALL(INDIRECT(ADDRESS(2,COLUMN()-1)&amp;":"&amp;ADDRESS(200,COLUMN()-1)),ROW()-1)),9999)</f>
        <v>9999</v>
      </c>
      <c r="S167" s="19">
        <f ca="1">IFERROR(IF(S$1&lt;&gt;"",IF(S$1=Cпиcок!$G169,Cпиcок!$C169,9999),SMALL(INDIRECT(ADDRESS(2,COLUMN()-1)&amp;":"&amp;ADDRESS(200,COLUMN()-1)),ROW()-1)),9999)</f>
        <v>9999</v>
      </c>
      <c r="T167" s="20">
        <f ca="1">IFERROR(IF(T$1&lt;&gt;"",IF(T$1=Cпиcок!$G169,Cпиcок!$C169,9999),SMALL(INDIRECT(ADDRESS(2,COLUMN()-1)&amp;":"&amp;ADDRESS(200,COLUMN()-1)),ROW()-1)),9999)</f>
        <v>9999</v>
      </c>
    </row>
    <row r="168" spans="1:20" x14ac:dyDescent="0.15">
      <c r="A168" s="19">
        <f ca="1">IFERROR(IF(A$1&lt;&gt;"",IF(A$1=Cпиcок!$G170,Cпиcок!$C170,9999),SMALL(INDIRECT(ADDRESS(2,COLUMN()-1)&amp;":"&amp;ADDRESS(200,COLUMN()-1)),ROW()-1)),9999)</f>
        <v>9999</v>
      </c>
      <c r="B168" s="20">
        <f ca="1">IFERROR(IF(B$1&lt;&gt;"",IF(B$1=Cпиcок!$G170,Cпиcок!$C170,9999),SMALL(INDIRECT(ADDRESS(2,COLUMN()-1)&amp;":"&amp;ADDRESS(200,COLUMN()-1)),ROW()-1)),9999)</f>
        <v>9999</v>
      </c>
      <c r="C168" s="19">
        <f ca="1">IFERROR(IF(C$1=Cпиcок!$G170,Cпиcок!$C170,9999),9999)</f>
        <v>9999</v>
      </c>
      <c r="D168" s="20">
        <f t="shared" ca="1" si="3"/>
        <v>9999</v>
      </c>
      <c r="E168" s="19">
        <f ca="1">IFERROR(IF(E$1&lt;&gt;"",IF(E$1=Cпиcок!$G170,Cпиcок!$C170,9999),SMALL(INDIRECT(ADDRESS(2,COLUMN()-1)&amp;":"&amp;ADDRESS(200,COLUMN()-1)),ROW()-1)),9999)</f>
        <v>9999</v>
      </c>
      <c r="F168" s="20">
        <f ca="1">IFERROR(IF(F$1&lt;&gt;"",IF(F$1=Cпиcок!$G170,Cпиcок!$C170,9999),SMALL(INDIRECT(ADDRESS(2,COLUMN()-1)&amp;":"&amp;ADDRESS(200,COLUMN()-1)),ROW()-1)),9999)</f>
        <v>9999</v>
      </c>
      <c r="G168" s="19">
        <f ca="1">IFERROR(IF(G$1&lt;&gt;"",IF(G$1=Cпиcок!$G170,Cпиcок!$C170,9999),SMALL(INDIRECT(ADDRESS(2,COLUMN()-1)&amp;":"&amp;ADDRESS(200,COLUMN()-1)),ROW()-1)),9999)</f>
        <v>9999</v>
      </c>
      <c r="H168" s="20">
        <f ca="1">IFERROR(IF(H$1&lt;&gt;"",IF(H$1=Cпиcок!$G170,Cпиcок!$C170,9999),SMALL(INDIRECT(ADDRESS(2,COLUMN()-1)&amp;":"&amp;ADDRESS(200,COLUMN()-1)),ROW()-1)),9999)</f>
        <v>9999</v>
      </c>
      <c r="I168" s="19">
        <f ca="1">IFERROR(IF(I$1&lt;&gt;"",IF(I$1=Cпиcок!$G170,Cпиcок!$C170,9999),SMALL(INDIRECT(ADDRESS(2,COLUMN()-1)&amp;":"&amp;ADDRESS(200,COLUMN()-1)),ROW()-1)),9999)</f>
        <v>9999</v>
      </c>
      <c r="J168" s="20">
        <f ca="1">IFERROR(IF(J$1&lt;&gt;"",IF(J$1=Cпиcок!$G170,Cпиcок!$C170,9999),SMALL(INDIRECT(ADDRESS(2,COLUMN()-1)&amp;":"&amp;ADDRESS(200,COLUMN()-1)),ROW()-1)),9999)</f>
        <v>9999</v>
      </c>
      <c r="K168" s="19">
        <f ca="1">IFERROR(IF(K$1&lt;&gt;"",IF(K$1=Cпиcок!$G170,Cпиcок!$C170,9999),SMALL(INDIRECT(ADDRESS(2,COLUMN()-1)&amp;":"&amp;ADDRESS(200,COLUMN()-1)),ROW()-1)),9999)</f>
        <v>9999</v>
      </c>
      <c r="L168" s="20">
        <f ca="1">IFERROR(IF(L$1&lt;&gt;"",IF(L$1=Cпиcок!$G170,Cпиcок!$C170,9999),SMALL(INDIRECT(ADDRESS(2,COLUMN()-1)&amp;":"&amp;ADDRESS(200,COLUMN()-1)),ROW()-1)),9999)</f>
        <v>9999</v>
      </c>
      <c r="M168" s="19">
        <f ca="1">IFERROR(IF(M$1&lt;&gt;"",IF(M$1=Cпиcок!$G170,Cпиcок!$C170,9999),SMALL(INDIRECT(ADDRESS(2,COLUMN()-1)&amp;":"&amp;ADDRESS(200,COLUMN()-1)),ROW()-1)),9999)</f>
        <v>9999</v>
      </c>
      <c r="N168" s="20">
        <f ca="1">IFERROR(IF(N$1&lt;&gt;"",IF(N$1=Cпиcок!$G170,Cпиcок!$C170,9999),SMALL(INDIRECT(ADDRESS(2,COLUMN()-1)&amp;":"&amp;ADDRESS(200,COLUMN()-1)),ROW()-1)),9999)</f>
        <v>9999</v>
      </c>
      <c r="O168" s="19">
        <f ca="1">IFERROR(IF(O$1&lt;&gt;"",IF(O$1=Cпиcок!$G170,Cпиcок!$C170,9999),SMALL(INDIRECT(ADDRESS(2,COLUMN()-1)&amp;":"&amp;ADDRESS(200,COLUMN()-1)),ROW()-1)),9999)</f>
        <v>9999</v>
      </c>
      <c r="P168" s="20">
        <f ca="1">IFERROR(IF(P$1&lt;&gt;"",IF(P$1=Cпиcок!$G170,Cпиcок!$C170,9999),SMALL(INDIRECT(ADDRESS(2,COLUMN()-1)&amp;":"&amp;ADDRESS(200,COLUMN()-1)),ROW()-1)),9999)</f>
        <v>9999</v>
      </c>
      <c r="Q168" s="19">
        <f ca="1">IFERROR(IF(Q$1&lt;&gt;"",IF(Q$1=Cпиcок!$G170,Cпиcок!$C170,9999),SMALL(INDIRECT(ADDRESS(2,COLUMN()-1)&amp;":"&amp;ADDRESS(200,COLUMN()-1)),ROW()-1)),9999)</f>
        <v>9999</v>
      </c>
      <c r="R168" s="20">
        <f ca="1">IFERROR(IF(R$1&lt;&gt;"",IF(R$1=Cпиcок!$G170,Cпиcок!$C170,9999),SMALL(INDIRECT(ADDRESS(2,COLUMN()-1)&amp;":"&amp;ADDRESS(200,COLUMN()-1)),ROW()-1)),9999)</f>
        <v>9999</v>
      </c>
      <c r="S168" s="19">
        <f ca="1">IFERROR(IF(S$1&lt;&gt;"",IF(S$1=Cпиcок!$G170,Cпиcок!$C170,9999),SMALL(INDIRECT(ADDRESS(2,COLUMN()-1)&amp;":"&amp;ADDRESS(200,COLUMN()-1)),ROW()-1)),9999)</f>
        <v>9999</v>
      </c>
      <c r="T168" s="20">
        <f ca="1">IFERROR(IF(T$1&lt;&gt;"",IF(T$1=Cпиcок!$G170,Cпиcок!$C170,9999),SMALL(INDIRECT(ADDRESS(2,COLUMN()-1)&amp;":"&amp;ADDRESS(200,COLUMN()-1)),ROW()-1)),9999)</f>
        <v>9999</v>
      </c>
    </row>
    <row r="169" spans="1:20" x14ac:dyDescent="0.15">
      <c r="A169" s="19">
        <f ca="1">IFERROR(IF(A$1&lt;&gt;"",IF(A$1=Cпиcок!$G171,Cпиcок!$C171,9999),SMALL(INDIRECT(ADDRESS(2,COLUMN()-1)&amp;":"&amp;ADDRESS(200,COLUMN()-1)),ROW()-1)),9999)</f>
        <v>9999</v>
      </c>
      <c r="B169" s="20">
        <f ca="1">IFERROR(IF(B$1&lt;&gt;"",IF(B$1=Cпиcок!$G171,Cпиcок!$C171,9999),SMALL(INDIRECT(ADDRESS(2,COLUMN()-1)&amp;":"&amp;ADDRESS(200,COLUMN()-1)),ROW()-1)),9999)</f>
        <v>9999</v>
      </c>
      <c r="C169" s="19">
        <f ca="1">IFERROR(IF(C$1=Cпиcок!$G171,Cпиcок!$C171,9999),9999)</f>
        <v>9999</v>
      </c>
      <c r="D169" s="20">
        <f t="shared" ca="1" si="3"/>
        <v>9999</v>
      </c>
      <c r="E169" s="19">
        <f ca="1">IFERROR(IF(E$1&lt;&gt;"",IF(E$1=Cпиcок!$G171,Cпиcок!$C171,9999),SMALL(INDIRECT(ADDRESS(2,COLUMN()-1)&amp;":"&amp;ADDRESS(200,COLUMN()-1)),ROW()-1)),9999)</f>
        <v>9999</v>
      </c>
      <c r="F169" s="20">
        <f ca="1">IFERROR(IF(F$1&lt;&gt;"",IF(F$1=Cпиcок!$G171,Cпиcок!$C171,9999),SMALL(INDIRECT(ADDRESS(2,COLUMN()-1)&amp;":"&amp;ADDRESS(200,COLUMN()-1)),ROW()-1)),9999)</f>
        <v>9999</v>
      </c>
      <c r="G169" s="19">
        <f ca="1">IFERROR(IF(G$1&lt;&gt;"",IF(G$1=Cпиcок!$G171,Cпиcок!$C171,9999),SMALL(INDIRECT(ADDRESS(2,COLUMN()-1)&amp;":"&amp;ADDRESS(200,COLUMN()-1)),ROW()-1)),9999)</f>
        <v>9999</v>
      </c>
      <c r="H169" s="20">
        <f ca="1">IFERROR(IF(H$1&lt;&gt;"",IF(H$1=Cпиcок!$G171,Cпиcок!$C171,9999),SMALL(INDIRECT(ADDRESS(2,COLUMN()-1)&amp;":"&amp;ADDRESS(200,COLUMN()-1)),ROW()-1)),9999)</f>
        <v>9999</v>
      </c>
      <c r="I169" s="19">
        <f ca="1">IFERROR(IF(I$1&lt;&gt;"",IF(I$1=Cпиcок!$G171,Cпиcок!$C171,9999),SMALL(INDIRECT(ADDRESS(2,COLUMN()-1)&amp;":"&amp;ADDRESS(200,COLUMN()-1)),ROW()-1)),9999)</f>
        <v>9999</v>
      </c>
      <c r="J169" s="20">
        <f ca="1">IFERROR(IF(J$1&lt;&gt;"",IF(J$1=Cпиcок!$G171,Cпиcок!$C171,9999),SMALL(INDIRECT(ADDRESS(2,COLUMN()-1)&amp;":"&amp;ADDRESS(200,COLUMN()-1)),ROW()-1)),9999)</f>
        <v>9999</v>
      </c>
      <c r="K169" s="19">
        <f ca="1">IFERROR(IF(K$1&lt;&gt;"",IF(K$1=Cпиcок!$G171,Cпиcок!$C171,9999),SMALL(INDIRECT(ADDRESS(2,COLUMN()-1)&amp;":"&amp;ADDRESS(200,COLUMN()-1)),ROW()-1)),9999)</f>
        <v>9999</v>
      </c>
      <c r="L169" s="20">
        <f ca="1">IFERROR(IF(L$1&lt;&gt;"",IF(L$1=Cпиcок!$G171,Cпиcок!$C171,9999),SMALL(INDIRECT(ADDRESS(2,COLUMN()-1)&amp;":"&amp;ADDRESS(200,COLUMN()-1)),ROW()-1)),9999)</f>
        <v>9999</v>
      </c>
      <c r="M169" s="19">
        <f ca="1">IFERROR(IF(M$1&lt;&gt;"",IF(M$1=Cпиcок!$G171,Cпиcок!$C171,9999),SMALL(INDIRECT(ADDRESS(2,COLUMN()-1)&amp;":"&amp;ADDRESS(200,COLUMN()-1)),ROW()-1)),9999)</f>
        <v>9999</v>
      </c>
      <c r="N169" s="20">
        <f ca="1">IFERROR(IF(N$1&lt;&gt;"",IF(N$1=Cпиcок!$G171,Cпиcок!$C171,9999),SMALL(INDIRECT(ADDRESS(2,COLUMN()-1)&amp;":"&amp;ADDRESS(200,COLUMN()-1)),ROW()-1)),9999)</f>
        <v>9999</v>
      </c>
      <c r="O169" s="19">
        <f ca="1">IFERROR(IF(O$1&lt;&gt;"",IF(O$1=Cпиcок!$G171,Cпиcок!$C171,9999),SMALL(INDIRECT(ADDRESS(2,COLUMN()-1)&amp;":"&amp;ADDRESS(200,COLUMN()-1)),ROW()-1)),9999)</f>
        <v>9999</v>
      </c>
      <c r="P169" s="20">
        <f ca="1">IFERROR(IF(P$1&lt;&gt;"",IF(P$1=Cпиcок!$G171,Cпиcок!$C171,9999),SMALL(INDIRECT(ADDRESS(2,COLUMN()-1)&amp;":"&amp;ADDRESS(200,COLUMN()-1)),ROW()-1)),9999)</f>
        <v>9999</v>
      </c>
      <c r="Q169" s="19">
        <f ca="1">IFERROR(IF(Q$1&lt;&gt;"",IF(Q$1=Cпиcок!$G171,Cпиcок!$C171,9999),SMALL(INDIRECT(ADDRESS(2,COLUMN()-1)&amp;":"&amp;ADDRESS(200,COLUMN()-1)),ROW()-1)),9999)</f>
        <v>9999</v>
      </c>
      <c r="R169" s="20">
        <f ca="1">IFERROR(IF(R$1&lt;&gt;"",IF(R$1=Cпиcок!$G171,Cпиcок!$C171,9999),SMALL(INDIRECT(ADDRESS(2,COLUMN()-1)&amp;":"&amp;ADDRESS(200,COLUMN()-1)),ROW()-1)),9999)</f>
        <v>9999</v>
      </c>
      <c r="S169" s="19">
        <f ca="1">IFERROR(IF(S$1&lt;&gt;"",IF(S$1=Cпиcок!$G171,Cпиcок!$C171,9999),SMALL(INDIRECT(ADDRESS(2,COLUMN()-1)&amp;":"&amp;ADDRESS(200,COLUMN()-1)),ROW()-1)),9999)</f>
        <v>9999</v>
      </c>
      <c r="T169" s="20">
        <f ca="1">IFERROR(IF(T$1&lt;&gt;"",IF(T$1=Cпиcок!$G171,Cпиcок!$C171,9999),SMALL(INDIRECT(ADDRESS(2,COLUMN()-1)&amp;":"&amp;ADDRESS(200,COLUMN()-1)),ROW()-1)),9999)</f>
        <v>9999</v>
      </c>
    </row>
    <row r="170" spans="1:20" x14ac:dyDescent="0.15">
      <c r="A170" s="19">
        <f ca="1">IFERROR(IF(A$1&lt;&gt;"",IF(A$1=Cпиcок!$G172,Cпиcок!$C172,9999),SMALL(INDIRECT(ADDRESS(2,COLUMN()-1)&amp;":"&amp;ADDRESS(200,COLUMN()-1)),ROW()-1)),9999)</f>
        <v>9999</v>
      </c>
      <c r="B170" s="20">
        <f ca="1">IFERROR(IF(B$1&lt;&gt;"",IF(B$1=Cпиcок!$G172,Cпиcок!$C172,9999),SMALL(INDIRECT(ADDRESS(2,COLUMN()-1)&amp;":"&amp;ADDRESS(200,COLUMN()-1)),ROW()-1)),9999)</f>
        <v>9999</v>
      </c>
      <c r="C170" s="19">
        <f ca="1">IFERROR(IF(C$1=Cпиcок!$G172,Cпиcок!$C172,9999),9999)</f>
        <v>9999</v>
      </c>
      <c r="D170" s="20">
        <f t="shared" ca="1" si="3"/>
        <v>9999</v>
      </c>
      <c r="E170" s="19">
        <f ca="1">IFERROR(IF(E$1&lt;&gt;"",IF(E$1=Cпиcок!$G172,Cпиcок!$C172,9999),SMALL(INDIRECT(ADDRESS(2,COLUMN()-1)&amp;":"&amp;ADDRESS(200,COLUMN()-1)),ROW()-1)),9999)</f>
        <v>9999</v>
      </c>
      <c r="F170" s="20">
        <f ca="1">IFERROR(IF(F$1&lt;&gt;"",IF(F$1=Cпиcок!$G172,Cпиcок!$C172,9999),SMALL(INDIRECT(ADDRESS(2,COLUMN()-1)&amp;":"&amp;ADDRESS(200,COLUMN()-1)),ROW()-1)),9999)</f>
        <v>9999</v>
      </c>
      <c r="G170" s="19">
        <f ca="1">IFERROR(IF(G$1&lt;&gt;"",IF(G$1=Cпиcок!$G172,Cпиcок!$C172,9999),SMALL(INDIRECT(ADDRESS(2,COLUMN()-1)&amp;":"&amp;ADDRESS(200,COLUMN()-1)),ROW()-1)),9999)</f>
        <v>9999</v>
      </c>
      <c r="H170" s="20">
        <f ca="1">IFERROR(IF(H$1&lt;&gt;"",IF(H$1=Cпиcок!$G172,Cпиcок!$C172,9999),SMALL(INDIRECT(ADDRESS(2,COLUMN()-1)&amp;":"&amp;ADDRESS(200,COLUMN()-1)),ROW()-1)),9999)</f>
        <v>9999</v>
      </c>
      <c r="I170" s="19">
        <f ca="1">IFERROR(IF(I$1&lt;&gt;"",IF(I$1=Cпиcок!$G172,Cпиcок!$C172,9999),SMALL(INDIRECT(ADDRESS(2,COLUMN()-1)&amp;":"&amp;ADDRESS(200,COLUMN()-1)),ROW()-1)),9999)</f>
        <v>9999</v>
      </c>
      <c r="J170" s="20">
        <f ca="1">IFERROR(IF(J$1&lt;&gt;"",IF(J$1=Cпиcок!$G172,Cпиcок!$C172,9999),SMALL(INDIRECT(ADDRESS(2,COLUMN()-1)&amp;":"&amp;ADDRESS(200,COLUMN()-1)),ROW()-1)),9999)</f>
        <v>9999</v>
      </c>
      <c r="K170" s="19">
        <f ca="1">IFERROR(IF(K$1&lt;&gt;"",IF(K$1=Cпиcок!$G172,Cпиcок!$C172,9999),SMALL(INDIRECT(ADDRESS(2,COLUMN()-1)&amp;":"&amp;ADDRESS(200,COLUMN()-1)),ROW()-1)),9999)</f>
        <v>9999</v>
      </c>
      <c r="L170" s="20">
        <f ca="1">IFERROR(IF(L$1&lt;&gt;"",IF(L$1=Cпиcок!$G172,Cпиcок!$C172,9999),SMALL(INDIRECT(ADDRESS(2,COLUMN()-1)&amp;":"&amp;ADDRESS(200,COLUMN()-1)),ROW()-1)),9999)</f>
        <v>9999</v>
      </c>
      <c r="M170" s="19">
        <f ca="1">IFERROR(IF(M$1&lt;&gt;"",IF(M$1=Cпиcок!$G172,Cпиcок!$C172,9999),SMALL(INDIRECT(ADDRESS(2,COLUMN()-1)&amp;":"&amp;ADDRESS(200,COLUMN()-1)),ROW()-1)),9999)</f>
        <v>9999</v>
      </c>
      <c r="N170" s="20">
        <f ca="1">IFERROR(IF(N$1&lt;&gt;"",IF(N$1=Cпиcок!$G172,Cпиcок!$C172,9999),SMALL(INDIRECT(ADDRESS(2,COLUMN()-1)&amp;":"&amp;ADDRESS(200,COLUMN()-1)),ROW()-1)),9999)</f>
        <v>9999</v>
      </c>
      <c r="O170" s="19">
        <f ca="1">IFERROR(IF(O$1&lt;&gt;"",IF(O$1=Cпиcок!$G172,Cпиcок!$C172,9999),SMALL(INDIRECT(ADDRESS(2,COLUMN()-1)&amp;":"&amp;ADDRESS(200,COLUMN()-1)),ROW()-1)),9999)</f>
        <v>9999</v>
      </c>
      <c r="P170" s="20">
        <f ca="1">IFERROR(IF(P$1&lt;&gt;"",IF(P$1=Cпиcок!$G172,Cпиcок!$C172,9999),SMALL(INDIRECT(ADDRESS(2,COLUMN()-1)&amp;":"&amp;ADDRESS(200,COLUMN()-1)),ROW()-1)),9999)</f>
        <v>9999</v>
      </c>
      <c r="Q170" s="19">
        <f ca="1">IFERROR(IF(Q$1&lt;&gt;"",IF(Q$1=Cпиcок!$G172,Cпиcок!$C172,9999),SMALL(INDIRECT(ADDRESS(2,COLUMN()-1)&amp;":"&amp;ADDRESS(200,COLUMN()-1)),ROW()-1)),9999)</f>
        <v>9999</v>
      </c>
      <c r="R170" s="20">
        <f ca="1">IFERROR(IF(R$1&lt;&gt;"",IF(R$1=Cпиcок!$G172,Cпиcок!$C172,9999),SMALL(INDIRECT(ADDRESS(2,COLUMN()-1)&amp;":"&amp;ADDRESS(200,COLUMN()-1)),ROW()-1)),9999)</f>
        <v>9999</v>
      </c>
      <c r="S170" s="19">
        <f ca="1">IFERROR(IF(S$1&lt;&gt;"",IF(S$1=Cпиcок!$G172,Cпиcок!$C172,9999),SMALL(INDIRECT(ADDRESS(2,COLUMN()-1)&amp;":"&amp;ADDRESS(200,COLUMN()-1)),ROW()-1)),9999)</f>
        <v>9999</v>
      </c>
      <c r="T170" s="20">
        <f ca="1">IFERROR(IF(T$1&lt;&gt;"",IF(T$1=Cпиcок!$G172,Cпиcок!$C172,9999),SMALL(INDIRECT(ADDRESS(2,COLUMN()-1)&amp;":"&amp;ADDRESS(200,COLUMN()-1)),ROW()-1)),9999)</f>
        <v>9999</v>
      </c>
    </row>
    <row r="171" spans="1:20" x14ac:dyDescent="0.15">
      <c r="A171" s="19">
        <f ca="1">IFERROR(IF(A$1&lt;&gt;"",IF(A$1=Cпиcок!$G173,Cпиcок!$C173,9999),SMALL(INDIRECT(ADDRESS(2,COLUMN()-1)&amp;":"&amp;ADDRESS(200,COLUMN()-1)),ROW()-1)),9999)</f>
        <v>9999</v>
      </c>
      <c r="B171" s="20">
        <f ca="1">IFERROR(IF(B$1&lt;&gt;"",IF(B$1=Cпиcок!$G173,Cпиcок!$C173,9999),SMALL(INDIRECT(ADDRESS(2,COLUMN()-1)&amp;":"&amp;ADDRESS(200,COLUMN()-1)),ROW()-1)),9999)</f>
        <v>9999</v>
      </c>
      <c r="C171" s="19">
        <f ca="1">IFERROR(IF(C$1=Cпиcок!$G173,Cпиcок!$C173,9999),9999)</f>
        <v>9999</v>
      </c>
      <c r="D171" s="20">
        <f t="shared" ca="1" si="3"/>
        <v>9999</v>
      </c>
      <c r="E171" s="19">
        <f ca="1">IFERROR(IF(E$1&lt;&gt;"",IF(E$1=Cпиcок!$G173,Cпиcок!$C173,9999),SMALL(INDIRECT(ADDRESS(2,COLUMN()-1)&amp;":"&amp;ADDRESS(200,COLUMN()-1)),ROW()-1)),9999)</f>
        <v>9999</v>
      </c>
      <c r="F171" s="20">
        <f ca="1">IFERROR(IF(F$1&lt;&gt;"",IF(F$1=Cпиcок!$G173,Cпиcок!$C173,9999),SMALL(INDIRECT(ADDRESS(2,COLUMN()-1)&amp;":"&amp;ADDRESS(200,COLUMN()-1)),ROW()-1)),9999)</f>
        <v>9999</v>
      </c>
      <c r="G171" s="19">
        <f ca="1">IFERROR(IF(G$1&lt;&gt;"",IF(G$1=Cпиcок!$G173,Cпиcок!$C173,9999),SMALL(INDIRECT(ADDRESS(2,COLUMN()-1)&amp;":"&amp;ADDRESS(200,COLUMN()-1)),ROW()-1)),9999)</f>
        <v>9999</v>
      </c>
      <c r="H171" s="20">
        <f ca="1">IFERROR(IF(H$1&lt;&gt;"",IF(H$1=Cпиcок!$G173,Cпиcок!$C173,9999),SMALL(INDIRECT(ADDRESS(2,COLUMN()-1)&amp;":"&amp;ADDRESS(200,COLUMN()-1)),ROW()-1)),9999)</f>
        <v>9999</v>
      </c>
      <c r="I171" s="19">
        <f ca="1">IFERROR(IF(I$1&lt;&gt;"",IF(I$1=Cпиcок!$G173,Cпиcок!$C173,9999),SMALL(INDIRECT(ADDRESS(2,COLUMN()-1)&amp;":"&amp;ADDRESS(200,COLUMN()-1)),ROW()-1)),9999)</f>
        <v>9999</v>
      </c>
      <c r="J171" s="20">
        <f ca="1">IFERROR(IF(J$1&lt;&gt;"",IF(J$1=Cпиcок!$G173,Cпиcок!$C173,9999),SMALL(INDIRECT(ADDRESS(2,COLUMN()-1)&amp;":"&amp;ADDRESS(200,COLUMN()-1)),ROW()-1)),9999)</f>
        <v>9999</v>
      </c>
      <c r="K171" s="19">
        <f ca="1">IFERROR(IF(K$1&lt;&gt;"",IF(K$1=Cпиcок!$G173,Cпиcок!$C173,9999),SMALL(INDIRECT(ADDRESS(2,COLUMN()-1)&amp;":"&amp;ADDRESS(200,COLUMN()-1)),ROW()-1)),9999)</f>
        <v>9999</v>
      </c>
      <c r="L171" s="20">
        <f ca="1">IFERROR(IF(L$1&lt;&gt;"",IF(L$1=Cпиcок!$G173,Cпиcок!$C173,9999),SMALL(INDIRECT(ADDRESS(2,COLUMN()-1)&amp;":"&amp;ADDRESS(200,COLUMN()-1)),ROW()-1)),9999)</f>
        <v>9999</v>
      </c>
      <c r="M171" s="19">
        <f ca="1">IFERROR(IF(M$1&lt;&gt;"",IF(M$1=Cпиcок!$G173,Cпиcок!$C173,9999),SMALL(INDIRECT(ADDRESS(2,COLUMN()-1)&amp;":"&amp;ADDRESS(200,COLUMN()-1)),ROW()-1)),9999)</f>
        <v>9999</v>
      </c>
      <c r="N171" s="20">
        <f ca="1">IFERROR(IF(N$1&lt;&gt;"",IF(N$1=Cпиcок!$G173,Cпиcок!$C173,9999),SMALL(INDIRECT(ADDRESS(2,COLUMN()-1)&amp;":"&amp;ADDRESS(200,COLUMN()-1)),ROW()-1)),9999)</f>
        <v>9999</v>
      </c>
      <c r="O171" s="19">
        <f ca="1">IFERROR(IF(O$1&lt;&gt;"",IF(O$1=Cпиcок!$G173,Cпиcок!$C173,9999),SMALL(INDIRECT(ADDRESS(2,COLUMN()-1)&amp;":"&amp;ADDRESS(200,COLUMN()-1)),ROW()-1)),9999)</f>
        <v>9999</v>
      </c>
      <c r="P171" s="20">
        <f ca="1">IFERROR(IF(P$1&lt;&gt;"",IF(P$1=Cпиcок!$G173,Cпиcок!$C173,9999),SMALL(INDIRECT(ADDRESS(2,COLUMN()-1)&amp;":"&amp;ADDRESS(200,COLUMN()-1)),ROW()-1)),9999)</f>
        <v>9999</v>
      </c>
      <c r="Q171" s="19">
        <f ca="1">IFERROR(IF(Q$1&lt;&gt;"",IF(Q$1=Cпиcок!$G173,Cпиcок!$C173,9999),SMALL(INDIRECT(ADDRESS(2,COLUMN()-1)&amp;":"&amp;ADDRESS(200,COLUMN()-1)),ROW()-1)),9999)</f>
        <v>9999</v>
      </c>
      <c r="R171" s="20">
        <f ca="1">IFERROR(IF(R$1&lt;&gt;"",IF(R$1=Cпиcок!$G173,Cпиcок!$C173,9999),SMALL(INDIRECT(ADDRESS(2,COLUMN()-1)&amp;":"&amp;ADDRESS(200,COLUMN()-1)),ROW()-1)),9999)</f>
        <v>9999</v>
      </c>
      <c r="S171" s="19">
        <f ca="1">IFERROR(IF(S$1&lt;&gt;"",IF(S$1=Cпиcок!$G173,Cпиcок!$C173,9999),SMALL(INDIRECT(ADDRESS(2,COLUMN()-1)&amp;":"&amp;ADDRESS(200,COLUMN()-1)),ROW()-1)),9999)</f>
        <v>9999</v>
      </c>
      <c r="T171" s="20">
        <f ca="1">IFERROR(IF(T$1&lt;&gt;"",IF(T$1=Cпиcок!$G173,Cпиcок!$C173,9999),SMALL(INDIRECT(ADDRESS(2,COLUMN()-1)&amp;":"&amp;ADDRESS(200,COLUMN()-1)),ROW()-1)),9999)</f>
        <v>9999</v>
      </c>
    </row>
    <row r="172" spans="1:20" x14ac:dyDescent="0.15">
      <c r="A172" s="19">
        <f ca="1">IFERROR(IF(A$1&lt;&gt;"",IF(A$1=Cпиcок!$G174,Cпиcок!$C174,9999),SMALL(INDIRECT(ADDRESS(2,COLUMN()-1)&amp;":"&amp;ADDRESS(200,COLUMN()-1)),ROW()-1)),9999)</f>
        <v>9999</v>
      </c>
      <c r="B172" s="20">
        <f ca="1">IFERROR(IF(B$1&lt;&gt;"",IF(B$1=Cпиcок!$G174,Cпиcок!$C174,9999),SMALL(INDIRECT(ADDRESS(2,COLUMN()-1)&amp;":"&amp;ADDRESS(200,COLUMN()-1)),ROW()-1)),9999)</f>
        <v>9999</v>
      </c>
      <c r="C172" s="19">
        <f ca="1">IFERROR(IF(C$1=Cпиcок!$G174,Cпиcок!$C174,9999),9999)</f>
        <v>9999</v>
      </c>
      <c r="D172" s="20">
        <f t="shared" ca="1" si="3"/>
        <v>9999</v>
      </c>
      <c r="E172" s="19">
        <f ca="1">IFERROR(IF(E$1&lt;&gt;"",IF(E$1=Cпиcок!$G174,Cпиcок!$C174,9999),SMALL(INDIRECT(ADDRESS(2,COLUMN()-1)&amp;":"&amp;ADDRESS(200,COLUMN()-1)),ROW()-1)),9999)</f>
        <v>9999</v>
      </c>
      <c r="F172" s="20">
        <f ca="1">IFERROR(IF(F$1&lt;&gt;"",IF(F$1=Cпиcок!$G174,Cпиcок!$C174,9999),SMALL(INDIRECT(ADDRESS(2,COLUMN()-1)&amp;":"&amp;ADDRESS(200,COLUMN()-1)),ROW()-1)),9999)</f>
        <v>9999</v>
      </c>
      <c r="G172" s="19">
        <f ca="1">IFERROR(IF(G$1&lt;&gt;"",IF(G$1=Cпиcок!$G174,Cпиcок!$C174,9999),SMALL(INDIRECT(ADDRESS(2,COLUMN()-1)&amp;":"&amp;ADDRESS(200,COLUMN()-1)),ROW()-1)),9999)</f>
        <v>9999</v>
      </c>
      <c r="H172" s="20">
        <f ca="1">IFERROR(IF(H$1&lt;&gt;"",IF(H$1=Cпиcок!$G174,Cпиcок!$C174,9999),SMALL(INDIRECT(ADDRESS(2,COLUMN()-1)&amp;":"&amp;ADDRESS(200,COLUMN()-1)),ROW()-1)),9999)</f>
        <v>9999</v>
      </c>
      <c r="I172" s="19">
        <f ca="1">IFERROR(IF(I$1&lt;&gt;"",IF(I$1=Cпиcок!$G174,Cпиcок!$C174,9999),SMALL(INDIRECT(ADDRESS(2,COLUMN()-1)&amp;":"&amp;ADDRESS(200,COLUMN()-1)),ROW()-1)),9999)</f>
        <v>9999</v>
      </c>
      <c r="J172" s="20">
        <f ca="1">IFERROR(IF(J$1&lt;&gt;"",IF(J$1=Cпиcок!$G174,Cпиcок!$C174,9999),SMALL(INDIRECT(ADDRESS(2,COLUMN()-1)&amp;":"&amp;ADDRESS(200,COLUMN()-1)),ROW()-1)),9999)</f>
        <v>9999</v>
      </c>
      <c r="K172" s="19">
        <f ca="1">IFERROR(IF(K$1&lt;&gt;"",IF(K$1=Cпиcок!$G174,Cпиcок!$C174,9999),SMALL(INDIRECT(ADDRESS(2,COLUMN()-1)&amp;":"&amp;ADDRESS(200,COLUMN()-1)),ROW()-1)),9999)</f>
        <v>9999</v>
      </c>
      <c r="L172" s="20">
        <f ca="1">IFERROR(IF(L$1&lt;&gt;"",IF(L$1=Cпиcок!$G174,Cпиcок!$C174,9999),SMALL(INDIRECT(ADDRESS(2,COLUMN()-1)&amp;":"&amp;ADDRESS(200,COLUMN()-1)),ROW()-1)),9999)</f>
        <v>9999</v>
      </c>
      <c r="M172" s="19">
        <f ca="1">IFERROR(IF(M$1&lt;&gt;"",IF(M$1=Cпиcок!$G174,Cпиcок!$C174,9999),SMALL(INDIRECT(ADDRESS(2,COLUMN()-1)&amp;":"&amp;ADDRESS(200,COLUMN()-1)),ROW()-1)),9999)</f>
        <v>9999</v>
      </c>
      <c r="N172" s="20">
        <f ca="1">IFERROR(IF(N$1&lt;&gt;"",IF(N$1=Cпиcок!$G174,Cпиcок!$C174,9999),SMALL(INDIRECT(ADDRESS(2,COLUMN()-1)&amp;":"&amp;ADDRESS(200,COLUMN()-1)),ROW()-1)),9999)</f>
        <v>9999</v>
      </c>
      <c r="O172" s="19">
        <f ca="1">IFERROR(IF(O$1&lt;&gt;"",IF(O$1=Cпиcок!$G174,Cпиcок!$C174,9999),SMALL(INDIRECT(ADDRESS(2,COLUMN()-1)&amp;":"&amp;ADDRESS(200,COLUMN()-1)),ROW()-1)),9999)</f>
        <v>9999</v>
      </c>
      <c r="P172" s="20">
        <f ca="1">IFERROR(IF(P$1&lt;&gt;"",IF(P$1=Cпиcок!$G174,Cпиcок!$C174,9999),SMALL(INDIRECT(ADDRESS(2,COLUMN()-1)&amp;":"&amp;ADDRESS(200,COLUMN()-1)),ROW()-1)),9999)</f>
        <v>9999</v>
      </c>
      <c r="Q172" s="19">
        <f ca="1">IFERROR(IF(Q$1&lt;&gt;"",IF(Q$1=Cпиcок!$G174,Cпиcок!$C174,9999),SMALL(INDIRECT(ADDRESS(2,COLUMN()-1)&amp;":"&amp;ADDRESS(200,COLUMN()-1)),ROW()-1)),9999)</f>
        <v>9999</v>
      </c>
      <c r="R172" s="20">
        <f ca="1">IFERROR(IF(R$1&lt;&gt;"",IF(R$1=Cпиcок!$G174,Cпиcок!$C174,9999),SMALL(INDIRECT(ADDRESS(2,COLUMN()-1)&amp;":"&amp;ADDRESS(200,COLUMN()-1)),ROW()-1)),9999)</f>
        <v>9999</v>
      </c>
      <c r="S172" s="19">
        <f ca="1">IFERROR(IF(S$1&lt;&gt;"",IF(S$1=Cпиcок!$G174,Cпиcок!$C174,9999),SMALL(INDIRECT(ADDRESS(2,COLUMN()-1)&amp;":"&amp;ADDRESS(200,COLUMN()-1)),ROW()-1)),9999)</f>
        <v>9999</v>
      </c>
      <c r="T172" s="20">
        <f ca="1">IFERROR(IF(T$1&lt;&gt;"",IF(T$1=Cпиcок!$G174,Cпиcок!$C174,9999),SMALL(INDIRECT(ADDRESS(2,COLUMN()-1)&amp;":"&amp;ADDRESS(200,COLUMN()-1)),ROW()-1)),9999)</f>
        <v>9999</v>
      </c>
    </row>
    <row r="173" spans="1:20" x14ac:dyDescent="0.15">
      <c r="A173" s="19">
        <f ca="1">IFERROR(IF(A$1&lt;&gt;"",IF(A$1=Cпиcок!$G175,Cпиcок!$C175,9999),SMALL(INDIRECT(ADDRESS(2,COLUMN()-1)&amp;":"&amp;ADDRESS(200,COLUMN()-1)),ROW()-1)),9999)</f>
        <v>9999</v>
      </c>
      <c r="B173" s="20">
        <f ca="1">IFERROR(IF(B$1&lt;&gt;"",IF(B$1=Cпиcок!$G175,Cпиcок!$C175,9999),SMALL(INDIRECT(ADDRESS(2,COLUMN()-1)&amp;":"&amp;ADDRESS(200,COLUMN()-1)),ROW()-1)),9999)</f>
        <v>9999</v>
      </c>
      <c r="C173" s="19">
        <f ca="1">IFERROR(IF(C$1=Cпиcок!$G175,Cпиcок!$C175,9999),9999)</f>
        <v>9999</v>
      </c>
      <c r="D173" s="20">
        <f t="shared" ca="1" si="3"/>
        <v>9999</v>
      </c>
      <c r="E173" s="19">
        <f ca="1">IFERROR(IF(E$1&lt;&gt;"",IF(E$1=Cпиcок!$G175,Cпиcок!$C175,9999),SMALL(INDIRECT(ADDRESS(2,COLUMN()-1)&amp;":"&amp;ADDRESS(200,COLUMN()-1)),ROW()-1)),9999)</f>
        <v>9999</v>
      </c>
      <c r="F173" s="20">
        <f ca="1">IFERROR(IF(F$1&lt;&gt;"",IF(F$1=Cпиcок!$G175,Cпиcок!$C175,9999),SMALL(INDIRECT(ADDRESS(2,COLUMN()-1)&amp;":"&amp;ADDRESS(200,COLUMN()-1)),ROW()-1)),9999)</f>
        <v>9999</v>
      </c>
      <c r="G173" s="19">
        <f ca="1">IFERROR(IF(G$1&lt;&gt;"",IF(G$1=Cпиcок!$G175,Cпиcок!$C175,9999),SMALL(INDIRECT(ADDRESS(2,COLUMN()-1)&amp;":"&amp;ADDRESS(200,COLUMN()-1)),ROW()-1)),9999)</f>
        <v>9999</v>
      </c>
      <c r="H173" s="20">
        <f ca="1">IFERROR(IF(H$1&lt;&gt;"",IF(H$1=Cпиcок!$G175,Cпиcок!$C175,9999),SMALL(INDIRECT(ADDRESS(2,COLUMN()-1)&amp;":"&amp;ADDRESS(200,COLUMN()-1)),ROW()-1)),9999)</f>
        <v>9999</v>
      </c>
      <c r="I173" s="19">
        <f ca="1">IFERROR(IF(I$1&lt;&gt;"",IF(I$1=Cпиcок!$G175,Cпиcок!$C175,9999),SMALL(INDIRECT(ADDRESS(2,COLUMN()-1)&amp;":"&amp;ADDRESS(200,COLUMN()-1)),ROW()-1)),9999)</f>
        <v>9999</v>
      </c>
      <c r="J173" s="20">
        <f ca="1">IFERROR(IF(J$1&lt;&gt;"",IF(J$1=Cпиcок!$G175,Cпиcок!$C175,9999),SMALL(INDIRECT(ADDRESS(2,COLUMN()-1)&amp;":"&amp;ADDRESS(200,COLUMN()-1)),ROW()-1)),9999)</f>
        <v>9999</v>
      </c>
      <c r="K173" s="19">
        <f ca="1">IFERROR(IF(K$1&lt;&gt;"",IF(K$1=Cпиcок!$G175,Cпиcок!$C175,9999),SMALL(INDIRECT(ADDRESS(2,COLUMN()-1)&amp;":"&amp;ADDRESS(200,COLUMN()-1)),ROW()-1)),9999)</f>
        <v>9999</v>
      </c>
      <c r="L173" s="20">
        <f ca="1">IFERROR(IF(L$1&lt;&gt;"",IF(L$1=Cпиcок!$G175,Cпиcок!$C175,9999),SMALL(INDIRECT(ADDRESS(2,COLUMN()-1)&amp;":"&amp;ADDRESS(200,COLUMN()-1)),ROW()-1)),9999)</f>
        <v>9999</v>
      </c>
      <c r="M173" s="19">
        <f ca="1">IFERROR(IF(M$1&lt;&gt;"",IF(M$1=Cпиcок!$G175,Cпиcок!$C175,9999),SMALL(INDIRECT(ADDRESS(2,COLUMN()-1)&amp;":"&amp;ADDRESS(200,COLUMN()-1)),ROW()-1)),9999)</f>
        <v>9999</v>
      </c>
      <c r="N173" s="20">
        <f ca="1">IFERROR(IF(N$1&lt;&gt;"",IF(N$1=Cпиcок!$G175,Cпиcок!$C175,9999),SMALL(INDIRECT(ADDRESS(2,COLUMN()-1)&amp;":"&amp;ADDRESS(200,COLUMN()-1)),ROW()-1)),9999)</f>
        <v>9999</v>
      </c>
      <c r="O173" s="19">
        <f ca="1">IFERROR(IF(O$1&lt;&gt;"",IF(O$1=Cпиcок!$G175,Cпиcок!$C175,9999),SMALL(INDIRECT(ADDRESS(2,COLUMN()-1)&amp;":"&amp;ADDRESS(200,COLUMN()-1)),ROW()-1)),9999)</f>
        <v>9999</v>
      </c>
      <c r="P173" s="20">
        <f ca="1">IFERROR(IF(P$1&lt;&gt;"",IF(P$1=Cпиcок!$G175,Cпиcок!$C175,9999),SMALL(INDIRECT(ADDRESS(2,COLUMN()-1)&amp;":"&amp;ADDRESS(200,COLUMN()-1)),ROW()-1)),9999)</f>
        <v>9999</v>
      </c>
      <c r="Q173" s="19">
        <f ca="1">IFERROR(IF(Q$1&lt;&gt;"",IF(Q$1=Cпиcок!$G175,Cпиcок!$C175,9999),SMALL(INDIRECT(ADDRESS(2,COLUMN()-1)&amp;":"&amp;ADDRESS(200,COLUMN()-1)),ROW()-1)),9999)</f>
        <v>9999</v>
      </c>
      <c r="R173" s="20">
        <f ca="1">IFERROR(IF(R$1&lt;&gt;"",IF(R$1=Cпиcок!$G175,Cпиcок!$C175,9999),SMALL(INDIRECT(ADDRESS(2,COLUMN()-1)&amp;":"&amp;ADDRESS(200,COLUMN()-1)),ROW()-1)),9999)</f>
        <v>9999</v>
      </c>
      <c r="S173" s="19">
        <f ca="1">IFERROR(IF(S$1&lt;&gt;"",IF(S$1=Cпиcок!$G175,Cпиcок!$C175,9999),SMALL(INDIRECT(ADDRESS(2,COLUMN()-1)&amp;":"&amp;ADDRESS(200,COLUMN()-1)),ROW()-1)),9999)</f>
        <v>9999</v>
      </c>
      <c r="T173" s="20">
        <f ca="1">IFERROR(IF(T$1&lt;&gt;"",IF(T$1=Cпиcок!$G175,Cпиcок!$C175,9999),SMALL(INDIRECT(ADDRESS(2,COLUMN()-1)&amp;":"&amp;ADDRESS(200,COLUMN()-1)),ROW()-1)),9999)</f>
        <v>9999</v>
      </c>
    </row>
    <row r="174" spans="1:20" x14ac:dyDescent="0.15">
      <c r="A174" s="19">
        <f ca="1">IFERROR(IF(A$1&lt;&gt;"",IF(A$1=Cпиcок!$G176,Cпиcок!$C176,9999),SMALL(INDIRECT(ADDRESS(2,COLUMN()-1)&amp;":"&amp;ADDRESS(200,COLUMN()-1)),ROW()-1)),9999)</f>
        <v>9999</v>
      </c>
      <c r="B174" s="20">
        <f ca="1">IFERROR(IF(B$1&lt;&gt;"",IF(B$1=Cпиcок!$G176,Cпиcок!$C176,9999),SMALL(INDIRECT(ADDRESS(2,COLUMN()-1)&amp;":"&amp;ADDRESS(200,COLUMN()-1)),ROW()-1)),9999)</f>
        <v>9999</v>
      </c>
      <c r="C174" s="19">
        <f ca="1">IFERROR(IF(C$1=Cпиcок!$G176,Cпиcок!$C176,9999),9999)</f>
        <v>9999</v>
      </c>
      <c r="D174" s="20">
        <f t="shared" ca="1" si="3"/>
        <v>9999</v>
      </c>
      <c r="E174" s="19">
        <f ca="1">IFERROR(IF(E$1&lt;&gt;"",IF(E$1=Cпиcок!$G176,Cпиcок!$C176,9999),SMALL(INDIRECT(ADDRESS(2,COLUMN()-1)&amp;":"&amp;ADDRESS(200,COLUMN()-1)),ROW()-1)),9999)</f>
        <v>9999</v>
      </c>
      <c r="F174" s="20">
        <f ca="1">IFERROR(IF(F$1&lt;&gt;"",IF(F$1=Cпиcок!$G176,Cпиcок!$C176,9999),SMALL(INDIRECT(ADDRESS(2,COLUMN()-1)&amp;":"&amp;ADDRESS(200,COLUMN()-1)),ROW()-1)),9999)</f>
        <v>9999</v>
      </c>
      <c r="G174" s="19">
        <f ca="1">IFERROR(IF(G$1&lt;&gt;"",IF(G$1=Cпиcок!$G176,Cпиcок!$C176,9999),SMALL(INDIRECT(ADDRESS(2,COLUMN()-1)&amp;":"&amp;ADDRESS(200,COLUMN()-1)),ROW()-1)),9999)</f>
        <v>9999</v>
      </c>
      <c r="H174" s="20">
        <f ca="1">IFERROR(IF(H$1&lt;&gt;"",IF(H$1=Cпиcок!$G176,Cпиcок!$C176,9999),SMALL(INDIRECT(ADDRESS(2,COLUMN()-1)&amp;":"&amp;ADDRESS(200,COLUMN()-1)),ROW()-1)),9999)</f>
        <v>9999</v>
      </c>
      <c r="I174" s="19">
        <f ca="1">IFERROR(IF(I$1&lt;&gt;"",IF(I$1=Cпиcок!$G176,Cпиcок!$C176,9999),SMALL(INDIRECT(ADDRESS(2,COLUMN()-1)&amp;":"&amp;ADDRESS(200,COLUMN()-1)),ROW()-1)),9999)</f>
        <v>9999</v>
      </c>
      <c r="J174" s="20">
        <f ca="1">IFERROR(IF(J$1&lt;&gt;"",IF(J$1=Cпиcок!$G176,Cпиcок!$C176,9999),SMALL(INDIRECT(ADDRESS(2,COLUMN()-1)&amp;":"&amp;ADDRESS(200,COLUMN()-1)),ROW()-1)),9999)</f>
        <v>9999</v>
      </c>
      <c r="K174" s="19">
        <f ca="1">IFERROR(IF(K$1&lt;&gt;"",IF(K$1=Cпиcок!$G176,Cпиcок!$C176,9999),SMALL(INDIRECT(ADDRESS(2,COLUMN()-1)&amp;":"&amp;ADDRESS(200,COLUMN()-1)),ROW()-1)),9999)</f>
        <v>9999</v>
      </c>
      <c r="L174" s="20">
        <f ca="1">IFERROR(IF(L$1&lt;&gt;"",IF(L$1=Cпиcок!$G176,Cпиcок!$C176,9999),SMALL(INDIRECT(ADDRESS(2,COLUMN()-1)&amp;":"&amp;ADDRESS(200,COLUMN()-1)),ROW()-1)),9999)</f>
        <v>9999</v>
      </c>
      <c r="M174" s="19">
        <f ca="1">IFERROR(IF(M$1&lt;&gt;"",IF(M$1=Cпиcок!$G176,Cпиcок!$C176,9999),SMALL(INDIRECT(ADDRESS(2,COLUMN()-1)&amp;":"&amp;ADDRESS(200,COLUMN()-1)),ROW()-1)),9999)</f>
        <v>9999</v>
      </c>
      <c r="N174" s="20">
        <f ca="1">IFERROR(IF(N$1&lt;&gt;"",IF(N$1=Cпиcок!$G176,Cпиcок!$C176,9999),SMALL(INDIRECT(ADDRESS(2,COLUMN()-1)&amp;":"&amp;ADDRESS(200,COLUMN()-1)),ROW()-1)),9999)</f>
        <v>9999</v>
      </c>
      <c r="O174" s="19">
        <f ca="1">IFERROR(IF(O$1&lt;&gt;"",IF(O$1=Cпиcок!$G176,Cпиcок!$C176,9999),SMALL(INDIRECT(ADDRESS(2,COLUMN()-1)&amp;":"&amp;ADDRESS(200,COLUMN()-1)),ROW()-1)),9999)</f>
        <v>9999</v>
      </c>
      <c r="P174" s="20">
        <f ca="1">IFERROR(IF(P$1&lt;&gt;"",IF(P$1=Cпиcок!$G176,Cпиcок!$C176,9999),SMALL(INDIRECT(ADDRESS(2,COLUMN()-1)&amp;":"&amp;ADDRESS(200,COLUMN()-1)),ROW()-1)),9999)</f>
        <v>9999</v>
      </c>
      <c r="Q174" s="19">
        <f ca="1">IFERROR(IF(Q$1&lt;&gt;"",IF(Q$1=Cпиcок!$G176,Cпиcок!$C176,9999),SMALL(INDIRECT(ADDRESS(2,COLUMN()-1)&amp;":"&amp;ADDRESS(200,COLUMN()-1)),ROW()-1)),9999)</f>
        <v>9999</v>
      </c>
      <c r="R174" s="20">
        <f ca="1">IFERROR(IF(R$1&lt;&gt;"",IF(R$1=Cпиcок!$G176,Cпиcок!$C176,9999),SMALL(INDIRECT(ADDRESS(2,COLUMN()-1)&amp;":"&amp;ADDRESS(200,COLUMN()-1)),ROW()-1)),9999)</f>
        <v>9999</v>
      </c>
      <c r="S174" s="19">
        <f ca="1">IFERROR(IF(S$1&lt;&gt;"",IF(S$1=Cпиcок!$G176,Cпиcок!$C176,9999),SMALL(INDIRECT(ADDRESS(2,COLUMN()-1)&amp;":"&amp;ADDRESS(200,COLUMN()-1)),ROW()-1)),9999)</f>
        <v>9999</v>
      </c>
      <c r="T174" s="20">
        <f ca="1">IFERROR(IF(T$1&lt;&gt;"",IF(T$1=Cпиcок!$G176,Cпиcок!$C176,9999),SMALL(INDIRECT(ADDRESS(2,COLUMN()-1)&amp;":"&amp;ADDRESS(200,COLUMN()-1)),ROW()-1)),9999)</f>
        <v>9999</v>
      </c>
    </row>
    <row r="175" spans="1:20" x14ac:dyDescent="0.15">
      <c r="A175" s="19">
        <f ca="1">IFERROR(IF(A$1&lt;&gt;"",IF(A$1=Cпиcок!$G177,Cпиcок!$C177,9999),SMALL(INDIRECT(ADDRESS(2,COLUMN()-1)&amp;":"&amp;ADDRESS(200,COLUMN()-1)),ROW()-1)),9999)</f>
        <v>9999</v>
      </c>
      <c r="B175" s="20">
        <f ca="1">IFERROR(IF(B$1&lt;&gt;"",IF(B$1=Cпиcок!$G177,Cпиcок!$C177,9999),SMALL(INDIRECT(ADDRESS(2,COLUMN()-1)&amp;":"&amp;ADDRESS(200,COLUMN()-1)),ROW()-1)),9999)</f>
        <v>9999</v>
      </c>
      <c r="C175" s="19">
        <f ca="1">IFERROR(IF(C$1=Cпиcок!$G177,Cпиcок!$C177,9999),9999)</f>
        <v>9999</v>
      </c>
      <c r="D175" s="20">
        <f t="shared" ca="1" si="3"/>
        <v>9999</v>
      </c>
      <c r="E175" s="19">
        <f ca="1">IFERROR(IF(E$1&lt;&gt;"",IF(E$1=Cпиcок!$G177,Cпиcок!$C177,9999),SMALL(INDIRECT(ADDRESS(2,COLUMN()-1)&amp;":"&amp;ADDRESS(200,COLUMN()-1)),ROW()-1)),9999)</f>
        <v>9999</v>
      </c>
      <c r="F175" s="20">
        <f ca="1">IFERROR(IF(F$1&lt;&gt;"",IF(F$1=Cпиcок!$G177,Cпиcок!$C177,9999),SMALL(INDIRECT(ADDRESS(2,COLUMN()-1)&amp;":"&amp;ADDRESS(200,COLUMN()-1)),ROW()-1)),9999)</f>
        <v>9999</v>
      </c>
      <c r="G175" s="19">
        <f ca="1">IFERROR(IF(G$1&lt;&gt;"",IF(G$1=Cпиcок!$G177,Cпиcок!$C177,9999),SMALL(INDIRECT(ADDRESS(2,COLUMN()-1)&amp;":"&amp;ADDRESS(200,COLUMN()-1)),ROW()-1)),9999)</f>
        <v>9999</v>
      </c>
      <c r="H175" s="20">
        <f ca="1">IFERROR(IF(H$1&lt;&gt;"",IF(H$1=Cпиcок!$G177,Cпиcок!$C177,9999),SMALL(INDIRECT(ADDRESS(2,COLUMN()-1)&amp;":"&amp;ADDRESS(200,COLUMN()-1)),ROW()-1)),9999)</f>
        <v>9999</v>
      </c>
      <c r="I175" s="19">
        <f ca="1">IFERROR(IF(I$1&lt;&gt;"",IF(I$1=Cпиcок!$G177,Cпиcок!$C177,9999),SMALL(INDIRECT(ADDRESS(2,COLUMN()-1)&amp;":"&amp;ADDRESS(200,COLUMN()-1)),ROW()-1)),9999)</f>
        <v>9999</v>
      </c>
      <c r="J175" s="20">
        <f ca="1">IFERROR(IF(J$1&lt;&gt;"",IF(J$1=Cпиcок!$G177,Cпиcок!$C177,9999),SMALL(INDIRECT(ADDRESS(2,COLUMN()-1)&amp;":"&amp;ADDRESS(200,COLUMN()-1)),ROW()-1)),9999)</f>
        <v>9999</v>
      </c>
      <c r="K175" s="19">
        <f ca="1">IFERROR(IF(K$1&lt;&gt;"",IF(K$1=Cпиcок!$G177,Cпиcок!$C177,9999),SMALL(INDIRECT(ADDRESS(2,COLUMN()-1)&amp;":"&amp;ADDRESS(200,COLUMN()-1)),ROW()-1)),9999)</f>
        <v>9999</v>
      </c>
      <c r="L175" s="20">
        <f ca="1">IFERROR(IF(L$1&lt;&gt;"",IF(L$1=Cпиcок!$G177,Cпиcок!$C177,9999),SMALL(INDIRECT(ADDRESS(2,COLUMN()-1)&amp;":"&amp;ADDRESS(200,COLUMN()-1)),ROW()-1)),9999)</f>
        <v>9999</v>
      </c>
      <c r="M175" s="19">
        <f ca="1">IFERROR(IF(M$1&lt;&gt;"",IF(M$1=Cпиcок!$G177,Cпиcок!$C177,9999),SMALL(INDIRECT(ADDRESS(2,COLUMN()-1)&amp;":"&amp;ADDRESS(200,COLUMN()-1)),ROW()-1)),9999)</f>
        <v>9999</v>
      </c>
      <c r="N175" s="20">
        <f ca="1">IFERROR(IF(N$1&lt;&gt;"",IF(N$1=Cпиcок!$G177,Cпиcок!$C177,9999),SMALL(INDIRECT(ADDRESS(2,COLUMN()-1)&amp;":"&amp;ADDRESS(200,COLUMN()-1)),ROW()-1)),9999)</f>
        <v>9999</v>
      </c>
      <c r="O175" s="19">
        <f ca="1">IFERROR(IF(O$1&lt;&gt;"",IF(O$1=Cпиcок!$G177,Cпиcок!$C177,9999),SMALL(INDIRECT(ADDRESS(2,COLUMN()-1)&amp;":"&amp;ADDRESS(200,COLUMN()-1)),ROW()-1)),9999)</f>
        <v>9999</v>
      </c>
      <c r="P175" s="20">
        <f ca="1">IFERROR(IF(P$1&lt;&gt;"",IF(P$1=Cпиcок!$G177,Cпиcок!$C177,9999),SMALL(INDIRECT(ADDRESS(2,COLUMN()-1)&amp;":"&amp;ADDRESS(200,COLUMN()-1)),ROW()-1)),9999)</f>
        <v>9999</v>
      </c>
      <c r="Q175" s="19">
        <f ca="1">IFERROR(IF(Q$1&lt;&gt;"",IF(Q$1=Cпиcок!$G177,Cпиcок!$C177,9999),SMALL(INDIRECT(ADDRESS(2,COLUMN()-1)&amp;":"&amp;ADDRESS(200,COLUMN()-1)),ROW()-1)),9999)</f>
        <v>9999</v>
      </c>
      <c r="R175" s="20">
        <f ca="1">IFERROR(IF(R$1&lt;&gt;"",IF(R$1=Cпиcок!$G177,Cпиcок!$C177,9999),SMALL(INDIRECT(ADDRESS(2,COLUMN()-1)&amp;":"&amp;ADDRESS(200,COLUMN()-1)),ROW()-1)),9999)</f>
        <v>9999</v>
      </c>
      <c r="S175" s="19">
        <f ca="1">IFERROR(IF(S$1&lt;&gt;"",IF(S$1=Cпиcок!$G177,Cпиcок!$C177,9999),SMALL(INDIRECT(ADDRESS(2,COLUMN()-1)&amp;":"&amp;ADDRESS(200,COLUMN()-1)),ROW()-1)),9999)</f>
        <v>9999</v>
      </c>
      <c r="T175" s="20">
        <f ca="1">IFERROR(IF(T$1&lt;&gt;"",IF(T$1=Cпиcок!$G177,Cпиcок!$C177,9999),SMALL(INDIRECT(ADDRESS(2,COLUMN()-1)&amp;":"&amp;ADDRESS(200,COLUMN()-1)),ROW()-1)),9999)</f>
        <v>9999</v>
      </c>
    </row>
    <row r="176" spans="1:20" x14ac:dyDescent="0.15">
      <c r="A176" s="19">
        <f ca="1">IFERROR(IF(A$1&lt;&gt;"",IF(A$1=Cпиcок!$G178,Cпиcок!$C178,9999),SMALL(INDIRECT(ADDRESS(2,COLUMN()-1)&amp;":"&amp;ADDRESS(200,COLUMN()-1)),ROW()-1)),9999)</f>
        <v>9999</v>
      </c>
      <c r="B176" s="20">
        <f ca="1">IFERROR(IF(B$1&lt;&gt;"",IF(B$1=Cпиcок!$G178,Cпиcок!$C178,9999),SMALL(INDIRECT(ADDRESS(2,COLUMN()-1)&amp;":"&amp;ADDRESS(200,COLUMN()-1)),ROW()-1)),9999)</f>
        <v>9999</v>
      </c>
      <c r="C176" s="19">
        <f ca="1">IFERROR(IF(C$1=Cпиcок!$G178,Cпиcок!$C178,9999),9999)</f>
        <v>9999</v>
      </c>
      <c r="D176" s="20">
        <f t="shared" ca="1" si="3"/>
        <v>9999</v>
      </c>
      <c r="E176" s="19">
        <f ca="1">IFERROR(IF(E$1&lt;&gt;"",IF(E$1=Cпиcок!$G178,Cпиcок!$C178,9999),SMALL(INDIRECT(ADDRESS(2,COLUMN()-1)&amp;":"&amp;ADDRESS(200,COLUMN()-1)),ROW()-1)),9999)</f>
        <v>9999</v>
      </c>
      <c r="F176" s="20">
        <f ca="1">IFERROR(IF(F$1&lt;&gt;"",IF(F$1=Cпиcок!$G178,Cпиcок!$C178,9999),SMALL(INDIRECT(ADDRESS(2,COLUMN()-1)&amp;":"&amp;ADDRESS(200,COLUMN()-1)),ROW()-1)),9999)</f>
        <v>9999</v>
      </c>
      <c r="G176" s="19">
        <f ca="1">IFERROR(IF(G$1&lt;&gt;"",IF(G$1=Cпиcок!$G178,Cпиcок!$C178,9999),SMALL(INDIRECT(ADDRESS(2,COLUMN()-1)&amp;":"&amp;ADDRESS(200,COLUMN()-1)),ROW()-1)),9999)</f>
        <v>9999</v>
      </c>
      <c r="H176" s="20">
        <f ca="1">IFERROR(IF(H$1&lt;&gt;"",IF(H$1=Cпиcок!$G178,Cпиcок!$C178,9999),SMALL(INDIRECT(ADDRESS(2,COLUMN()-1)&amp;":"&amp;ADDRESS(200,COLUMN()-1)),ROW()-1)),9999)</f>
        <v>9999</v>
      </c>
      <c r="I176" s="19">
        <f ca="1">IFERROR(IF(I$1&lt;&gt;"",IF(I$1=Cпиcок!$G178,Cпиcок!$C178,9999),SMALL(INDIRECT(ADDRESS(2,COLUMN()-1)&amp;":"&amp;ADDRESS(200,COLUMN()-1)),ROW()-1)),9999)</f>
        <v>9999</v>
      </c>
      <c r="J176" s="20">
        <f ca="1">IFERROR(IF(J$1&lt;&gt;"",IF(J$1=Cпиcок!$G178,Cпиcок!$C178,9999),SMALL(INDIRECT(ADDRESS(2,COLUMN()-1)&amp;":"&amp;ADDRESS(200,COLUMN()-1)),ROW()-1)),9999)</f>
        <v>9999</v>
      </c>
      <c r="K176" s="19">
        <f ca="1">IFERROR(IF(K$1&lt;&gt;"",IF(K$1=Cпиcок!$G178,Cпиcок!$C178,9999),SMALL(INDIRECT(ADDRESS(2,COLUMN()-1)&amp;":"&amp;ADDRESS(200,COLUMN()-1)),ROW()-1)),9999)</f>
        <v>9999</v>
      </c>
      <c r="L176" s="20">
        <f ca="1">IFERROR(IF(L$1&lt;&gt;"",IF(L$1=Cпиcок!$G178,Cпиcок!$C178,9999),SMALL(INDIRECT(ADDRESS(2,COLUMN()-1)&amp;":"&amp;ADDRESS(200,COLUMN()-1)),ROW()-1)),9999)</f>
        <v>9999</v>
      </c>
      <c r="M176" s="19">
        <f ca="1">IFERROR(IF(M$1&lt;&gt;"",IF(M$1=Cпиcок!$G178,Cпиcок!$C178,9999),SMALL(INDIRECT(ADDRESS(2,COLUMN()-1)&amp;":"&amp;ADDRESS(200,COLUMN()-1)),ROW()-1)),9999)</f>
        <v>9999</v>
      </c>
      <c r="N176" s="20">
        <f ca="1">IFERROR(IF(N$1&lt;&gt;"",IF(N$1=Cпиcок!$G178,Cпиcок!$C178,9999),SMALL(INDIRECT(ADDRESS(2,COLUMN()-1)&amp;":"&amp;ADDRESS(200,COLUMN()-1)),ROW()-1)),9999)</f>
        <v>9999</v>
      </c>
      <c r="O176" s="19">
        <f ca="1">IFERROR(IF(O$1&lt;&gt;"",IF(O$1=Cпиcок!$G178,Cпиcок!$C178,9999),SMALL(INDIRECT(ADDRESS(2,COLUMN()-1)&amp;":"&amp;ADDRESS(200,COLUMN()-1)),ROW()-1)),9999)</f>
        <v>9999</v>
      </c>
      <c r="P176" s="20">
        <f ca="1">IFERROR(IF(P$1&lt;&gt;"",IF(P$1=Cпиcок!$G178,Cпиcок!$C178,9999),SMALL(INDIRECT(ADDRESS(2,COLUMN()-1)&amp;":"&amp;ADDRESS(200,COLUMN()-1)),ROW()-1)),9999)</f>
        <v>9999</v>
      </c>
      <c r="Q176" s="19">
        <f ca="1">IFERROR(IF(Q$1&lt;&gt;"",IF(Q$1=Cпиcок!$G178,Cпиcок!$C178,9999),SMALL(INDIRECT(ADDRESS(2,COLUMN()-1)&amp;":"&amp;ADDRESS(200,COLUMN()-1)),ROW()-1)),9999)</f>
        <v>9999</v>
      </c>
      <c r="R176" s="20">
        <f ca="1">IFERROR(IF(R$1&lt;&gt;"",IF(R$1=Cпиcок!$G178,Cпиcок!$C178,9999),SMALL(INDIRECT(ADDRESS(2,COLUMN()-1)&amp;":"&amp;ADDRESS(200,COLUMN()-1)),ROW()-1)),9999)</f>
        <v>9999</v>
      </c>
      <c r="S176" s="19">
        <f ca="1">IFERROR(IF(S$1&lt;&gt;"",IF(S$1=Cпиcок!$G178,Cпиcок!$C178,9999),SMALL(INDIRECT(ADDRESS(2,COLUMN()-1)&amp;":"&amp;ADDRESS(200,COLUMN()-1)),ROW()-1)),9999)</f>
        <v>9999</v>
      </c>
      <c r="T176" s="20">
        <f ca="1">IFERROR(IF(T$1&lt;&gt;"",IF(T$1=Cпиcок!$G178,Cпиcок!$C178,9999),SMALL(INDIRECT(ADDRESS(2,COLUMN()-1)&amp;":"&amp;ADDRESS(200,COLUMN()-1)),ROW()-1)),9999)</f>
        <v>9999</v>
      </c>
    </row>
    <row r="177" spans="1:20" x14ac:dyDescent="0.15">
      <c r="A177" s="19">
        <f ca="1">IFERROR(IF(A$1&lt;&gt;"",IF(A$1=Cпиcок!$G179,Cпиcок!$C179,9999),SMALL(INDIRECT(ADDRESS(2,COLUMN()-1)&amp;":"&amp;ADDRESS(200,COLUMN()-1)),ROW()-1)),9999)</f>
        <v>9999</v>
      </c>
      <c r="B177" s="20">
        <f ca="1">IFERROR(IF(B$1&lt;&gt;"",IF(B$1=Cпиcок!$G179,Cпиcок!$C179,9999),SMALL(INDIRECT(ADDRESS(2,COLUMN()-1)&amp;":"&amp;ADDRESS(200,COLUMN()-1)),ROW()-1)),9999)</f>
        <v>9999</v>
      </c>
      <c r="C177" s="19">
        <f ca="1">IFERROR(IF(C$1=Cпиcок!$G179,Cпиcок!$C179,9999),9999)</f>
        <v>9999</v>
      </c>
      <c r="D177" s="20">
        <f t="shared" ca="1" si="3"/>
        <v>9999</v>
      </c>
      <c r="E177" s="19">
        <f ca="1">IFERROR(IF(E$1&lt;&gt;"",IF(E$1=Cпиcок!$G179,Cпиcок!$C179,9999),SMALL(INDIRECT(ADDRESS(2,COLUMN()-1)&amp;":"&amp;ADDRESS(200,COLUMN()-1)),ROW()-1)),9999)</f>
        <v>9999</v>
      </c>
      <c r="F177" s="20">
        <f ca="1">IFERROR(IF(F$1&lt;&gt;"",IF(F$1=Cпиcок!$G179,Cпиcок!$C179,9999),SMALL(INDIRECT(ADDRESS(2,COLUMN()-1)&amp;":"&amp;ADDRESS(200,COLUMN()-1)),ROW()-1)),9999)</f>
        <v>9999</v>
      </c>
      <c r="G177" s="19">
        <f ca="1">IFERROR(IF(G$1&lt;&gt;"",IF(G$1=Cпиcок!$G179,Cпиcок!$C179,9999),SMALL(INDIRECT(ADDRESS(2,COLUMN()-1)&amp;":"&amp;ADDRESS(200,COLUMN()-1)),ROW()-1)),9999)</f>
        <v>9999</v>
      </c>
      <c r="H177" s="20">
        <f ca="1">IFERROR(IF(H$1&lt;&gt;"",IF(H$1=Cпиcок!$G179,Cпиcок!$C179,9999),SMALL(INDIRECT(ADDRESS(2,COLUMN()-1)&amp;":"&amp;ADDRESS(200,COLUMN()-1)),ROW()-1)),9999)</f>
        <v>9999</v>
      </c>
      <c r="I177" s="19">
        <f ca="1">IFERROR(IF(I$1&lt;&gt;"",IF(I$1=Cпиcок!$G179,Cпиcок!$C179,9999),SMALL(INDIRECT(ADDRESS(2,COLUMN()-1)&amp;":"&amp;ADDRESS(200,COLUMN()-1)),ROW()-1)),9999)</f>
        <v>9999</v>
      </c>
      <c r="J177" s="20">
        <f ca="1">IFERROR(IF(J$1&lt;&gt;"",IF(J$1=Cпиcок!$G179,Cпиcок!$C179,9999),SMALL(INDIRECT(ADDRESS(2,COLUMN()-1)&amp;":"&amp;ADDRESS(200,COLUMN()-1)),ROW()-1)),9999)</f>
        <v>9999</v>
      </c>
      <c r="K177" s="19">
        <f ca="1">IFERROR(IF(K$1&lt;&gt;"",IF(K$1=Cпиcок!$G179,Cпиcок!$C179,9999),SMALL(INDIRECT(ADDRESS(2,COLUMN()-1)&amp;":"&amp;ADDRESS(200,COLUMN()-1)),ROW()-1)),9999)</f>
        <v>9999</v>
      </c>
      <c r="L177" s="20">
        <f ca="1">IFERROR(IF(L$1&lt;&gt;"",IF(L$1=Cпиcок!$G179,Cпиcок!$C179,9999),SMALL(INDIRECT(ADDRESS(2,COLUMN()-1)&amp;":"&amp;ADDRESS(200,COLUMN()-1)),ROW()-1)),9999)</f>
        <v>9999</v>
      </c>
      <c r="M177" s="19">
        <f ca="1">IFERROR(IF(M$1&lt;&gt;"",IF(M$1=Cпиcок!$G179,Cпиcок!$C179,9999),SMALL(INDIRECT(ADDRESS(2,COLUMN()-1)&amp;":"&amp;ADDRESS(200,COLUMN()-1)),ROW()-1)),9999)</f>
        <v>9999</v>
      </c>
      <c r="N177" s="20">
        <f ca="1">IFERROR(IF(N$1&lt;&gt;"",IF(N$1=Cпиcок!$G179,Cпиcок!$C179,9999),SMALL(INDIRECT(ADDRESS(2,COLUMN()-1)&amp;":"&amp;ADDRESS(200,COLUMN()-1)),ROW()-1)),9999)</f>
        <v>9999</v>
      </c>
      <c r="O177" s="19">
        <f ca="1">IFERROR(IF(O$1&lt;&gt;"",IF(O$1=Cпиcок!$G179,Cпиcок!$C179,9999),SMALL(INDIRECT(ADDRESS(2,COLUMN()-1)&amp;":"&amp;ADDRESS(200,COLUMN()-1)),ROW()-1)),9999)</f>
        <v>9999</v>
      </c>
      <c r="P177" s="20">
        <f ca="1">IFERROR(IF(P$1&lt;&gt;"",IF(P$1=Cпиcок!$G179,Cпиcок!$C179,9999),SMALL(INDIRECT(ADDRESS(2,COLUMN()-1)&amp;":"&amp;ADDRESS(200,COLUMN()-1)),ROW()-1)),9999)</f>
        <v>9999</v>
      </c>
      <c r="Q177" s="19">
        <f ca="1">IFERROR(IF(Q$1&lt;&gt;"",IF(Q$1=Cпиcок!$G179,Cпиcок!$C179,9999),SMALL(INDIRECT(ADDRESS(2,COLUMN()-1)&amp;":"&amp;ADDRESS(200,COLUMN()-1)),ROW()-1)),9999)</f>
        <v>9999</v>
      </c>
      <c r="R177" s="20">
        <f ca="1">IFERROR(IF(R$1&lt;&gt;"",IF(R$1=Cпиcок!$G179,Cпиcок!$C179,9999),SMALL(INDIRECT(ADDRESS(2,COLUMN()-1)&amp;":"&amp;ADDRESS(200,COLUMN()-1)),ROW()-1)),9999)</f>
        <v>9999</v>
      </c>
      <c r="S177" s="19">
        <f ca="1">IFERROR(IF(S$1&lt;&gt;"",IF(S$1=Cпиcок!$G179,Cпиcок!$C179,9999),SMALL(INDIRECT(ADDRESS(2,COLUMN()-1)&amp;":"&amp;ADDRESS(200,COLUMN()-1)),ROW()-1)),9999)</f>
        <v>9999</v>
      </c>
      <c r="T177" s="20">
        <f ca="1">IFERROR(IF(T$1&lt;&gt;"",IF(T$1=Cпиcок!$G179,Cпиcок!$C179,9999),SMALL(INDIRECT(ADDRESS(2,COLUMN()-1)&amp;":"&amp;ADDRESS(200,COLUMN()-1)),ROW()-1)),9999)</f>
        <v>9999</v>
      </c>
    </row>
    <row r="178" spans="1:20" x14ac:dyDescent="0.15">
      <c r="A178" s="19">
        <f ca="1">IFERROR(IF(A$1&lt;&gt;"",IF(A$1=Cпиcок!$G180,Cпиcок!$C180,9999),SMALL(INDIRECT(ADDRESS(2,COLUMN()-1)&amp;":"&amp;ADDRESS(200,COLUMN()-1)),ROW()-1)),9999)</f>
        <v>9999</v>
      </c>
      <c r="B178" s="20">
        <f ca="1">IFERROR(IF(B$1&lt;&gt;"",IF(B$1=Cпиcок!$G180,Cпиcок!$C180,9999),SMALL(INDIRECT(ADDRESS(2,COLUMN()-1)&amp;":"&amp;ADDRESS(200,COLUMN()-1)),ROW()-1)),9999)</f>
        <v>9999</v>
      </c>
      <c r="C178" s="19">
        <f ca="1">IFERROR(IF(C$1=Cпиcок!$G180,Cпиcок!$C180,9999),9999)</f>
        <v>9999</v>
      </c>
      <c r="D178" s="20">
        <f t="shared" ca="1" si="3"/>
        <v>9999</v>
      </c>
      <c r="E178" s="19">
        <f ca="1">IFERROR(IF(E$1&lt;&gt;"",IF(E$1=Cпиcок!$G180,Cпиcок!$C180,9999),SMALL(INDIRECT(ADDRESS(2,COLUMN()-1)&amp;":"&amp;ADDRESS(200,COLUMN()-1)),ROW()-1)),9999)</f>
        <v>9999</v>
      </c>
      <c r="F178" s="20">
        <f ca="1">IFERROR(IF(F$1&lt;&gt;"",IF(F$1=Cпиcок!$G180,Cпиcок!$C180,9999),SMALL(INDIRECT(ADDRESS(2,COLUMN()-1)&amp;":"&amp;ADDRESS(200,COLUMN()-1)),ROW()-1)),9999)</f>
        <v>9999</v>
      </c>
      <c r="G178" s="19">
        <f ca="1">IFERROR(IF(G$1&lt;&gt;"",IF(G$1=Cпиcок!$G180,Cпиcок!$C180,9999),SMALL(INDIRECT(ADDRESS(2,COLUMN()-1)&amp;":"&amp;ADDRESS(200,COLUMN()-1)),ROW()-1)),9999)</f>
        <v>9999</v>
      </c>
      <c r="H178" s="20">
        <f ca="1">IFERROR(IF(H$1&lt;&gt;"",IF(H$1=Cпиcок!$G180,Cпиcок!$C180,9999),SMALL(INDIRECT(ADDRESS(2,COLUMN()-1)&amp;":"&amp;ADDRESS(200,COLUMN()-1)),ROW()-1)),9999)</f>
        <v>9999</v>
      </c>
      <c r="I178" s="19">
        <f ca="1">IFERROR(IF(I$1&lt;&gt;"",IF(I$1=Cпиcок!$G180,Cпиcок!$C180,9999),SMALL(INDIRECT(ADDRESS(2,COLUMN()-1)&amp;":"&amp;ADDRESS(200,COLUMN()-1)),ROW()-1)),9999)</f>
        <v>9999</v>
      </c>
      <c r="J178" s="20">
        <f ca="1">IFERROR(IF(J$1&lt;&gt;"",IF(J$1=Cпиcок!$G180,Cпиcок!$C180,9999),SMALL(INDIRECT(ADDRESS(2,COLUMN()-1)&amp;":"&amp;ADDRESS(200,COLUMN()-1)),ROW()-1)),9999)</f>
        <v>9999</v>
      </c>
      <c r="K178" s="19">
        <f ca="1">IFERROR(IF(K$1&lt;&gt;"",IF(K$1=Cпиcок!$G180,Cпиcок!$C180,9999),SMALL(INDIRECT(ADDRESS(2,COLUMN()-1)&amp;":"&amp;ADDRESS(200,COLUMN()-1)),ROW()-1)),9999)</f>
        <v>9999</v>
      </c>
      <c r="L178" s="20">
        <f ca="1">IFERROR(IF(L$1&lt;&gt;"",IF(L$1=Cпиcок!$G180,Cпиcок!$C180,9999),SMALL(INDIRECT(ADDRESS(2,COLUMN()-1)&amp;":"&amp;ADDRESS(200,COLUMN()-1)),ROW()-1)),9999)</f>
        <v>9999</v>
      </c>
      <c r="M178" s="19">
        <f ca="1">IFERROR(IF(M$1&lt;&gt;"",IF(M$1=Cпиcок!$G180,Cпиcок!$C180,9999),SMALL(INDIRECT(ADDRESS(2,COLUMN()-1)&amp;":"&amp;ADDRESS(200,COLUMN()-1)),ROW()-1)),9999)</f>
        <v>9999</v>
      </c>
      <c r="N178" s="20">
        <f ca="1">IFERROR(IF(N$1&lt;&gt;"",IF(N$1=Cпиcок!$G180,Cпиcок!$C180,9999),SMALL(INDIRECT(ADDRESS(2,COLUMN()-1)&amp;":"&amp;ADDRESS(200,COLUMN()-1)),ROW()-1)),9999)</f>
        <v>9999</v>
      </c>
      <c r="O178" s="19">
        <f ca="1">IFERROR(IF(O$1&lt;&gt;"",IF(O$1=Cпиcок!$G180,Cпиcок!$C180,9999),SMALL(INDIRECT(ADDRESS(2,COLUMN()-1)&amp;":"&amp;ADDRESS(200,COLUMN()-1)),ROW()-1)),9999)</f>
        <v>9999</v>
      </c>
      <c r="P178" s="20">
        <f ca="1">IFERROR(IF(P$1&lt;&gt;"",IF(P$1=Cпиcок!$G180,Cпиcок!$C180,9999),SMALL(INDIRECT(ADDRESS(2,COLUMN()-1)&amp;":"&amp;ADDRESS(200,COLUMN()-1)),ROW()-1)),9999)</f>
        <v>9999</v>
      </c>
      <c r="Q178" s="19">
        <f ca="1">IFERROR(IF(Q$1&lt;&gt;"",IF(Q$1=Cпиcок!$G180,Cпиcок!$C180,9999),SMALL(INDIRECT(ADDRESS(2,COLUMN()-1)&amp;":"&amp;ADDRESS(200,COLUMN()-1)),ROW()-1)),9999)</f>
        <v>9999</v>
      </c>
      <c r="R178" s="20">
        <f ca="1">IFERROR(IF(R$1&lt;&gt;"",IF(R$1=Cпиcок!$G180,Cпиcок!$C180,9999),SMALL(INDIRECT(ADDRESS(2,COLUMN()-1)&amp;":"&amp;ADDRESS(200,COLUMN()-1)),ROW()-1)),9999)</f>
        <v>9999</v>
      </c>
      <c r="S178" s="19">
        <f ca="1">IFERROR(IF(S$1&lt;&gt;"",IF(S$1=Cпиcок!$G180,Cпиcок!$C180,9999),SMALL(INDIRECT(ADDRESS(2,COLUMN()-1)&amp;":"&amp;ADDRESS(200,COLUMN()-1)),ROW()-1)),9999)</f>
        <v>9999</v>
      </c>
      <c r="T178" s="20">
        <f ca="1">IFERROR(IF(T$1&lt;&gt;"",IF(T$1=Cпиcок!$G180,Cпиcок!$C180,9999),SMALL(INDIRECT(ADDRESS(2,COLUMN()-1)&amp;":"&amp;ADDRESS(200,COLUMN()-1)),ROW()-1)),9999)</f>
        <v>9999</v>
      </c>
    </row>
    <row r="179" spans="1:20" x14ac:dyDescent="0.15">
      <c r="A179" s="19">
        <f ca="1">IFERROR(IF(A$1&lt;&gt;"",IF(A$1=Cпиcок!$G181,Cпиcок!$C181,9999),SMALL(INDIRECT(ADDRESS(2,COLUMN()-1)&amp;":"&amp;ADDRESS(200,COLUMN()-1)),ROW()-1)),9999)</f>
        <v>9999</v>
      </c>
      <c r="B179" s="20">
        <f ca="1">IFERROR(IF(B$1&lt;&gt;"",IF(B$1=Cпиcок!$G181,Cпиcок!$C181,9999),SMALL(INDIRECT(ADDRESS(2,COLUMN()-1)&amp;":"&amp;ADDRESS(200,COLUMN()-1)),ROW()-1)),9999)</f>
        <v>9999</v>
      </c>
      <c r="C179" s="19">
        <f ca="1">IFERROR(IF(C$1=Cпиcок!$G181,Cпиcок!$C181,9999),9999)</f>
        <v>9999</v>
      </c>
      <c r="D179" s="20">
        <f t="shared" ca="1" si="3"/>
        <v>9999</v>
      </c>
      <c r="E179" s="19">
        <f ca="1">IFERROR(IF(E$1&lt;&gt;"",IF(E$1=Cпиcок!$G181,Cпиcок!$C181,9999),SMALL(INDIRECT(ADDRESS(2,COLUMN()-1)&amp;":"&amp;ADDRESS(200,COLUMN()-1)),ROW()-1)),9999)</f>
        <v>9999</v>
      </c>
      <c r="F179" s="20">
        <f ca="1">IFERROR(IF(F$1&lt;&gt;"",IF(F$1=Cпиcок!$G181,Cпиcок!$C181,9999),SMALL(INDIRECT(ADDRESS(2,COLUMN()-1)&amp;":"&amp;ADDRESS(200,COLUMN()-1)),ROW()-1)),9999)</f>
        <v>9999</v>
      </c>
      <c r="G179" s="19">
        <f ca="1">IFERROR(IF(G$1&lt;&gt;"",IF(G$1=Cпиcок!$G181,Cпиcок!$C181,9999),SMALL(INDIRECT(ADDRESS(2,COLUMN()-1)&amp;":"&amp;ADDRESS(200,COLUMN()-1)),ROW()-1)),9999)</f>
        <v>9999</v>
      </c>
      <c r="H179" s="20">
        <f ca="1">IFERROR(IF(H$1&lt;&gt;"",IF(H$1=Cпиcок!$G181,Cпиcок!$C181,9999),SMALL(INDIRECT(ADDRESS(2,COLUMN()-1)&amp;":"&amp;ADDRESS(200,COLUMN()-1)),ROW()-1)),9999)</f>
        <v>9999</v>
      </c>
      <c r="I179" s="19">
        <f ca="1">IFERROR(IF(I$1&lt;&gt;"",IF(I$1=Cпиcок!$G181,Cпиcок!$C181,9999),SMALL(INDIRECT(ADDRESS(2,COLUMN()-1)&amp;":"&amp;ADDRESS(200,COLUMN()-1)),ROW()-1)),9999)</f>
        <v>9999</v>
      </c>
      <c r="J179" s="20">
        <f ca="1">IFERROR(IF(J$1&lt;&gt;"",IF(J$1=Cпиcок!$G181,Cпиcок!$C181,9999),SMALL(INDIRECT(ADDRESS(2,COLUMN()-1)&amp;":"&amp;ADDRESS(200,COLUMN()-1)),ROW()-1)),9999)</f>
        <v>9999</v>
      </c>
      <c r="K179" s="19">
        <f ca="1">IFERROR(IF(K$1&lt;&gt;"",IF(K$1=Cпиcок!$G181,Cпиcок!$C181,9999),SMALL(INDIRECT(ADDRESS(2,COLUMN()-1)&amp;":"&amp;ADDRESS(200,COLUMN()-1)),ROW()-1)),9999)</f>
        <v>9999</v>
      </c>
      <c r="L179" s="20">
        <f ca="1">IFERROR(IF(L$1&lt;&gt;"",IF(L$1=Cпиcок!$G181,Cпиcок!$C181,9999),SMALL(INDIRECT(ADDRESS(2,COLUMN()-1)&amp;":"&amp;ADDRESS(200,COLUMN()-1)),ROW()-1)),9999)</f>
        <v>9999</v>
      </c>
      <c r="M179" s="19">
        <f ca="1">IFERROR(IF(M$1&lt;&gt;"",IF(M$1=Cпиcок!$G181,Cпиcок!$C181,9999),SMALL(INDIRECT(ADDRESS(2,COLUMN()-1)&amp;":"&amp;ADDRESS(200,COLUMN()-1)),ROW()-1)),9999)</f>
        <v>9999</v>
      </c>
      <c r="N179" s="20">
        <f ca="1">IFERROR(IF(N$1&lt;&gt;"",IF(N$1=Cпиcок!$G181,Cпиcок!$C181,9999),SMALL(INDIRECT(ADDRESS(2,COLUMN()-1)&amp;":"&amp;ADDRESS(200,COLUMN()-1)),ROW()-1)),9999)</f>
        <v>9999</v>
      </c>
      <c r="O179" s="19">
        <f ca="1">IFERROR(IF(O$1&lt;&gt;"",IF(O$1=Cпиcок!$G181,Cпиcок!$C181,9999),SMALL(INDIRECT(ADDRESS(2,COLUMN()-1)&amp;":"&amp;ADDRESS(200,COLUMN()-1)),ROW()-1)),9999)</f>
        <v>9999</v>
      </c>
      <c r="P179" s="20">
        <f ca="1">IFERROR(IF(P$1&lt;&gt;"",IF(P$1=Cпиcок!$G181,Cпиcок!$C181,9999),SMALL(INDIRECT(ADDRESS(2,COLUMN()-1)&amp;":"&amp;ADDRESS(200,COLUMN()-1)),ROW()-1)),9999)</f>
        <v>9999</v>
      </c>
      <c r="Q179" s="19">
        <f ca="1">IFERROR(IF(Q$1&lt;&gt;"",IF(Q$1=Cпиcок!$G181,Cпиcок!$C181,9999),SMALL(INDIRECT(ADDRESS(2,COLUMN()-1)&amp;":"&amp;ADDRESS(200,COLUMN()-1)),ROW()-1)),9999)</f>
        <v>9999</v>
      </c>
      <c r="R179" s="20">
        <f ca="1">IFERROR(IF(R$1&lt;&gt;"",IF(R$1=Cпиcок!$G181,Cпиcок!$C181,9999),SMALL(INDIRECT(ADDRESS(2,COLUMN()-1)&amp;":"&amp;ADDRESS(200,COLUMN()-1)),ROW()-1)),9999)</f>
        <v>9999</v>
      </c>
      <c r="S179" s="19">
        <f ca="1">IFERROR(IF(S$1&lt;&gt;"",IF(S$1=Cпиcок!$G181,Cпиcок!$C181,9999),SMALL(INDIRECT(ADDRESS(2,COLUMN()-1)&amp;":"&amp;ADDRESS(200,COLUMN()-1)),ROW()-1)),9999)</f>
        <v>9999</v>
      </c>
      <c r="T179" s="20">
        <f ca="1">IFERROR(IF(T$1&lt;&gt;"",IF(T$1=Cпиcок!$G181,Cпиcок!$C181,9999),SMALL(INDIRECT(ADDRESS(2,COLUMN()-1)&amp;":"&amp;ADDRESS(200,COLUMN()-1)),ROW()-1)),9999)</f>
        <v>9999</v>
      </c>
    </row>
    <row r="180" spans="1:20" x14ac:dyDescent="0.15">
      <c r="A180" s="19">
        <f ca="1">IFERROR(IF(A$1&lt;&gt;"",IF(A$1=Cпиcок!$G182,Cпиcок!$C182,9999),SMALL(INDIRECT(ADDRESS(2,COLUMN()-1)&amp;":"&amp;ADDRESS(200,COLUMN()-1)),ROW()-1)),9999)</f>
        <v>9999</v>
      </c>
      <c r="B180" s="20">
        <f ca="1">IFERROR(IF(B$1&lt;&gt;"",IF(B$1=Cпиcок!$G182,Cпиcок!$C182,9999),SMALL(INDIRECT(ADDRESS(2,COLUMN()-1)&amp;":"&amp;ADDRESS(200,COLUMN()-1)),ROW()-1)),9999)</f>
        <v>9999</v>
      </c>
      <c r="C180" s="19">
        <f ca="1">IFERROR(IF(C$1=Cпиcок!$G182,Cпиcок!$C182,9999),9999)</f>
        <v>9999</v>
      </c>
      <c r="D180" s="20">
        <f t="shared" ca="1" si="3"/>
        <v>9999</v>
      </c>
      <c r="E180" s="19">
        <f ca="1">IFERROR(IF(E$1&lt;&gt;"",IF(E$1=Cпиcок!$G182,Cпиcок!$C182,9999),SMALL(INDIRECT(ADDRESS(2,COLUMN()-1)&amp;":"&amp;ADDRESS(200,COLUMN()-1)),ROW()-1)),9999)</f>
        <v>9999</v>
      </c>
      <c r="F180" s="20">
        <f ca="1">IFERROR(IF(F$1&lt;&gt;"",IF(F$1=Cпиcок!$G182,Cпиcок!$C182,9999),SMALL(INDIRECT(ADDRESS(2,COLUMN()-1)&amp;":"&amp;ADDRESS(200,COLUMN()-1)),ROW()-1)),9999)</f>
        <v>9999</v>
      </c>
      <c r="G180" s="19">
        <f ca="1">IFERROR(IF(G$1&lt;&gt;"",IF(G$1=Cпиcок!$G182,Cпиcок!$C182,9999),SMALL(INDIRECT(ADDRESS(2,COLUMN()-1)&amp;":"&amp;ADDRESS(200,COLUMN()-1)),ROW()-1)),9999)</f>
        <v>9999</v>
      </c>
      <c r="H180" s="20">
        <f ca="1">IFERROR(IF(H$1&lt;&gt;"",IF(H$1=Cпиcок!$G182,Cпиcок!$C182,9999),SMALL(INDIRECT(ADDRESS(2,COLUMN()-1)&amp;":"&amp;ADDRESS(200,COLUMN()-1)),ROW()-1)),9999)</f>
        <v>9999</v>
      </c>
      <c r="I180" s="19">
        <f ca="1">IFERROR(IF(I$1&lt;&gt;"",IF(I$1=Cпиcок!$G182,Cпиcок!$C182,9999),SMALL(INDIRECT(ADDRESS(2,COLUMN()-1)&amp;":"&amp;ADDRESS(200,COLUMN()-1)),ROW()-1)),9999)</f>
        <v>9999</v>
      </c>
      <c r="J180" s="20">
        <f ca="1">IFERROR(IF(J$1&lt;&gt;"",IF(J$1=Cпиcок!$G182,Cпиcок!$C182,9999),SMALL(INDIRECT(ADDRESS(2,COLUMN()-1)&amp;":"&amp;ADDRESS(200,COLUMN()-1)),ROW()-1)),9999)</f>
        <v>9999</v>
      </c>
      <c r="K180" s="19">
        <f ca="1">IFERROR(IF(K$1&lt;&gt;"",IF(K$1=Cпиcок!$G182,Cпиcок!$C182,9999),SMALL(INDIRECT(ADDRESS(2,COLUMN()-1)&amp;":"&amp;ADDRESS(200,COLUMN()-1)),ROW()-1)),9999)</f>
        <v>9999</v>
      </c>
      <c r="L180" s="20">
        <f ca="1">IFERROR(IF(L$1&lt;&gt;"",IF(L$1=Cпиcок!$G182,Cпиcок!$C182,9999),SMALL(INDIRECT(ADDRESS(2,COLUMN()-1)&amp;":"&amp;ADDRESS(200,COLUMN()-1)),ROW()-1)),9999)</f>
        <v>9999</v>
      </c>
      <c r="M180" s="19">
        <f ca="1">IFERROR(IF(M$1&lt;&gt;"",IF(M$1=Cпиcок!$G182,Cпиcок!$C182,9999),SMALL(INDIRECT(ADDRESS(2,COLUMN()-1)&amp;":"&amp;ADDRESS(200,COLUMN()-1)),ROW()-1)),9999)</f>
        <v>9999</v>
      </c>
      <c r="N180" s="20">
        <f ca="1">IFERROR(IF(N$1&lt;&gt;"",IF(N$1=Cпиcок!$G182,Cпиcок!$C182,9999),SMALL(INDIRECT(ADDRESS(2,COLUMN()-1)&amp;":"&amp;ADDRESS(200,COLUMN()-1)),ROW()-1)),9999)</f>
        <v>9999</v>
      </c>
      <c r="O180" s="19">
        <f ca="1">IFERROR(IF(O$1&lt;&gt;"",IF(O$1=Cпиcок!$G182,Cпиcок!$C182,9999),SMALL(INDIRECT(ADDRESS(2,COLUMN()-1)&amp;":"&amp;ADDRESS(200,COLUMN()-1)),ROW()-1)),9999)</f>
        <v>9999</v>
      </c>
      <c r="P180" s="20">
        <f ca="1">IFERROR(IF(P$1&lt;&gt;"",IF(P$1=Cпиcок!$G182,Cпиcок!$C182,9999),SMALL(INDIRECT(ADDRESS(2,COLUMN()-1)&amp;":"&amp;ADDRESS(200,COLUMN()-1)),ROW()-1)),9999)</f>
        <v>9999</v>
      </c>
      <c r="Q180" s="19">
        <f ca="1">IFERROR(IF(Q$1&lt;&gt;"",IF(Q$1=Cпиcок!$G182,Cпиcок!$C182,9999),SMALL(INDIRECT(ADDRESS(2,COLUMN()-1)&amp;":"&amp;ADDRESS(200,COLUMN()-1)),ROW()-1)),9999)</f>
        <v>9999</v>
      </c>
      <c r="R180" s="20">
        <f ca="1">IFERROR(IF(R$1&lt;&gt;"",IF(R$1=Cпиcок!$G182,Cпиcок!$C182,9999),SMALL(INDIRECT(ADDRESS(2,COLUMN()-1)&amp;":"&amp;ADDRESS(200,COLUMN()-1)),ROW()-1)),9999)</f>
        <v>9999</v>
      </c>
      <c r="S180" s="19">
        <f ca="1">IFERROR(IF(S$1&lt;&gt;"",IF(S$1=Cпиcок!$G182,Cпиcок!$C182,9999),SMALL(INDIRECT(ADDRESS(2,COLUMN()-1)&amp;":"&amp;ADDRESS(200,COLUMN()-1)),ROW()-1)),9999)</f>
        <v>9999</v>
      </c>
      <c r="T180" s="20">
        <f ca="1">IFERROR(IF(T$1&lt;&gt;"",IF(T$1=Cпиcок!$G182,Cпиcок!$C182,9999),SMALL(INDIRECT(ADDRESS(2,COLUMN()-1)&amp;":"&amp;ADDRESS(200,COLUMN()-1)),ROW()-1)),9999)</f>
        <v>9999</v>
      </c>
    </row>
    <row r="181" spans="1:20" x14ac:dyDescent="0.15">
      <c r="A181" s="19">
        <f ca="1">IFERROR(IF(A$1&lt;&gt;"",IF(A$1=Cпиcок!$G183,Cпиcок!$C183,9999),SMALL(INDIRECT(ADDRESS(2,COLUMN()-1)&amp;":"&amp;ADDRESS(200,COLUMN()-1)),ROW()-1)),9999)</f>
        <v>9999</v>
      </c>
      <c r="B181" s="20">
        <f ca="1">IFERROR(IF(B$1&lt;&gt;"",IF(B$1=Cпиcок!$G183,Cпиcок!$C183,9999),SMALL(INDIRECT(ADDRESS(2,COLUMN()-1)&amp;":"&amp;ADDRESS(200,COLUMN()-1)),ROW()-1)),9999)</f>
        <v>9999</v>
      </c>
      <c r="C181" s="19">
        <f ca="1">IFERROR(IF(C$1=Cпиcок!$G183,Cпиcок!$C183,9999),9999)</f>
        <v>9999</v>
      </c>
      <c r="D181" s="20">
        <f t="shared" ca="1" si="3"/>
        <v>9999</v>
      </c>
      <c r="E181" s="19">
        <f ca="1">IFERROR(IF(E$1&lt;&gt;"",IF(E$1=Cпиcок!$G183,Cпиcок!$C183,9999),SMALL(INDIRECT(ADDRESS(2,COLUMN()-1)&amp;":"&amp;ADDRESS(200,COLUMN()-1)),ROW()-1)),9999)</f>
        <v>9999</v>
      </c>
      <c r="F181" s="20">
        <f ca="1">IFERROR(IF(F$1&lt;&gt;"",IF(F$1=Cпиcок!$G183,Cпиcок!$C183,9999),SMALL(INDIRECT(ADDRESS(2,COLUMN()-1)&amp;":"&amp;ADDRESS(200,COLUMN()-1)),ROW()-1)),9999)</f>
        <v>9999</v>
      </c>
      <c r="G181" s="19">
        <f ca="1">IFERROR(IF(G$1&lt;&gt;"",IF(G$1=Cпиcок!$G183,Cпиcок!$C183,9999),SMALL(INDIRECT(ADDRESS(2,COLUMN()-1)&amp;":"&amp;ADDRESS(200,COLUMN()-1)),ROW()-1)),9999)</f>
        <v>9999</v>
      </c>
      <c r="H181" s="20">
        <f ca="1">IFERROR(IF(H$1&lt;&gt;"",IF(H$1=Cпиcок!$G183,Cпиcок!$C183,9999),SMALL(INDIRECT(ADDRESS(2,COLUMN()-1)&amp;":"&amp;ADDRESS(200,COLUMN()-1)),ROW()-1)),9999)</f>
        <v>9999</v>
      </c>
      <c r="I181" s="19">
        <f ca="1">IFERROR(IF(I$1&lt;&gt;"",IF(I$1=Cпиcок!$G183,Cпиcок!$C183,9999),SMALL(INDIRECT(ADDRESS(2,COLUMN()-1)&amp;":"&amp;ADDRESS(200,COLUMN()-1)),ROW()-1)),9999)</f>
        <v>9999</v>
      </c>
      <c r="J181" s="20">
        <f ca="1">IFERROR(IF(J$1&lt;&gt;"",IF(J$1=Cпиcок!$G183,Cпиcок!$C183,9999),SMALL(INDIRECT(ADDRESS(2,COLUMN()-1)&amp;":"&amp;ADDRESS(200,COLUMN()-1)),ROW()-1)),9999)</f>
        <v>9999</v>
      </c>
      <c r="K181" s="19">
        <f ca="1">IFERROR(IF(K$1&lt;&gt;"",IF(K$1=Cпиcок!$G183,Cпиcок!$C183,9999),SMALL(INDIRECT(ADDRESS(2,COLUMN()-1)&amp;":"&amp;ADDRESS(200,COLUMN()-1)),ROW()-1)),9999)</f>
        <v>9999</v>
      </c>
      <c r="L181" s="20">
        <f ca="1">IFERROR(IF(L$1&lt;&gt;"",IF(L$1=Cпиcок!$G183,Cпиcок!$C183,9999),SMALL(INDIRECT(ADDRESS(2,COLUMN()-1)&amp;":"&amp;ADDRESS(200,COLUMN()-1)),ROW()-1)),9999)</f>
        <v>9999</v>
      </c>
      <c r="M181" s="19">
        <f ca="1">IFERROR(IF(M$1&lt;&gt;"",IF(M$1=Cпиcок!$G183,Cпиcок!$C183,9999),SMALL(INDIRECT(ADDRESS(2,COLUMN()-1)&amp;":"&amp;ADDRESS(200,COLUMN()-1)),ROW()-1)),9999)</f>
        <v>9999</v>
      </c>
      <c r="N181" s="20">
        <f ca="1">IFERROR(IF(N$1&lt;&gt;"",IF(N$1=Cпиcок!$G183,Cпиcок!$C183,9999),SMALL(INDIRECT(ADDRESS(2,COLUMN()-1)&amp;":"&amp;ADDRESS(200,COLUMN()-1)),ROW()-1)),9999)</f>
        <v>9999</v>
      </c>
      <c r="O181" s="19">
        <f ca="1">IFERROR(IF(O$1&lt;&gt;"",IF(O$1=Cпиcок!$G183,Cпиcок!$C183,9999),SMALL(INDIRECT(ADDRESS(2,COLUMN()-1)&amp;":"&amp;ADDRESS(200,COLUMN()-1)),ROW()-1)),9999)</f>
        <v>9999</v>
      </c>
      <c r="P181" s="20">
        <f ca="1">IFERROR(IF(P$1&lt;&gt;"",IF(P$1=Cпиcок!$G183,Cпиcок!$C183,9999),SMALL(INDIRECT(ADDRESS(2,COLUMN()-1)&amp;":"&amp;ADDRESS(200,COLUMN()-1)),ROW()-1)),9999)</f>
        <v>9999</v>
      </c>
      <c r="Q181" s="19">
        <f ca="1">IFERROR(IF(Q$1&lt;&gt;"",IF(Q$1=Cпиcок!$G183,Cпиcок!$C183,9999),SMALL(INDIRECT(ADDRESS(2,COLUMN()-1)&amp;":"&amp;ADDRESS(200,COLUMN()-1)),ROW()-1)),9999)</f>
        <v>9999</v>
      </c>
      <c r="R181" s="20">
        <f ca="1">IFERROR(IF(R$1&lt;&gt;"",IF(R$1=Cпиcок!$G183,Cпиcок!$C183,9999),SMALL(INDIRECT(ADDRESS(2,COLUMN()-1)&amp;":"&amp;ADDRESS(200,COLUMN()-1)),ROW()-1)),9999)</f>
        <v>9999</v>
      </c>
      <c r="S181" s="19">
        <f ca="1">IFERROR(IF(S$1&lt;&gt;"",IF(S$1=Cпиcок!$G183,Cпиcок!$C183,9999),SMALL(INDIRECT(ADDRESS(2,COLUMN()-1)&amp;":"&amp;ADDRESS(200,COLUMN()-1)),ROW()-1)),9999)</f>
        <v>9999</v>
      </c>
      <c r="T181" s="20">
        <f ca="1">IFERROR(IF(T$1&lt;&gt;"",IF(T$1=Cпиcок!$G183,Cпиcок!$C183,9999),SMALL(INDIRECT(ADDRESS(2,COLUMN()-1)&amp;":"&amp;ADDRESS(200,COLUMN()-1)),ROW()-1)),9999)</f>
        <v>9999</v>
      </c>
    </row>
    <row r="182" spans="1:20" x14ac:dyDescent="0.15">
      <c r="A182" s="19">
        <f ca="1">IFERROR(IF(A$1&lt;&gt;"",IF(A$1=Cпиcок!$G184,Cпиcок!$C184,9999),SMALL(INDIRECT(ADDRESS(2,COLUMN()-1)&amp;":"&amp;ADDRESS(200,COLUMN()-1)),ROW()-1)),9999)</f>
        <v>9999</v>
      </c>
      <c r="B182" s="20">
        <f ca="1">IFERROR(IF(B$1&lt;&gt;"",IF(B$1=Cпиcок!$G184,Cпиcок!$C184,9999),SMALL(INDIRECT(ADDRESS(2,COLUMN()-1)&amp;":"&amp;ADDRESS(200,COLUMN()-1)),ROW()-1)),9999)</f>
        <v>9999</v>
      </c>
      <c r="C182" s="19">
        <f ca="1">IFERROR(IF(C$1=Cпиcок!$G184,Cпиcок!$C184,9999),9999)</f>
        <v>9999</v>
      </c>
      <c r="D182" s="20">
        <f t="shared" ca="1" si="3"/>
        <v>9999</v>
      </c>
      <c r="E182" s="19">
        <f ca="1">IFERROR(IF(E$1&lt;&gt;"",IF(E$1=Cпиcок!$G184,Cпиcок!$C184,9999),SMALL(INDIRECT(ADDRESS(2,COLUMN()-1)&amp;":"&amp;ADDRESS(200,COLUMN()-1)),ROW()-1)),9999)</f>
        <v>9999</v>
      </c>
      <c r="F182" s="20">
        <f ca="1">IFERROR(IF(F$1&lt;&gt;"",IF(F$1=Cпиcок!$G184,Cпиcок!$C184,9999),SMALL(INDIRECT(ADDRESS(2,COLUMN()-1)&amp;":"&amp;ADDRESS(200,COLUMN()-1)),ROW()-1)),9999)</f>
        <v>9999</v>
      </c>
      <c r="G182" s="19">
        <f ca="1">IFERROR(IF(G$1&lt;&gt;"",IF(G$1=Cпиcок!$G184,Cпиcок!$C184,9999),SMALL(INDIRECT(ADDRESS(2,COLUMN()-1)&amp;":"&amp;ADDRESS(200,COLUMN()-1)),ROW()-1)),9999)</f>
        <v>9999</v>
      </c>
      <c r="H182" s="20">
        <f ca="1">IFERROR(IF(H$1&lt;&gt;"",IF(H$1=Cпиcок!$G184,Cпиcок!$C184,9999),SMALL(INDIRECT(ADDRESS(2,COLUMN()-1)&amp;":"&amp;ADDRESS(200,COLUMN()-1)),ROW()-1)),9999)</f>
        <v>9999</v>
      </c>
      <c r="I182" s="19">
        <f ca="1">IFERROR(IF(I$1&lt;&gt;"",IF(I$1=Cпиcок!$G184,Cпиcок!$C184,9999),SMALL(INDIRECT(ADDRESS(2,COLUMN()-1)&amp;":"&amp;ADDRESS(200,COLUMN()-1)),ROW()-1)),9999)</f>
        <v>9999</v>
      </c>
      <c r="J182" s="20">
        <f ca="1">IFERROR(IF(J$1&lt;&gt;"",IF(J$1=Cпиcок!$G184,Cпиcок!$C184,9999),SMALL(INDIRECT(ADDRESS(2,COLUMN()-1)&amp;":"&amp;ADDRESS(200,COLUMN()-1)),ROW()-1)),9999)</f>
        <v>9999</v>
      </c>
      <c r="K182" s="19">
        <f ca="1">IFERROR(IF(K$1&lt;&gt;"",IF(K$1=Cпиcок!$G184,Cпиcок!$C184,9999),SMALL(INDIRECT(ADDRESS(2,COLUMN()-1)&amp;":"&amp;ADDRESS(200,COLUMN()-1)),ROW()-1)),9999)</f>
        <v>9999</v>
      </c>
      <c r="L182" s="20">
        <f ca="1">IFERROR(IF(L$1&lt;&gt;"",IF(L$1=Cпиcок!$G184,Cпиcок!$C184,9999),SMALL(INDIRECT(ADDRESS(2,COLUMN()-1)&amp;":"&amp;ADDRESS(200,COLUMN()-1)),ROW()-1)),9999)</f>
        <v>9999</v>
      </c>
      <c r="M182" s="19">
        <f ca="1">IFERROR(IF(M$1&lt;&gt;"",IF(M$1=Cпиcок!$G184,Cпиcок!$C184,9999),SMALL(INDIRECT(ADDRESS(2,COLUMN()-1)&amp;":"&amp;ADDRESS(200,COLUMN()-1)),ROW()-1)),9999)</f>
        <v>9999</v>
      </c>
      <c r="N182" s="20">
        <f ca="1">IFERROR(IF(N$1&lt;&gt;"",IF(N$1=Cпиcок!$G184,Cпиcок!$C184,9999),SMALL(INDIRECT(ADDRESS(2,COLUMN()-1)&amp;":"&amp;ADDRESS(200,COLUMN()-1)),ROW()-1)),9999)</f>
        <v>9999</v>
      </c>
      <c r="O182" s="19">
        <f ca="1">IFERROR(IF(O$1&lt;&gt;"",IF(O$1=Cпиcок!$G184,Cпиcок!$C184,9999),SMALL(INDIRECT(ADDRESS(2,COLUMN()-1)&amp;":"&amp;ADDRESS(200,COLUMN()-1)),ROW()-1)),9999)</f>
        <v>9999</v>
      </c>
      <c r="P182" s="20">
        <f ca="1">IFERROR(IF(P$1&lt;&gt;"",IF(P$1=Cпиcок!$G184,Cпиcок!$C184,9999),SMALL(INDIRECT(ADDRESS(2,COLUMN()-1)&amp;":"&amp;ADDRESS(200,COLUMN()-1)),ROW()-1)),9999)</f>
        <v>9999</v>
      </c>
      <c r="Q182" s="19">
        <f ca="1">IFERROR(IF(Q$1&lt;&gt;"",IF(Q$1=Cпиcок!$G184,Cпиcок!$C184,9999),SMALL(INDIRECT(ADDRESS(2,COLUMN()-1)&amp;":"&amp;ADDRESS(200,COLUMN()-1)),ROW()-1)),9999)</f>
        <v>9999</v>
      </c>
      <c r="R182" s="20">
        <f ca="1">IFERROR(IF(R$1&lt;&gt;"",IF(R$1=Cпиcок!$G184,Cпиcок!$C184,9999),SMALL(INDIRECT(ADDRESS(2,COLUMN()-1)&amp;":"&amp;ADDRESS(200,COLUMN()-1)),ROW()-1)),9999)</f>
        <v>9999</v>
      </c>
      <c r="S182" s="19">
        <f ca="1">IFERROR(IF(S$1&lt;&gt;"",IF(S$1=Cпиcок!$G184,Cпиcок!$C184,9999),SMALL(INDIRECT(ADDRESS(2,COLUMN()-1)&amp;":"&amp;ADDRESS(200,COLUMN()-1)),ROW()-1)),9999)</f>
        <v>9999</v>
      </c>
      <c r="T182" s="20">
        <f ca="1">IFERROR(IF(T$1&lt;&gt;"",IF(T$1=Cпиcок!$G184,Cпиcок!$C184,9999),SMALL(INDIRECT(ADDRESS(2,COLUMN()-1)&amp;":"&amp;ADDRESS(200,COLUMN()-1)),ROW()-1)),9999)</f>
        <v>9999</v>
      </c>
    </row>
    <row r="183" spans="1:20" x14ac:dyDescent="0.15">
      <c r="A183" s="19">
        <f ca="1">IFERROR(IF(A$1&lt;&gt;"",IF(A$1=Cпиcок!$G185,Cпиcок!$C185,9999),SMALL(INDIRECT(ADDRESS(2,COLUMN()-1)&amp;":"&amp;ADDRESS(200,COLUMN()-1)),ROW()-1)),9999)</f>
        <v>9999</v>
      </c>
      <c r="B183" s="20">
        <f ca="1">IFERROR(IF(B$1&lt;&gt;"",IF(B$1=Cпиcок!$G185,Cпиcок!$C185,9999),SMALL(INDIRECT(ADDRESS(2,COLUMN()-1)&amp;":"&amp;ADDRESS(200,COLUMN()-1)),ROW()-1)),9999)</f>
        <v>9999</v>
      </c>
      <c r="C183" s="19">
        <f ca="1">IFERROR(IF(C$1=Cпиcок!$G185,Cпиcок!$C185,9999),9999)</f>
        <v>9999</v>
      </c>
      <c r="D183" s="20">
        <f t="shared" ca="1" si="3"/>
        <v>9999</v>
      </c>
      <c r="E183" s="19">
        <f ca="1">IFERROR(IF(E$1&lt;&gt;"",IF(E$1=Cпиcок!$G185,Cпиcок!$C185,9999),SMALL(INDIRECT(ADDRESS(2,COLUMN()-1)&amp;":"&amp;ADDRESS(200,COLUMN()-1)),ROW()-1)),9999)</f>
        <v>9999</v>
      </c>
      <c r="F183" s="20">
        <f ca="1">IFERROR(IF(F$1&lt;&gt;"",IF(F$1=Cпиcок!$G185,Cпиcок!$C185,9999),SMALL(INDIRECT(ADDRESS(2,COLUMN()-1)&amp;":"&amp;ADDRESS(200,COLUMN()-1)),ROW()-1)),9999)</f>
        <v>9999</v>
      </c>
      <c r="G183" s="19">
        <f ca="1">IFERROR(IF(G$1&lt;&gt;"",IF(G$1=Cпиcок!$G185,Cпиcок!$C185,9999),SMALL(INDIRECT(ADDRESS(2,COLUMN()-1)&amp;":"&amp;ADDRESS(200,COLUMN()-1)),ROW()-1)),9999)</f>
        <v>9999</v>
      </c>
      <c r="H183" s="20">
        <f ca="1">IFERROR(IF(H$1&lt;&gt;"",IF(H$1=Cпиcок!$G185,Cпиcок!$C185,9999),SMALL(INDIRECT(ADDRESS(2,COLUMN()-1)&amp;":"&amp;ADDRESS(200,COLUMN()-1)),ROW()-1)),9999)</f>
        <v>9999</v>
      </c>
      <c r="I183" s="19">
        <f ca="1">IFERROR(IF(I$1&lt;&gt;"",IF(I$1=Cпиcок!$G185,Cпиcок!$C185,9999),SMALL(INDIRECT(ADDRESS(2,COLUMN()-1)&amp;":"&amp;ADDRESS(200,COLUMN()-1)),ROW()-1)),9999)</f>
        <v>9999</v>
      </c>
      <c r="J183" s="20">
        <f ca="1">IFERROR(IF(J$1&lt;&gt;"",IF(J$1=Cпиcок!$G185,Cпиcок!$C185,9999),SMALL(INDIRECT(ADDRESS(2,COLUMN()-1)&amp;":"&amp;ADDRESS(200,COLUMN()-1)),ROW()-1)),9999)</f>
        <v>9999</v>
      </c>
      <c r="K183" s="19">
        <f ca="1">IFERROR(IF(K$1&lt;&gt;"",IF(K$1=Cпиcок!$G185,Cпиcок!$C185,9999),SMALL(INDIRECT(ADDRESS(2,COLUMN()-1)&amp;":"&amp;ADDRESS(200,COLUMN()-1)),ROW()-1)),9999)</f>
        <v>9999</v>
      </c>
      <c r="L183" s="20">
        <f ca="1">IFERROR(IF(L$1&lt;&gt;"",IF(L$1=Cпиcок!$G185,Cпиcок!$C185,9999),SMALL(INDIRECT(ADDRESS(2,COLUMN()-1)&amp;":"&amp;ADDRESS(200,COLUMN()-1)),ROW()-1)),9999)</f>
        <v>9999</v>
      </c>
      <c r="M183" s="19">
        <f ca="1">IFERROR(IF(M$1&lt;&gt;"",IF(M$1=Cпиcок!$G185,Cпиcок!$C185,9999),SMALL(INDIRECT(ADDRESS(2,COLUMN()-1)&amp;":"&amp;ADDRESS(200,COLUMN()-1)),ROW()-1)),9999)</f>
        <v>9999</v>
      </c>
      <c r="N183" s="20">
        <f ca="1">IFERROR(IF(N$1&lt;&gt;"",IF(N$1=Cпиcок!$G185,Cпиcок!$C185,9999),SMALL(INDIRECT(ADDRESS(2,COLUMN()-1)&amp;":"&amp;ADDRESS(200,COLUMN()-1)),ROW()-1)),9999)</f>
        <v>9999</v>
      </c>
      <c r="O183" s="19">
        <f ca="1">IFERROR(IF(O$1&lt;&gt;"",IF(O$1=Cпиcок!$G185,Cпиcок!$C185,9999),SMALL(INDIRECT(ADDRESS(2,COLUMN()-1)&amp;":"&amp;ADDRESS(200,COLUMN()-1)),ROW()-1)),9999)</f>
        <v>9999</v>
      </c>
      <c r="P183" s="20">
        <f ca="1">IFERROR(IF(P$1&lt;&gt;"",IF(P$1=Cпиcок!$G185,Cпиcок!$C185,9999),SMALL(INDIRECT(ADDRESS(2,COLUMN()-1)&amp;":"&amp;ADDRESS(200,COLUMN()-1)),ROW()-1)),9999)</f>
        <v>9999</v>
      </c>
      <c r="Q183" s="19">
        <f ca="1">IFERROR(IF(Q$1&lt;&gt;"",IF(Q$1=Cпиcок!$G185,Cпиcок!$C185,9999),SMALL(INDIRECT(ADDRESS(2,COLUMN()-1)&amp;":"&amp;ADDRESS(200,COLUMN()-1)),ROW()-1)),9999)</f>
        <v>9999</v>
      </c>
      <c r="R183" s="20">
        <f ca="1">IFERROR(IF(R$1&lt;&gt;"",IF(R$1=Cпиcок!$G185,Cпиcок!$C185,9999),SMALL(INDIRECT(ADDRESS(2,COLUMN()-1)&amp;":"&amp;ADDRESS(200,COLUMN()-1)),ROW()-1)),9999)</f>
        <v>9999</v>
      </c>
      <c r="S183" s="19">
        <f ca="1">IFERROR(IF(S$1&lt;&gt;"",IF(S$1=Cпиcок!$G185,Cпиcок!$C185,9999),SMALL(INDIRECT(ADDRESS(2,COLUMN()-1)&amp;":"&amp;ADDRESS(200,COLUMN()-1)),ROW()-1)),9999)</f>
        <v>9999</v>
      </c>
      <c r="T183" s="20">
        <f ca="1">IFERROR(IF(T$1&lt;&gt;"",IF(T$1=Cпиcок!$G185,Cпиcок!$C185,9999),SMALL(INDIRECT(ADDRESS(2,COLUMN()-1)&amp;":"&amp;ADDRESS(200,COLUMN()-1)),ROW()-1)),9999)</f>
        <v>9999</v>
      </c>
    </row>
    <row r="184" spans="1:20" x14ac:dyDescent="0.15">
      <c r="A184" s="19">
        <f ca="1">IFERROR(IF(A$1&lt;&gt;"",IF(A$1=Cпиcок!$G186,Cпиcок!$C186,9999),SMALL(INDIRECT(ADDRESS(2,COLUMN()-1)&amp;":"&amp;ADDRESS(200,COLUMN()-1)),ROW()-1)),9999)</f>
        <v>9999</v>
      </c>
      <c r="B184" s="20">
        <f ca="1">IFERROR(IF(B$1&lt;&gt;"",IF(B$1=Cпиcок!$G186,Cпиcок!$C186,9999),SMALL(INDIRECT(ADDRESS(2,COLUMN()-1)&amp;":"&amp;ADDRESS(200,COLUMN()-1)),ROW()-1)),9999)</f>
        <v>9999</v>
      </c>
      <c r="C184" s="19">
        <f ca="1">IFERROR(IF(C$1=Cпиcок!$G186,Cпиcок!$C186,9999),9999)</f>
        <v>9999</v>
      </c>
      <c r="D184" s="20">
        <f t="shared" ca="1" si="3"/>
        <v>9999</v>
      </c>
      <c r="E184" s="19">
        <f ca="1">IFERROR(IF(E$1&lt;&gt;"",IF(E$1=Cпиcок!$G186,Cпиcок!$C186,9999),SMALL(INDIRECT(ADDRESS(2,COLUMN()-1)&amp;":"&amp;ADDRESS(200,COLUMN()-1)),ROW()-1)),9999)</f>
        <v>9999</v>
      </c>
      <c r="F184" s="20">
        <f ca="1">IFERROR(IF(F$1&lt;&gt;"",IF(F$1=Cпиcок!$G186,Cпиcок!$C186,9999),SMALL(INDIRECT(ADDRESS(2,COLUMN()-1)&amp;":"&amp;ADDRESS(200,COLUMN()-1)),ROW()-1)),9999)</f>
        <v>9999</v>
      </c>
      <c r="G184" s="19">
        <f ca="1">IFERROR(IF(G$1&lt;&gt;"",IF(G$1=Cпиcок!$G186,Cпиcок!$C186,9999),SMALL(INDIRECT(ADDRESS(2,COLUMN()-1)&amp;":"&amp;ADDRESS(200,COLUMN()-1)),ROW()-1)),9999)</f>
        <v>9999</v>
      </c>
      <c r="H184" s="20">
        <f ca="1">IFERROR(IF(H$1&lt;&gt;"",IF(H$1=Cпиcок!$G186,Cпиcок!$C186,9999),SMALL(INDIRECT(ADDRESS(2,COLUMN()-1)&amp;":"&amp;ADDRESS(200,COLUMN()-1)),ROW()-1)),9999)</f>
        <v>9999</v>
      </c>
      <c r="I184" s="19">
        <f ca="1">IFERROR(IF(I$1&lt;&gt;"",IF(I$1=Cпиcок!$G186,Cпиcок!$C186,9999),SMALL(INDIRECT(ADDRESS(2,COLUMN()-1)&amp;":"&amp;ADDRESS(200,COLUMN()-1)),ROW()-1)),9999)</f>
        <v>9999</v>
      </c>
      <c r="J184" s="20">
        <f ca="1">IFERROR(IF(J$1&lt;&gt;"",IF(J$1=Cпиcок!$G186,Cпиcок!$C186,9999),SMALL(INDIRECT(ADDRESS(2,COLUMN()-1)&amp;":"&amp;ADDRESS(200,COLUMN()-1)),ROW()-1)),9999)</f>
        <v>9999</v>
      </c>
      <c r="K184" s="19">
        <f ca="1">IFERROR(IF(K$1&lt;&gt;"",IF(K$1=Cпиcок!$G186,Cпиcок!$C186,9999),SMALL(INDIRECT(ADDRESS(2,COLUMN()-1)&amp;":"&amp;ADDRESS(200,COLUMN()-1)),ROW()-1)),9999)</f>
        <v>9999</v>
      </c>
      <c r="L184" s="20">
        <f ca="1">IFERROR(IF(L$1&lt;&gt;"",IF(L$1=Cпиcок!$G186,Cпиcок!$C186,9999),SMALL(INDIRECT(ADDRESS(2,COLUMN()-1)&amp;":"&amp;ADDRESS(200,COLUMN()-1)),ROW()-1)),9999)</f>
        <v>9999</v>
      </c>
      <c r="M184" s="19">
        <f ca="1">IFERROR(IF(M$1&lt;&gt;"",IF(M$1=Cпиcок!$G186,Cпиcок!$C186,9999),SMALL(INDIRECT(ADDRESS(2,COLUMN()-1)&amp;":"&amp;ADDRESS(200,COLUMN()-1)),ROW()-1)),9999)</f>
        <v>9999</v>
      </c>
      <c r="N184" s="20">
        <f ca="1">IFERROR(IF(N$1&lt;&gt;"",IF(N$1=Cпиcок!$G186,Cпиcок!$C186,9999),SMALL(INDIRECT(ADDRESS(2,COLUMN()-1)&amp;":"&amp;ADDRESS(200,COLUMN()-1)),ROW()-1)),9999)</f>
        <v>9999</v>
      </c>
      <c r="O184" s="19">
        <f ca="1">IFERROR(IF(O$1&lt;&gt;"",IF(O$1=Cпиcок!$G186,Cпиcок!$C186,9999),SMALL(INDIRECT(ADDRESS(2,COLUMN()-1)&amp;":"&amp;ADDRESS(200,COLUMN()-1)),ROW()-1)),9999)</f>
        <v>9999</v>
      </c>
      <c r="P184" s="20">
        <f ca="1">IFERROR(IF(P$1&lt;&gt;"",IF(P$1=Cпиcок!$G186,Cпиcок!$C186,9999),SMALL(INDIRECT(ADDRESS(2,COLUMN()-1)&amp;":"&amp;ADDRESS(200,COLUMN()-1)),ROW()-1)),9999)</f>
        <v>9999</v>
      </c>
      <c r="Q184" s="19">
        <f ca="1">IFERROR(IF(Q$1&lt;&gt;"",IF(Q$1=Cпиcок!$G186,Cпиcок!$C186,9999),SMALL(INDIRECT(ADDRESS(2,COLUMN()-1)&amp;":"&amp;ADDRESS(200,COLUMN()-1)),ROW()-1)),9999)</f>
        <v>9999</v>
      </c>
      <c r="R184" s="20">
        <f ca="1">IFERROR(IF(R$1&lt;&gt;"",IF(R$1=Cпиcок!$G186,Cпиcок!$C186,9999),SMALL(INDIRECT(ADDRESS(2,COLUMN()-1)&amp;":"&amp;ADDRESS(200,COLUMN()-1)),ROW()-1)),9999)</f>
        <v>9999</v>
      </c>
      <c r="S184" s="19">
        <f ca="1">IFERROR(IF(S$1&lt;&gt;"",IF(S$1=Cпиcок!$G186,Cпиcок!$C186,9999),SMALL(INDIRECT(ADDRESS(2,COLUMN()-1)&amp;":"&amp;ADDRESS(200,COLUMN()-1)),ROW()-1)),9999)</f>
        <v>9999</v>
      </c>
      <c r="T184" s="20">
        <f ca="1">IFERROR(IF(T$1&lt;&gt;"",IF(T$1=Cпиcок!$G186,Cпиcок!$C186,9999),SMALL(INDIRECT(ADDRESS(2,COLUMN()-1)&amp;":"&amp;ADDRESS(200,COLUMN()-1)),ROW()-1)),9999)</f>
        <v>9999</v>
      </c>
    </row>
    <row r="185" spans="1:20" x14ac:dyDescent="0.15">
      <c r="A185" s="19">
        <f ca="1">IFERROR(IF(A$1&lt;&gt;"",IF(A$1=Cпиcок!$G187,Cпиcок!$C187,9999),SMALL(INDIRECT(ADDRESS(2,COLUMN()-1)&amp;":"&amp;ADDRESS(200,COLUMN()-1)),ROW()-1)),9999)</f>
        <v>9999</v>
      </c>
      <c r="B185" s="20">
        <f ca="1">IFERROR(IF(B$1&lt;&gt;"",IF(B$1=Cпиcок!$G187,Cпиcок!$C187,9999),SMALL(INDIRECT(ADDRESS(2,COLUMN()-1)&amp;":"&amp;ADDRESS(200,COLUMN()-1)),ROW()-1)),9999)</f>
        <v>9999</v>
      </c>
      <c r="C185" s="19">
        <f ca="1">IFERROR(IF(C$1=Cпиcок!$G187,Cпиcок!$C187,9999),9999)</f>
        <v>9999</v>
      </c>
      <c r="D185" s="20">
        <f t="shared" ca="1" si="3"/>
        <v>9999</v>
      </c>
      <c r="E185" s="19">
        <f ca="1">IFERROR(IF(E$1&lt;&gt;"",IF(E$1=Cпиcок!$G187,Cпиcок!$C187,9999),SMALL(INDIRECT(ADDRESS(2,COLUMN()-1)&amp;":"&amp;ADDRESS(200,COLUMN()-1)),ROW()-1)),9999)</f>
        <v>9999</v>
      </c>
      <c r="F185" s="20">
        <f ca="1">IFERROR(IF(F$1&lt;&gt;"",IF(F$1=Cпиcок!$G187,Cпиcок!$C187,9999),SMALL(INDIRECT(ADDRESS(2,COLUMN()-1)&amp;":"&amp;ADDRESS(200,COLUMN()-1)),ROW()-1)),9999)</f>
        <v>9999</v>
      </c>
      <c r="G185" s="19">
        <f ca="1">IFERROR(IF(G$1&lt;&gt;"",IF(G$1=Cпиcок!$G187,Cпиcок!$C187,9999),SMALL(INDIRECT(ADDRESS(2,COLUMN()-1)&amp;":"&amp;ADDRESS(200,COLUMN()-1)),ROW()-1)),9999)</f>
        <v>9999</v>
      </c>
      <c r="H185" s="20">
        <f ca="1">IFERROR(IF(H$1&lt;&gt;"",IF(H$1=Cпиcок!$G187,Cпиcок!$C187,9999),SMALL(INDIRECT(ADDRESS(2,COLUMN()-1)&amp;":"&amp;ADDRESS(200,COLUMN()-1)),ROW()-1)),9999)</f>
        <v>9999</v>
      </c>
      <c r="I185" s="19">
        <f ca="1">IFERROR(IF(I$1&lt;&gt;"",IF(I$1=Cпиcок!$G187,Cпиcок!$C187,9999),SMALL(INDIRECT(ADDRESS(2,COLUMN()-1)&amp;":"&amp;ADDRESS(200,COLUMN()-1)),ROW()-1)),9999)</f>
        <v>9999</v>
      </c>
      <c r="J185" s="20">
        <f ca="1">IFERROR(IF(J$1&lt;&gt;"",IF(J$1=Cпиcок!$G187,Cпиcок!$C187,9999),SMALL(INDIRECT(ADDRESS(2,COLUMN()-1)&amp;":"&amp;ADDRESS(200,COLUMN()-1)),ROW()-1)),9999)</f>
        <v>9999</v>
      </c>
      <c r="K185" s="19">
        <f ca="1">IFERROR(IF(K$1&lt;&gt;"",IF(K$1=Cпиcок!$G187,Cпиcок!$C187,9999),SMALL(INDIRECT(ADDRESS(2,COLUMN()-1)&amp;":"&amp;ADDRESS(200,COLUMN()-1)),ROW()-1)),9999)</f>
        <v>9999</v>
      </c>
      <c r="L185" s="20">
        <f ca="1">IFERROR(IF(L$1&lt;&gt;"",IF(L$1=Cпиcок!$G187,Cпиcок!$C187,9999),SMALL(INDIRECT(ADDRESS(2,COLUMN()-1)&amp;":"&amp;ADDRESS(200,COLUMN()-1)),ROW()-1)),9999)</f>
        <v>9999</v>
      </c>
      <c r="M185" s="19">
        <f ca="1">IFERROR(IF(M$1&lt;&gt;"",IF(M$1=Cпиcок!$G187,Cпиcок!$C187,9999),SMALL(INDIRECT(ADDRESS(2,COLUMN()-1)&amp;":"&amp;ADDRESS(200,COLUMN()-1)),ROW()-1)),9999)</f>
        <v>9999</v>
      </c>
      <c r="N185" s="20">
        <f ca="1">IFERROR(IF(N$1&lt;&gt;"",IF(N$1=Cпиcок!$G187,Cпиcок!$C187,9999),SMALL(INDIRECT(ADDRESS(2,COLUMN()-1)&amp;":"&amp;ADDRESS(200,COLUMN()-1)),ROW()-1)),9999)</f>
        <v>9999</v>
      </c>
      <c r="O185" s="19">
        <f ca="1">IFERROR(IF(O$1&lt;&gt;"",IF(O$1=Cпиcок!$G187,Cпиcок!$C187,9999),SMALL(INDIRECT(ADDRESS(2,COLUMN()-1)&amp;":"&amp;ADDRESS(200,COLUMN()-1)),ROW()-1)),9999)</f>
        <v>9999</v>
      </c>
      <c r="P185" s="20">
        <f ca="1">IFERROR(IF(P$1&lt;&gt;"",IF(P$1=Cпиcок!$G187,Cпиcок!$C187,9999),SMALL(INDIRECT(ADDRESS(2,COLUMN()-1)&amp;":"&amp;ADDRESS(200,COLUMN()-1)),ROW()-1)),9999)</f>
        <v>9999</v>
      </c>
      <c r="Q185" s="19">
        <f ca="1">IFERROR(IF(Q$1&lt;&gt;"",IF(Q$1=Cпиcок!$G187,Cпиcок!$C187,9999),SMALL(INDIRECT(ADDRESS(2,COLUMN()-1)&amp;":"&amp;ADDRESS(200,COLUMN()-1)),ROW()-1)),9999)</f>
        <v>9999</v>
      </c>
      <c r="R185" s="20">
        <f ca="1">IFERROR(IF(R$1&lt;&gt;"",IF(R$1=Cпиcок!$G187,Cпиcок!$C187,9999),SMALL(INDIRECT(ADDRESS(2,COLUMN()-1)&amp;":"&amp;ADDRESS(200,COLUMN()-1)),ROW()-1)),9999)</f>
        <v>9999</v>
      </c>
      <c r="S185" s="19">
        <f ca="1">IFERROR(IF(S$1&lt;&gt;"",IF(S$1=Cпиcок!$G187,Cпиcок!$C187,9999),SMALL(INDIRECT(ADDRESS(2,COLUMN()-1)&amp;":"&amp;ADDRESS(200,COLUMN()-1)),ROW()-1)),9999)</f>
        <v>9999</v>
      </c>
      <c r="T185" s="20">
        <f ca="1">IFERROR(IF(T$1&lt;&gt;"",IF(T$1=Cпиcок!$G187,Cпиcок!$C187,9999),SMALL(INDIRECT(ADDRESS(2,COLUMN()-1)&amp;":"&amp;ADDRESS(200,COLUMN()-1)),ROW()-1)),9999)</f>
        <v>9999</v>
      </c>
    </row>
    <row r="186" spans="1:20" x14ac:dyDescent="0.15">
      <c r="A186" s="19">
        <f ca="1">IFERROR(IF(A$1&lt;&gt;"",IF(A$1=Cпиcок!$G188,Cпиcок!$C188,9999),SMALL(INDIRECT(ADDRESS(2,COLUMN()-1)&amp;":"&amp;ADDRESS(200,COLUMN()-1)),ROW()-1)),9999)</f>
        <v>9999</v>
      </c>
      <c r="B186" s="20">
        <f ca="1">IFERROR(IF(B$1&lt;&gt;"",IF(B$1=Cпиcок!$G188,Cпиcок!$C188,9999),SMALL(INDIRECT(ADDRESS(2,COLUMN()-1)&amp;":"&amp;ADDRESS(200,COLUMN()-1)),ROW()-1)),9999)</f>
        <v>9999</v>
      </c>
      <c r="C186" s="19">
        <f ca="1">IFERROR(IF(C$1=Cпиcок!$G188,Cпиcок!$C188,9999),9999)</f>
        <v>9999</v>
      </c>
      <c r="D186" s="20">
        <f t="shared" ca="1" si="3"/>
        <v>9999</v>
      </c>
      <c r="E186" s="19">
        <f ca="1">IFERROR(IF(E$1&lt;&gt;"",IF(E$1=Cпиcок!$G188,Cпиcок!$C188,9999),SMALL(INDIRECT(ADDRESS(2,COLUMN()-1)&amp;":"&amp;ADDRESS(200,COLUMN()-1)),ROW()-1)),9999)</f>
        <v>9999</v>
      </c>
      <c r="F186" s="20">
        <f ca="1">IFERROR(IF(F$1&lt;&gt;"",IF(F$1=Cпиcок!$G188,Cпиcок!$C188,9999),SMALL(INDIRECT(ADDRESS(2,COLUMN()-1)&amp;":"&amp;ADDRESS(200,COLUMN()-1)),ROW()-1)),9999)</f>
        <v>9999</v>
      </c>
      <c r="G186" s="19">
        <f ca="1">IFERROR(IF(G$1&lt;&gt;"",IF(G$1=Cпиcок!$G188,Cпиcок!$C188,9999),SMALL(INDIRECT(ADDRESS(2,COLUMN()-1)&amp;":"&amp;ADDRESS(200,COLUMN()-1)),ROW()-1)),9999)</f>
        <v>9999</v>
      </c>
      <c r="H186" s="20">
        <f ca="1">IFERROR(IF(H$1&lt;&gt;"",IF(H$1=Cпиcок!$G188,Cпиcок!$C188,9999),SMALL(INDIRECT(ADDRESS(2,COLUMN()-1)&amp;":"&amp;ADDRESS(200,COLUMN()-1)),ROW()-1)),9999)</f>
        <v>9999</v>
      </c>
      <c r="I186" s="19">
        <f ca="1">IFERROR(IF(I$1&lt;&gt;"",IF(I$1=Cпиcок!$G188,Cпиcок!$C188,9999),SMALL(INDIRECT(ADDRESS(2,COLUMN()-1)&amp;":"&amp;ADDRESS(200,COLUMN()-1)),ROW()-1)),9999)</f>
        <v>9999</v>
      </c>
      <c r="J186" s="20">
        <f ca="1">IFERROR(IF(J$1&lt;&gt;"",IF(J$1=Cпиcок!$G188,Cпиcок!$C188,9999),SMALL(INDIRECT(ADDRESS(2,COLUMN()-1)&amp;":"&amp;ADDRESS(200,COLUMN()-1)),ROW()-1)),9999)</f>
        <v>9999</v>
      </c>
      <c r="K186" s="19">
        <f ca="1">IFERROR(IF(K$1&lt;&gt;"",IF(K$1=Cпиcок!$G188,Cпиcок!$C188,9999),SMALL(INDIRECT(ADDRESS(2,COLUMN()-1)&amp;":"&amp;ADDRESS(200,COLUMN()-1)),ROW()-1)),9999)</f>
        <v>9999</v>
      </c>
      <c r="L186" s="20">
        <f ca="1">IFERROR(IF(L$1&lt;&gt;"",IF(L$1=Cпиcок!$G188,Cпиcок!$C188,9999),SMALL(INDIRECT(ADDRESS(2,COLUMN()-1)&amp;":"&amp;ADDRESS(200,COLUMN()-1)),ROW()-1)),9999)</f>
        <v>9999</v>
      </c>
      <c r="M186" s="19">
        <f ca="1">IFERROR(IF(M$1&lt;&gt;"",IF(M$1=Cпиcок!$G188,Cпиcок!$C188,9999),SMALL(INDIRECT(ADDRESS(2,COLUMN()-1)&amp;":"&amp;ADDRESS(200,COLUMN()-1)),ROW()-1)),9999)</f>
        <v>9999</v>
      </c>
      <c r="N186" s="20">
        <f ca="1">IFERROR(IF(N$1&lt;&gt;"",IF(N$1=Cпиcок!$G188,Cпиcок!$C188,9999),SMALL(INDIRECT(ADDRESS(2,COLUMN()-1)&amp;":"&amp;ADDRESS(200,COLUMN()-1)),ROW()-1)),9999)</f>
        <v>9999</v>
      </c>
      <c r="O186" s="19">
        <f ca="1">IFERROR(IF(O$1&lt;&gt;"",IF(O$1=Cпиcок!$G188,Cпиcок!$C188,9999),SMALL(INDIRECT(ADDRESS(2,COLUMN()-1)&amp;":"&amp;ADDRESS(200,COLUMN()-1)),ROW()-1)),9999)</f>
        <v>9999</v>
      </c>
      <c r="P186" s="20">
        <f ca="1">IFERROR(IF(P$1&lt;&gt;"",IF(P$1=Cпиcок!$G188,Cпиcок!$C188,9999),SMALL(INDIRECT(ADDRESS(2,COLUMN()-1)&amp;":"&amp;ADDRESS(200,COLUMN()-1)),ROW()-1)),9999)</f>
        <v>9999</v>
      </c>
      <c r="Q186" s="19">
        <f ca="1">IFERROR(IF(Q$1&lt;&gt;"",IF(Q$1=Cпиcок!$G188,Cпиcок!$C188,9999),SMALL(INDIRECT(ADDRESS(2,COLUMN()-1)&amp;":"&amp;ADDRESS(200,COLUMN()-1)),ROW()-1)),9999)</f>
        <v>9999</v>
      </c>
      <c r="R186" s="20">
        <f ca="1">IFERROR(IF(R$1&lt;&gt;"",IF(R$1=Cпиcок!$G188,Cпиcок!$C188,9999),SMALL(INDIRECT(ADDRESS(2,COLUMN()-1)&amp;":"&amp;ADDRESS(200,COLUMN()-1)),ROW()-1)),9999)</f>
        <v>9999</v>
      </c>
      <c r="S186" s="19">
        <f ca="1">IFERROR(IF(S$1&lt;&gt;"",IF(S$1=Cпиcок!$G188,Cпиcок!$C188,9999),SMALL(INDIRECT(ADDRESS(2,COLUMN()-1)&amp;":"&amp;ADDRESS(200,COLUMN()-1)),ROW()-1)),9999)</f>
        <v>9999</v>
      </c>
      <c r="T186" s="20">
        <f ca="1">IFERROR(IF(T$1&lt;&gt;"",IF(T$1=Cпиcок!$G188,Cпиcок!$C188,9999),SMALL(INDIRECT(ADDRESS(2,COLUMN()-1)&amp;":"&amp;ADDRESS(200,COLUMN()-1)),ROW()-1)),9999)</f>
        <v>9999</v>
      </c>
    </row>
    <row r="187" spans="1:20" x14ac:dyDescent="0.15">
      <c r="A187" s="19">
        <f ca="1">IFERROR(IF(A$1&lt;&gt;"",IF(A$1=Cпиcок!$G189,Cпиcок!$C189,9999),SMALL(INDIRECT(ADDRESS(2,COLUMN()-1)&amp;":"&amp;ADDRESS(200,COLUMN()-1)),ROW()-1)),9999)</f>
        <v>9999</v>
      </c>
      <c r="B187" s="20">
        <f ca="1">IFERROR(IF(B$1&lt;&gt;"",IF(B$1=Cпиcок!$G189,Cпиcок!$C189,9999),SMALL(INDIRECT(ADDRESS(2,COLUMN()-1)&amp;":"&amp;ADDRESS(200,COLUMN()-1)),ROW()-1)),9999)</f>
        <v>9999</v>
      </c>
      <c r="C187" s="19">
        <f ca="1">IFERROR(IF(C$1=Cпиcок!$G189,Cпиcок!$C189,9999),9999)</f>
        <v>9999</v>
      </c>
      <c r="D187" s="20">
        <f t="shared" ca="1" si="3"/>
        <v>9999</v>
      </c>
      <c r="E187" s="19">
        <f ca="1">IFERROR(IF(E$1&lt;&gt;"",IF(E$1=Cпиcок!$G189,Cпиcок!$C189,9999),SMALL(INDIRECT(ADDRESS(2,COLUMN()-1)&amp;":"&amp;ADDRESS(200,COLUMN()-1)),ROW()-1)),9999)</f>
        <v>9999</v>
      </c>
      <c r="F187" s="20">
        <f ca="1">IFERROR(IF(F$1&lt;&gt;"",IF(F$1=Cпиcок!$G189,Cпиcок!$C189,9999),SMALL(INDIRECT(ADDRESS(2,COLUMN()-1)&amp;":"&amp;ADDRESS(200,COLUMN()-1)),ROW()-1)),9999)</f>
        <v>9999</v>
      </c>
      <c r="G187" s="19">
        <f ca="1">IFERROR(IF(G$1&lt;&gt;"",IF(G$1=Cпиcок!$G189,Cпиcок!$C189,9999),SMALL(INDIRECT(ADDRESS(2,COLUMN()-1)&amp;":"&amp;ADDRESS(200,COLUMN()-1)),ROW()-1)),9999)</f>
        <v>9999</v>
      </c>
      <c r="H187" s="20">
        <f ca="1">IFERROR(IF(H$1&lt;&gt;"",IF(H$1=Cпиcок!$G189,Cпиcок!$C189,9999),SMALL(INDIRECT(ADDRESS(2,COLUMN()-1)&amp;":"&amp;ADDRESS(200,COLUMN()-1)),ROW()-1)),9999)</f>
        <v>9999</v>
      </c>
      <c r="I187" s="19">
        <f ca="1">IFERROR(IF(I$1&lt;&gt;"",IF(I$1=Cпиcок!$G189,Cпиcок!$C189,9999),SMALL(INDIRECT(ADDRESS(2,COLUMN()-1)&amp;":"&amp;ADDRESS(200,COLUMN()-1)),ROW()-1)),9999)</f>
        <v>9999</v>
      </c>
      <c r="J187" s="20">
        <f ca="1">IFERROR(IF(J$1&lt;&gt;"",IF(J$1=Cпиcок!$G189,Cпиcок!$C189,9999),SMALL(INDIRECT(ADDRESS(2,COLUMN()-1)&amp;":"&amp;ADDRESS(200,COLUMN()-1)),ROW()-1)),9999)</f>
        <v>9999</v>
      </c>
      <c r="K187" s="19">
        <f ca="1">IFERROR(IF(K$1&lt;&gt;"",IF(K$1=Cпиcок!$G189,Cпиcок!$C189,9999),SMALL(INDIRECT(ADDRESS(2,COLUMN()-1)&amp;":"&amp;ADDRESS(200,COLUMN()-1)),ROW()-1)),9999)</f>
        <v>9999</v>
      </c>
      <c r="L187" s="20">
        <f ca="1">IFERROR(IF(L$1&lt;&gt;"",IF(L$1=Cпиcок!$G189,Cпиcок!$C189,9999),SMALL(INDIRECT(ADDRESS(2,COLUMN()-1)&amp;":"&amp;ADDRESS(200,COLUMN()-1)),ROW()-1)),9999)</f>
        <v>9999</v>
      </c>
      <c r="M187" s="19">
        <f ca="1">IFERROR(IF(M$1&lt;&gt;"",IF(M$1=Cпиcок!$G189,Cпиcок!$C189,9999),SMALL(INDIRECT(ADDRESS(2,COLUMN()-1)&amp;":"&amp;ADDRESS(200,COLUMN()-1)),ROW()-1)),9999)</f>
        <v>9999</v>
      </c>
      <c r="N187" s="20">
        <f ca="1">IFERROR(IF(N$1&lt;&gt;"",IF(N$1=Cпиcок!$G189,Cпиcок!$C189,9999),SMALL(INDIRECT(ADDRESS(2,COLUMN()-1)&amp;":"&amp;ADDRESS(200,COLUMN()-1)),ROW()-1)),9999)</f>
        <v>9999</v>
      </c>
      <c r="O187" s="19">
        <f ca="1">IFERROR(IF(O$1&lt;&gt;"",IF(O$1=Cпиcок!$G189,Cпиcок!$C189,9999),SMALL(INDIRECT(ADDRESS(2,COLUMN()-1)&amp;":"&amp;ADDRESS(200,COLUMN()-1)),ROW()-1)),9999)</f>
        <v>9999</v>
      </c>
      <c r="P187" s="20">
        <f ca="1">IFERROR(IF(P$1&lt;&gt;"",IF(P$1=Cпиcок!$G189,Cпиcок!$C189,9999),SMALL(INDIRECT(ADDRESS(2,COLUMN()-1)&amp;":"&amp;ADDRESS(200,COLUMN()-1)),ROW()-1)),9999)</f>
        <v>9999</v>
      </c>
      <c r="Q187" s="19">
        <f ca="1">IFERROR(IF(Q$1&lt;&gt;"",IF(Q$1=Cпиcок!$G189,Cпиcок!$C189,9999),SMALL(INDIRECT(ADDRESS(2,COLUMN()-1)&amp;":"&amp;ADDRESS(200,COLUMN()-1)),ROW()-1)),9999)</f>
        <v>9999</v>
      </c>
      <c r="R187" s="20">
        <f ca="1">IFERROR(IF(R$1&lt;&gt;"",IF(R$1=Cпиcок!$G189,Cпиcок!$C189,9999),SMALL(INDIRECT(ADDRESS(2,COLUMN()-1)&amp;":"&amp;ADDRESS(200,COLUMN()-1)),ROW()-1)),9999)</f>
        <v>9999</v>
      </c>
      <c r="S187" s="19">
        <f ca="1">IFERROR(IF(S$1&lt;&gt;"",IF(S$1=Cпиcок!$G189,Cпиcок!$C189,9999),SMALL(INDIRECT(ADDRESS(2,COLUMN()-1)&amp;":"&amp;ADDRESS(200,COLUMN()-1)),ROW()-1)),9999)</f>
        <v>9999</v>
      </c>
      <c r="T187" s="20">
        <f ca="1">IFERROR(IF(T$1&lt;&gt;"",IF(T$1=Cпиcок!$G189,Cпиcок!$C189,9999),SMALL(INDIRECT(ADDRESS(2,COLUMN()-1)&amp;":"&amp;ADDRESS(200,COLUMN()-1)),ROW()-1)),9999)</f>
        <v>9999</v>
      </c>
    </row>
    <row r="188" spans="1:20" x14ac:dyDescent="0.15">
      <c r="A188" s="19">
        <f ca="1">IFERROR(IF(A$1&lt;&gt;"",IF(A$1=Cпиcок!$G190,Cпиcок!$C190,9999),SMALL(INDIRECT(ADDRESS(2,COLUMN()-1)&amp;":"&amp;ADDRESS(200,COLUMN()-1)),ROW()-1)),9999)</f>
        <v>9999</v>
      </c>
      <c r="B188" s="20">
        <f ca="1">IFERROR(IF(B$1&lt;&gt;"",IF(B$1=Cпиcок!$G190,Cпиcок!$C190,9999),SMALL(INDIRECT(ADDRESS(2,COLUMN()-1)&amp;":"&amp;ADDRESS(200,COLUMN()-1)),ROW()-1)),9999)</f>
        <v>9999</v>
      </c>
      <c r="C188" s="19">
        <f ca="1">IFERROR(IF(C$1=Cпиcок!$G190,Cпиcок!$C190,9999),9999)</f>
        <v>9999</v>
      </c>
      <c r="D188" s="20">
        <f t="shared" ca="1" si="3"/>
        <v>9999</v>
      </c>
      <c r="E188" s="19">
        <f ca="1">IFERROR(IF(E$1&lt;&gt;"",IF(E$1=Cпиcок!$G190,Cпиcок!$C190,9999),SMALL(INDIRECT(ADDRESS(2,COLUMN()-1)&amp;":"&amp;ADDRESS(200,COLUMN()-1)),ROW()-1)),9999)</f>
        <v>9999</v>
      </c>
      <c r="F188" s="20">
        <f ca="1">IFERROR(IF(F$1&lt;&gt;"",IF(F$1=Cпиcок!$G190,Cпиcок!$C190,9999),SMALL(INDIRECT(ADDRESS(2,COLUMN()-1)&amp;":"&amp;ADDRESS(200,COLUMN()-1)),ROW()-1)),9999)</f>
        <v>9999</v>
      </c>
      <c r="G188" s="19">
        <f ca="1">IFERROR(IF(G$1&lt;&gt;"",IF(G$1=Cпиcок!$G190,Cпиcок!$C190,9999),SMALL(INDIRECT(ADDRESS(2,COLUMN()-1)&amp;":"&amp;ADDRESS(200,COLUMN()-1)),ROW()-1)),9999)</f>
        <v>9999</v>
      </c>
      <c r="H188" s="20">
        <f ca="1">IFERROR(IF(H$1&lt;&gt;"",IF(H$1=Cпиcок!$G190,Cпиcок!$C190,9999),SMALL(INDIRECT(ADDRESS(2,COLUMN()-1)&amp;":"&amp;ADDRESS(200,COLUMN()-1)),ROW()-1)),9999)</f>
        <v>9999</v>
      </c>
      <c r="I188" s="19">
        <f ca="1">IFERROR(IF(I$1&lt;&gt;"",IF(I$1=Cпиcок!$G190,Cпиcок!$C190,9999),SMALL(INDIRECT(ADDRESS(2,COLUMN()-1)&amp;":"&amp;ADDRESS(200,COLUMN()-1)),ROW()-1)),9999)</f>
        <v>9999</v>
      </c>
      <c r="J188" s="20">
        <f ca="1">IFERROR(IF(J$1&lt;&gt;"",IF(J$1=Cпиcок!$G190,Cпиcок!$C190,9999),SMALL(INDIRECT(ADDRESS(2,COLUMN()-1)&amp;":"&amp;ADDRESS(200,COLUMN()-1)),ROW()-1)),9999)</f>
        <v>9999</v>
      </c>
      <c r="K188" s="19">
        <f ca="1">IFERROR(IF(K$1&lt;&gt;"",IF(K$1=Cпиcок!$G190,Cпиcок!$C190,9999),SMALL(INDIRECT(ADDRESS(2,COLUMN()-1)&amp;":"&amp;ADDRESS(200,COLUMN()-1)),ROW()-1)),9999)</f>
        <v>9999</v>
      </c>
      <c r="L188" s="20">
        <f ca="1">IFERROR(IF(L$1&lt;&gt;"",IF(L$1=Cпиcок!$G190,Cпиcок!$C190,9999),SMALL(INDIRECT(ADDRESS(2,COLUMN()-1)&amp;":"&amp;ADDRESS(200,COLUMN()-1)),ROW()-1)),9999)</f>
        <v>9999</v>
      </c>
      <c r="M188" s="19">
        <f ca="1">IFERROR(IF(M$1&lt;&gt;"",IF(M$1=Cпиcок!$G190,Cпиcок!$C190,9999),SMALL(INDIRECT(ADDRESS(2,COLUMN()-1)&amp;":"&amp;ADDRESS(200,COLUMN()-1)),ROW()-1)),9999)</f>
        <v>9999</v>
      </c>
      <c r="N188" s="20">
        <f ca="1">IFERROR(IF(N$1&lt;&gt;"",IF(N$1=Cпиcок!$G190,Cпиcок!$C190,9999),SMALL(INDIRECT(ADDRESS(2,COLUMN()-1)&amp;":"&amp;ADDRESS(200,COLUMN()-1)),ROW()-1)),9999)</f>
        <v>9999</v>
      </c>
      <c r="O188" s="19">
        <f ca="1">IFERROR(IF(O$1&lt;&gt;"",IF(O$1=Cпиcок!$G190,Cпиcок!$C190,9999),SMALL(INDIRECT(ADDRESS(2,COLUMN()-1)&amp;":"&amp;ADDRESS(200,COLUMN()-1)),ROW()-1)),9999)</f>
        <v>9999</v>
      </c>
      <c r="P188" s="20">
        <f ca="1">IFERROR(IF(P$1&lt;&gt;"",IF(P$1=Cпиcок!$G190,Cпиcок!$C190,9999),SMALL(INDIRECT(ADDRESS(2,COLUMN()-1)&amp;":"&amp;ADDRESS(200,COLUMN()-1)),ROW()-1)),9999)</f>
        <v>9999</v>
      </c>
      <c r="Q188" s="19">
        <f ca="1">IFERROR(IF(Q$1&lt;&gt;"",IF(Q$1=Cпиcок!$G190,Cпиcок!$C190,9999),SMALL(INDIRECT(ADDRESS(2,COLUMN()-1)&amp;":"&amp;ADDRESS(200,COLUMN()-1)),ROW()-1)),9999)</f>
        <v>9999</v>
      </c>
      <c r="R188" s="20">
        <f ca="1">IFERROR(IF(R$1&lt;&gt;"",IF(R$1=Cпиcок!$G190,Cпиcок!$C190,9999),SMALL(INDIRECT(ADDRESS(2,COLUMN()-1)&amp;":"&amp;ADDRESS(200,COLUMN()-1)),ROW()-1)),9999)</f>
        <v>9999</v>
      </c>
      <c r="S188" s="19">
        <f ca="1">IFERROR(IF(S$1&lt;&gt;"",IF(S$1=Cпиcок!$G190,Cпиcок!$C190,9999),SMALL(INDIRECT(ADDRESS(2,COLUMN()-1)&amp;":"&amp;ADDRESS(200,COLUMN()-1)),ROW()-1)),9999)</f>
        <v>9999</v>
      </c>
      <c r="T188" s="20">
        <f ca="1">IFERROR(IF(T$1&lt;&gt;"",IF(T$1=Cпиcок!$G190,Cпиcок!$C190,9999),SMALL(INDIRECT(ADDRESS(2,COLUMN()-1)&amp;":"&amp;ADDRESS(200,COLUMN()-1)),ROW()-1)),9999)</f>
        <v>9999</v>
      </c>
    </row>
    <row r="189" spans="1:20" x14ac:dyDescent="0.15">
      <c r="A189" s="19">
        <f ca="1">IFERROR(IF(A$1&lt;&gt;"",IF(A$1=Cпиcок!$G191,Cпиcок!$C191,9999),SMALL(INDIRECT(ADDRESS(2,COLUMN()-1)&amp;":"&amp;ADDRESS(200,COLUMN()-1)),ROW()-1)),9999)</f>
        <v>9999</v>
      </c>
      <c r="B189" s="20">
        <f ca="1">IFERROR(IF(B$1&lt;&gt;"",IF(B$1=Cпиcок!$G191,Cпиcок!$C191,9999),SMALL(INDIRECT(ADDRESS(2,COLUMN()-1)&amp;":"&amp;ADDRESS(200,COLUMN()-1)),ROW()-1)),9999)</f>
        <v>9999</v>
      </c>
      <c r="C189" s="19">
        <f ca="1">IFERROR(IF(C$1=Cпиcок!$G191,Cпиcок!$C191,9999),9999)</f>
        <v>9999</v>
      </c>
      <c r="D189" s="20">
        <f t="shared" ca="1" si="3"/>
        <v>9999</v>
      </c>
      <c r="E189" s="19">
        <f ca="1">IFERROR(IF(E$1&lt;&gt;"",IF(E$1=Cпиcок!$G191,Cпиcок!$C191,9999),SMALL(INDIRECT(ADDRESS(2,COLUMN()-1)&amp;":"&amp;ADDRESS(200,COLUMN()-1)),ROW()-1)),9999)</f>
        <v>9999</v>
      </c>
      <c r="F189" s="20">
        <f ca="1">IFERROR(IF(F$1&lt;&gt;"",IF(F$1=Cпиcок!$G191,Cпиcок!$C191,9999),SMALL(INDIRECT(ADDRESS(2,COLUMN()-1)&amp;":"&amp;ADDRESS(200,COLUMN()-1)),ROW()-1)),9999)</f>
        <v>9999</v>
      </c>
      <c r="G189" s="19">
        <f ca="1">IFERROR(IF(G$1&lt;&gt;"",IF(G$1=Cпиcок!$G191,Cпиcок!$C191,9999),SMALL(INDIRECT(ADDRESS(2,COLUMN()-1)&amp;":"&amp;ADDRESS(200,COLUMN()-1)),ROW()-1)),9999)</f>
        <v>9999</v>
      </c>
      <c r="H189" s="20">
        <f ca="1">IFERROR(IF(H$1&lt;&gt;"",IF(H$1=Cпиcок!$G191,Cпиcок!$C191,9999),SMALL(INDIRECT(ADDRESS(2,COLUMN()-1)&amp;":"&amp;ADDRESS(200,COLUMN()-1)),ROW()-1)),9999)</f>
        <v>9999</v>
      </c>
      <c r="I189" s="19">
        <f ca="1">IFERROR(IF(I$1&lt;&gt;"",IF(I$1=Cпиcок!$G191,Cпиcок!$C191,9999),SMALL(INDIRECT(ADDRESS(2,COLUMN()-1)&amp;":"&amp;ADDRESS(200,COLUMN()-1)),ROW()-1)),9999)</f>
        <v>9999</v>
      </c>
      <c r="J189" s="20">
        <f ca="1">IFERROR(IF(J$1&lt;&gt;"",IF(J$1=Cпиcок!$G191,Cпиcок!$C191,9999),SMALL(INDIRECT(ADDRESS(2,COLUMN()-1)&amp;":"&amp;ADDRESS(200,COLUMN()-1)),ROW()-1)),9999)</f>
        <v>9999</v>
      </c>
      <c r="K189" s="19">
        <f ca="1">IFERROR(IF(K$1&lt;&gt;"",IF(K$1=Cпиcок!$G191,Cпиcок!$C191,9999),SMALL(INDIRECT(ADDRESS(2,COLUMN()-1)&amp;":"&amp;ADDRESS(200,COLUMN()-1)),ROW()-1)),9999)</f>
        <v>9999</v>
      </c>
      <c r="L189" s="20">
        <f ca="1">IFERROR(IF(L$1&lt;&gt;"",IF(L$1=Cпиcок!$G191,Cпиcок!$C191,9999),SMALL(INDIRECT(ADDRESS(2,COLUMN()-1)&amp;":"&amp;ADDRESS(200,COLUMN()-1)),ROW()-1)),9999)</f>
        <v>9999</v>
      </c>
      <c r="M189" s="19">
        <f ca="1">IFERROR(IF(M$1&lt;&gt;"",IF(M$1=Cпиcок!$G191,Cпиcок!$C191,9999),SMALL(INDIRECT(ADDRESS(2,COLUMN()-1)&amp;":"&amp;ADDRESS(200,COLUMN()-1)),ROW()-1)),9999)</f>
        <v>9999</v>
      </c>
      <c r="N189" s="20">
        <f ca="1">IFERROR(IF(N$1&lt;&gt;"",IF(N$1=Cпиcок!$G191,Cпиcок!$C191,9999),SMALL(INDIRECT(ADDRESS(2,COLUMN()-1)&amp;":"&amp;ADDRESS(200,COLUMN()-1)),ROW()-1)),9999)</f>
        <v>9999</v>
      </c>
      <c r="O189" s="19">
        <f ca="1">IFERROR(IF(O$1&lt;&gt;"",IF(O$1=Cпиcок!$G191,Cпиcок!$C191,9999),SMALL(INDIRECT(ADDRESS(2,COLUMN()-1)&amp;":"&amp;ADDRESS(200,COLUMN()-1)),ROW()-1)),9999)</f>
        <v>9999</v>
      </c>
      <c r="P189" s="20">
        <f ca="1">IFERROR(IF(P$1&lt;&gt;"",IF(P$1=Cпиcок!$G191,Cпиcок!$C191,9999),SMALL(INDIRECT(ADDRESS(2,COLUMN()-1)&amp;":"&amp;ADDRESS(200,COLUMN()-1)),ROW()-1)),9999)</f>
        <v>9999</v>
      </c>
      <c r="Q189" s="19">
        <f ca="1">IFERROR(IF(Q$1&lt;&gt;"",IF(Q$1=Cпиcок!$G191,Cпиcок!$C191,9999),SMALL(INDIRECT(ADDRESS(2,COLUMN()-1)&amp;":"&amp;ADDRESS(200,COLUMN()-1)),ROW()-1)),9999)</f>
        <v>9999</v>
      </c>
      <c r="R189" s="20">
        <f ca="1">IFERROR(IF(R$1&lt;&gt;"",IF(R$1=Cпиcок!$G191,Cпиcок!$C191,9999),SMALL(INDIRECT(ADDRESS(2,COLUMN()-1)&amp;":"&amp;ADDRESS(200,COLUMN()-1)),ROW()-1)),9999)</f>
        <v>9999</v>
      </c>
      <c r="S189" s="19">
        <f ca="1">IFERROR(IF(S$1&lt;&gt;"",IF(S$1=Cпиcок!$G191,Cпиcок!$C191,9999),SMALL(INDIRECT(ADDRESS(2,COLUMN()-1)&amp;":"&amp;ADDRESS(200,COLUMN()-1)),ROW()-1)),9999)</f>
        <v>9999</v>
      </c>
      <c r="T189" s="20">
        <f ca="1">IFERROR(IF(T$1&lt;&gt;"",IF(T$1=Cпиcок!$G191,Cпиcок!$C191,9999),SMALL(INDIRECT(ADDRESS(2,COLUMN()-1)&amp;":"&amp;ADDRESS(200,COLUMN()-1)),ROW()-1)),9999)</f>
        <v>9999</v>
      </c>
    </row>
    <row r="190" spans="1:20" x14ac:dyDescent="0.15">
      <c r="A190" s="19">
        <f ca="1">IFERROR(IF(A$1&lt;&gt;"",IF(A$1=Cпиcок!$G192,Cпиcок!$C192,9999),SMALL(INDIRECT(ADDRESS(2,COLUMN()-1)&amp;":"&amp;ADDRESS(200,COLUMN()-1)),ROW()-1)),9999)</f>
        <v>9999</v>
      </c>
      <c r="B190" s="20">
        <f ca="1">IFERROR(IF(B$1&lt;&gt;"",IF(B$1=Cпиcок!$G192,Cпиcок!$C192,9999),SMALL(INDIRECT(ADDRESS(2,COLUMN()-1)&amp;":"&amp;ADDRESS(200,COLUMN()-1)),ROW()-1)),9999)</f>
        <v>9999</v>
      </c>
      <c r="C190" s="19">
        <f ca="1">IFERROR(IF(C$1=Cпиcок!$G192,Cпиcок!$C192,9999),9999)</f>
        <v>9999</v>
      </c>
      <c r="D190" s="20">
        <f t="shared" ca="1" si="3"/>
        <v>9999</v>
      </c>
      <c r="E190" s="19">
        <f ca="1">IFERROR(IF(E$1&lt;&gt;"",IF(E$1=Cпиcок!$G192,Cпиcок!$C192,9999),SMALL(INDIRECT(ADDRESS(2,COLUMN()-1)&amp;":"&amp;ADDRESS(200,COLUMN()-1)),ROW()-1)),9999)</f>
        <v>9999</v>
      </c>
      <c r="F190" s="20">
        <f ca="1">IFERROR(IF(F$1&lt;&gt;"",IF(F$1=Cпиcок!$G192,Cпиcок!$C192,9999),SMALL(INDIRECT(ADDRESS(2,COLUMN()-1)&amp;":"&amp;ADDRESS(200,COLUMN()-1)),ROW()-1)),9999)</f>
        <v>9999</v>
      </c>
      <c r="G190" s="19">
        <f ca="1">IFERROR(IF(G$1&lt;&gt;"",IF(G$1=Cпиcок!$G192,Cпиcок!$C192,9999),SMALL(INDIRECT(ADDRESS(2,COLUMN()-1)&amp;":"&amp;ADDRESS(200,COLUMN()-1)),ROW()-1)),9999)</f>
        <v>9999</v>
      </c>
      <c r="H190" s="20">
        <f ca="1">IFERROR(IF(H$1&lt;&gt;"",IF(H$1=Cпиcок!$G192,Cпиcок!$C192,9999),SMALL(INDIRECT(ADDRESS(2,COLUMN()-1)&amp;":"&amp;ADDRESS(200,COLUMN()-1)),ROW()-1)),9999)</f>
        <v>9999</v>
      </c>
      <c r="I190" s="19">
        <f ca="1">IFERROR(IF(I$1&lt;&gt;"",IF(I$1=Cпиcок!$G192,Cпиcок!$C192,9999),SMALL(INDIRECT(ADDRESS(2,COLUMN()-1)&amp;":"&amp;ADDRESS(200,COLUMN()-1)),ROW()-1)),9999)</f>
        <v>9999</v>
      </c>
      <c r="J190" s="20">
        <f ca="1">IFERROR(IF(J$1&lt;&gt;"",IF(J$1=Cпиcок!$G192,Cпиcок!$C192,9999),SMALL(INDIRECT(ADDRESS(2,COLUMN()-1)&amp;":"&amp;ADDRESS(200,COLUMN()-1)),ROW()-1)),9999)</f>
        <v>9999</v>
      </c>
      <c r="K190" s="19">
        <f ca="1">IFERROR(IF(K$1&lt;&gt;"",IF(K$1=Cпиcок!$G192,Cпиcок!$C192,9999),SMALL(INDIRECT(ADDRESS(2,COLUMN()-1)&amp;":"&amp;ADDRESS(200,COLUMN()-1)),ROW()-1)),9999)</f>
        <v>9999</v>
      </c>
      <c r="L190" s="20">
        <f ca="1">IFERROR(IF(L$1&lt;&gt;"",IF(L$1=Cпиcок!$G192,Cпиcок!$C192,9999),SMALL(INDIRECT(ADDRESS(2,COLUMN()-1)&amp;":"&amp;ADDRESS(200,COLUMN()-1)),ROW()-1)),9999)</f>
        <v>9999</v>
      </c>
      <c r="M190" s="19">
        <f ca="1">IFERROR(IF(M$1&lt;&gt;"",IF(M$1=Cпиcок!$G192,Cпиcок!$C192,9999),SMALL(INDIRECT(ADDRESS(2,COLUMN()-1)&amp;":"&amp;ADDRESS(200,COLUMN()-1)),ROW()-1)),9999)</f>
        <v>9999</v>
      </c>
      <c r="N190" s="20">
        <f ca="1">IFERROR(IF(N$1&lt;&gt;"",IF(N$1=Cпиcок!$G192,Cпиcок!$C192,9999),SMALL(INDIRECT(ADDRESS(2,COLUMN()-1)&amp;":"&amp;ADDRESS(200,COLUMN()-1)),ROW()-1)),9999)</f>
        <v>9999</v>
      </c>
      <c r="O190" s="19">
        <f ca="1">IFERROR(IF(O$1&lt;&gt;"",IF(O$1=Cпиcок!$G192,Cпиcок!$C192,9999),SMALL(INDIRECT(ADDRESS(2,COLUMN()-1)&amp;":"&amp;ADDRESS(200,COLUMN()-1)),ROW()-1)),9999)</f>
        <v>9999</v>
      </c>
      <c r="P190" s="20">
        <f ca="1">IFERROR(IF(P$1&lt;&gt;"",IF(P$1=Cпиcок!$G192,Cпиcок!$C192,9999),SMALL(INDIRECT(ADDRESS(2,COLUMN()-1)&amp;":"&amp;ADDRESS(200,COLUMN()-1)),ROW()-1)),9999)</f>
        <v>9999</v>
      </c>
      <c r="Q190" s="19">
        <f ca="1">IFERROR(IF(Q$1&lt;&gt;"",IF(Q$1=Cпиcок!$G192,Cпиcок!$C192,9999),SMALL(INDIRECT(ADDRESS(2,COLUMN()-1)&amp;":"&amp;ADDRESS(200,COLUMN()-1)),ROW()-1)),9999)</f>
        <v>9999</v>
      </c>
      <c r="R190" s="20">
        <f ca="1">IFERROR(IF(R$1&lt;&gt;"",IF(R$1=Cпиcок!$G192,Cпиcок!$C192,9999),SMALL(INDIRECT(ADDRESS(2,COLUMN()-1)&amp;":"&amp;ADDRESS(200,COLUMN()-1)),ROW()-1)),9999)</f>
        <v>9999</v>
      </c>
      <c r="S190" s="19">
        <f ca="1">IFERROR(IF(S$1&lt;&gt;"",IF(S$1=Cпиcок!$G192,Cпиcок!$C192,9999),SMALL(INDIRECT(ADDRESS(2,COLUMN()-1)&amp;":"&amp;ADDRESS(200,COLUMN()-1)),ROW()-1)),9999)</f>
        <v>9999</v>
      </c>
      <c r="T190" s="20">
        <f ca="1">IFERROR(IF(T$1&lt;&gt;"",IF(T$1=Cпиcок!$G192,Cпиcок!$C192,9999),SMALL(INDIRECT(ADDRESS(2,COLUMN()-1)&amp;":"&amp;ADDRESS(200,COLUMN()-1)),ROW()-1)),9999)</f>
        <v>9999</v>
      </c>
    </row>
    <row r="191" spans="1:20" x14ac:dyDescent="0.15">
      <c r="A191" s="19">
        <f ca="1">IFERROR(IF(A$1&lt;&gt;"",IF(A$1=Cпиcок!$G193,Cпиcок!$C193,9999),SMALL(INDIRECT(ADDRESS(2,COLUMN()-1)&amp;":"&amp;ADDRESS(200,COLUMN()-1)),ROW()-1)),9999)</f>
        <v>9999</v>
      </c>
      <c r="B191" s="20">
        <f ca="1">IFERROR(IF(B$1&lt;&gt;"",IF(B$1=Cпиcок!$G193,Cпиcок!$C193,9999),SMALL(INDIRECT(ADDRESS(2,COLUMN()-1)&amp;":"&amp;ADDRESS(200,COLUMN()-1)),ROW()-1)),9999)</f>
        <v>9999</v>
      </c>
      <c r="C191" s="19">
        <f ca="1">IFERROR(IF(C$1=Cпиcок!$G193,Cпиcок!$C193,9999),9999)</f>
        <v>9999</v>
      </c>
      <c r="D191" s="20">
        <f t="shared" ca="1" si="3"/>
        <v>9999</v>
      </c>
      <c r="E191" s="19">
        <f ca="1">IFERROR(IF(E$1&lt;&gt;"",IF(E$1=Cпиcок!$G193,Cпиcок!$C193,9999),SMALL(INDIRECT(ADDRESS(2,COLUMN()-1)&amp;":"&amp;ADDRESS(200,COLUMN()-1)),ROW()-1)),9999)</f>
        <v>9999</v>
      </c>
      <c r="F191" s="20">
        <f ca="1">IFERROR(IF(F$1&lt;&gt;"",IF(F$1=Cпиcок!$G193,Cпиcок!$C193,9999),SMALL(INDIRECT(ADDRESS(2,COLUMN()-1)&amp;":"&amp;ADDRESS(200,COLUMN()-1)),ROW()-1)),9999)</f>
        <v>9999</v>
      </c>
      <c r="G191" s="19">
        <f ca="1">IFERROR(IF(G$1&lt;&gt;"",IF(G$1=Cпиcок!$G193,Cпиcок!$C193,9999),SMALL(INDIRECT(ADDRESS(2,COLUMN()-1)&amp;":"&amp;ADDRESS(200,COLUMN()-1)),ROW()-1)),9999)</f>
        <v>9999</v>
      </c>
      <c r="H191" s="20">
        <f ca="1">IFERROR(IF(H$1&lt;&gt;"",IF(H$1=Cпиcок!$G193,Cпиcок!$C193,9999),SMALL(INDIRECT(ADDRESS(2,COLUMN()-1)&amp;":"&amp;ADDRESS(200,COLUMN()-1)),ROW()-1)),9999)</f>
        <v>9999</v>
      </c>
      <c r="I191" s="19">
        <f ca="1">IFERROR(IF(I$1&lt;&gt;"",IF(I$1=Cпиcок!$G193,Cпиcок!$C193,9999),SMALL(INDIRECT(ADDRESS(2,COLUMN()-1)&amp;":"&amp;ADDRESS(200,COLUMN()-1)),ROW()-1)),9999)</f>
        <v>9999</v>
      </c>
      <c r="J191" s="20">
        <f ca="1">IFERROR(IF(J$1&lt;&gt;"",IF(J$1=Cпиcок!$G193,Cпиcок!$C193,9999),SMALL(INDIRECT(ADDRESS(2,COLUMN()-1)&amp;":"&amp;ADDRESS(200,COLUMN()-1)),ROW()-1)),9999)</f>
        <v>9999</v>
      </c>
      <c r="K191" s="19">
        <f ca="1">IFERROR(IF(K$1&lt;&gt;"",IF(K$1=Cпиcок!$G193,Cпиcок!$C193,9999),SMALL(INDIRECT(ADDRESS(2,COLUMN()-1)&amp;":"&amp;ADDRESS(200,COLUMN()-1)),ROW()-1)),9999)</f>
        <v>9999</v>
      </c>
      <c r="L191" s="20">
        <f ca="1">IFERROR(IF(L$1&lt;&gt;"",IF(L$1=Cпиcок!$G193,Cпиcок!$C193,9999),SMALL(INDIRECT(ADDRESS(2,COLUMN()-1)&amp;":"&amp;ADDRESS(200,COLUMN()-1)),ROW()-1)),9999)</f>
        <v>9999</v>
      </c>
      <c r="M191" s="19">
        <f ca="1">IFERROR(IF(M$1&lt;&gt;"",IF(M$1=Cпиcок!$G193,Cпиcок!$C193,9999),SMALL(INDIRECT(ADDRESS(2,COLUMN()-1)&amp;":"&amp;ADDRESS(200,COLUMN()-1)),ROW()-1)),9999)</f>
        <v>9999</v>
      </c>
      <c r="N191" s="20">
        <f ca="1">IFERROR(IF(N$1&lt;&gt;"",IF(N$1=Cпиcок!$G193,Cпиcок!$C193,9999),SMALL(INDIRECT(ADDRESS(2,COLUMN()-1)&amp;":"&amp;ADDRESS(200,COLUMN()-1)),ROW()-1)),9999)</f>
        <v>9999</v>
      </c>
      <c r="O191" s="19">
        <f ca="1">IFERROR(IF(O$1&lt;&gt;"",IF(O$1=Cпиcок!$G193,Cпиcок!$C193,9999),SMALL(INDIRECT(ADDRESS(2,COLUMN()-1)&amp;":"&amp;ADDRESS(200,COLUMN()-1)),ROW()-1)),9999)</f>
        <v>9999</v>
      </c>
      <c r="P191" s="20">
        <f ca="1">IFERROR(IF(P$1&lt;&gt;"",IF(P$1=Cпиcок!$G193,Cпиcок!$C193,9999),SMALL(INDIRECT(ADDRESS(2,COLUMN()-1)&amp;":"&amp;ADDRESS(200,COLUMN()-1)),ROW()-1)),9999)</f>
        <v>9999</v>
      </c>
      <c r="Q191" s="19">
        <f ca="1">IFERROR(IF(Q$1&lt;&gt;"",IF(Q$1=Cпиcок!$G193,Cпиcок!$C193,9999),SMALL(INDIRECT(ADDRESS(2,COLUMN()-1)&amp;":"&amp;ADDRESS(200,COLUMN()-1)),ROW()-1)),9999)</f>
        <v>9999</v>
      </c>
      <c r="R191" s="20">
        <f ca="1">IFERROR(IF(R$1&lt;&gt;"",IF(R$1=Cпиcок!$G193,Cпиcок!$C193,9999),SMALL(INDIRECT(ADDRESS(2,COLUMN()-1)&amp;":"&amp;ADDRESS(200,COLUMN()-1)),ROW()-1)),9999)</f>
        <v>9999</v>
      </c>
      <c r="S191" s="19">
        <f ca="1">IFERROR(IF(S$1&lt;&gt;"",IF(S$1=Cпиcок!$G193,Cпиcок!$C193,9999),SMALL(INDIRECT(ADDRESS(2,COLUMN()-1)&amp;":"&amp;ADDRESS(200,COLUMN()-1)),ROW()-1)),9999)</f>
        <v>9999</v>
      </c>
      <c r="T191" s="20">
        <f ca="1">IFERROR(IF(T$1&lt;&gt;"",IF(T$1=Cпиcок!$G193,Cпиcок!$C193,9999),SMALL(INDIRECT(ADDRESS(2,COLUMN()-1)&amp;":"&amp;ADDRESS(200,COLUMN()-1)),ROW()-1)),9999)</f>
        <v>9999</v>
      </c>
    </row>
    <row r="192" spans="1:20" x14ac:dyDescent="0.15">
      <c r="A192" s="19">
        <f ca="1">IFERROR(IF(A$1&lt;&gt;"",IF(A$1=Cпиcок!$G194,Cпиcок!$C194,9999),SMALL(INDIRECT(ADDRESS(2,COLUMN()-1)&amp;":"&amp;ADDRESS(200,COLUMN()-1)),ROW()-1)),9999)</f>
        <v>9999</v>
      </c>
      <c r="B192" s="20">
        <f ca="1">IFERROR(IF(B$1&lt;&gt;"",IF(B$1=Cпиcок!$G194,Cпиcок!$C194,9999),SMALL(INDIRECT(ADDRESS(2,COLUMN()-1)&amp;":"&amp;ADDRESS(200,COLUMN()-1)),ROW()-1)),9999)</f>
        <v>9999</v>
      </c>
      <c r="C192" s="19">
        <f ca="1">IFERROR(IF(C$1=Cпиcок!$G194,Cпиcок!$C194,9999),9999)</f>
        <v>9999</v>
      </c>
      <c r="D192" s="20">
        <f t="shared" ca="1" si="3"/>
        <v>9999</v>
      </c>
      <c r="E192" s="19">
        <f ca="1">IFERROR(IF(E$1&lt;&gt;"",IF(E$1=Cпиcок!$G194,Cпиcок!$C194,9999),SMALL(INDIRECT(ADDRESS(2,COLUMN()-1)&amp;":"&amp;ADDRESS(200,COLUMN()-1)),ROW()-1)),9999)</f>
        <v>9999</v>
      </c>
      <c r="F192" s="20">
        <f ca="1">IFERROR(IF(F$1&lt;&gt;"",IF(F$1=Cпиcок!$G194,Cпиcок!$C194,9999),SMALL(INDIRECT(ADDRESS(2,COLUMN()-1)&amp;":"&amp;ADDRESS(200,COLUMN()-1)),ROW()-1)),9999)</f>
        <v>9999</v>
      </c>
      <c r="G192" s="19">
        <f ca="1">IFERROR(IF(G$1&lt;&gt;"",IF(G$1=Cпиcок!$G194,Cпиcок!$C194,9999),SMALL(INDIRECT(ADDRESS(2,COLUMN()-1)&amp;":"&amp;ADDRESS(200,COLUMN()-1)),ROW()-1)),9999)</f>
        <v>9999</v>
      </c>
      <c r="H192" s="20">
        <f ca="1">IFERROR(IF(H$1&lt;&gt;"",IF(H$1=Cпиcок!$G194,Cпиcок!$C194,9999),SMALL(INDIRECT(ADDRESS(2,COLUMN()-1)&amp;":"&amp;ADDRESS(200,COLUMN()-1)),ROW()-1)),9999)</f>
        <v>9999</v>
      </c>
      <c r="I192" s="19">
        <f ca="1">IFERROR(IF(I$1&lt;&gt;"",IF(I$1=Cпиcок!$G194,Cпиcок!$C194,9999),SMALL(INDIRECT(ADDRESS(2,COLUMN()-1)&amp;":"&amp;ADDRESS(200,COLUMN()-1)),ROW()-1)),9999)</f>
        <v>9999</v>
      </c>
      <c r="J192" s="20">
        <f ca="1">IFERROR(IF(J$1&lt;&gt;"",IF(J$1=Cпиcок!$G194,Cпиcок!$C194,9999),SMALL(INDIRECT(ADDRESS(2,COLUMN()-1)&amp;":"&amp;ADDRESS(200,COLUMN()-1)),ROW()-1)),9999)</f>
        <v>9999</v>
      </c>
      <c r="K192" s="19">
        <f ca="1">IFERROR(IF(K$1&lt;&gt;"",IF(K$1=Cпиcок!$G194,Cпиcок!$C194,9999),SMALL(INDIRECT(ADDRESS(2,COLUMN()-1)&amp;":"&amp;ADDRESS(200,COLUMN()-1)),ROW()-1)),9999)</f>
        <v>9999</v>
      </c>
      <c r="L192" s="20">
        <f ca="1">IFERROR(IF(L$1&lt;&gt;"",IF(L$1=Cпиcок!$G194,Cпиcок!$C194,9999),SMALL(INDIRECT(ADDRESS(2,COLUMN()-1)&amp;":"&amp;ADDRESS(200,COLUMN()-1)),ROW()-1)),9999)</f>
        <v>9999</v>
      </c>
      <c r="M192" s="19">
        <f ca="1">IFERROR(IF(M$1&lt;&gt;"",IF(M$1=Cпиcок!$G194,Cпиcок!$C194,9999),SMALL(INDIRECT(ADDRESS(2,COLUMN()-1)&amp;":"&amp;ADDRESS(200,COLUMN()-1)),ROW()-1)),9999)</f>
        <v>9999</v>
      </c>
      <c r="N192" s="20">
        <f ca="1">IFERROR(IF(N$1&lt;&gt;"",IF(N$1=Cпиcок!$G194,Cпиcок!$C194,9999),SMALL(INDIRECT(ADDRESS(2,COLUMN()-1)&amp;":"&amp;ADDRESS(200,COLUMN()-1)),ROW()-1)),9999)</f>
        <v>9999</v>
      </c>
      <c r="O192" s="19">
        <f ca="1">IFERROR(IF(O$1&lt;&gt;"",IF(O$1=Cпиcок!$G194,Cпиcок!$C194,9999),SMALL(INDIRECT(ADDRESS(2,COLUMN()-1)&amp;":"&amp;ADDRESS(200,COLUMN()-1)),ROW()-1)),9999)</f>
        <v>9999</v>
      </c>
      <c r="P192" s="20">
        <f ca="1">IFERROR(IF(P$1&lt;&gt;"",IF(P$1=Cпиcок!$G194,Cпиcок!$C194,9999),SMALL(INDIRECT(ADDRESS(2,COLUMN()-1)&amp;":"&amp;ADDRESS(200,COLUMN()-1)),ROW()-1)),9999)</f>
        <v>9999</v>
      </c>
      <c r="Q192" s="19">
        <f ca="1">IFERROR(IF(Q$1&lt;&gt;"",IF(Q$1=Cпиcок!$G194,Cпиcок!$C194,9999),SMALL(INDIRECT(ADDRESS(2,COLUMN()-1)&amp;":"&amp;ADDRESS(200,COLUMN()-1)),ROW()-1)),9999)</f>
        <v>9999</v>
      </c>
      <c r="R192" s="20">
        <f ca="1">IFERROR(IF(R$1&lt;&gt;"",IF(R$1=Cпиcок!$G194,Cпиcок!$C194,9999),SMALL(INDIRECT(ADDRESS(2,COLUMN()-1)&amp;":"&amp;ADDRESS(200,COLUMN()-1)),ROW()-1)),9999)</f>
        <v>9999</v>
      </c>
      <c r="S192" s="19">
        <f ca="1">IFERROR(IF(S$1&lt;&gt;"",IF(S$1=Cпиcок!$G194,Cпиcок!$C194,9999),SMALL(INDIRECT(ADDRESS(2,COLUMN()-1)&amp;":"&amp;ADDRESS(200,COLUMN()-1)),ROW()-1)),9999)</f>
        <v>9999</v>
      </c>
      <c r="T192" s="20">
        <f ca="1">IFERROR(IF(T$1&lt;&gt;"",IF(T$1=Cпиcок!$G194,Cпиcок!$C194,9999),SMALL(INDIRECT(ADDRESS(2,COLUMN()-1)&amp;":"&amp;ADDRESS(200,COLUMN()-1)),ROW()-1)),9999)</f>
        <v>9999</v>
      </c>
    </row>
    <row r="193" spans="1:20" x14ac:dyDescent="0.15">
      <c r="A193" s="19">
        <f ca="1">IFERROR(IF(A$1&lt;&gt;"",IF(A$1=Cпиcок!$G195,Cпиcок!$C195,9999),SMALL(INDIRECT(ADDRESS(2,COLUMN()-1)&amp;":"&amp;ADDRESS(200,COLUMN()-1)),ROW()-1)),9999)</f>
        <v>9999</v>
      </c>
      <c r="B193" s="20">
        <f ca="1">IFERROR(IF(B$1&lt;&gt;"",IF(B$1=Cпиcок!$G195,Cпиcок!$C195,9999),SMALL(INDIRECT(ADDRESS(2,COLUMN()-1)&amp;":"&amp;ADDRESS(200,COLUMN()-1)),ROW()-1)),9999)</f>
        <v>9999</v>
      </c>
      <c r="C193" s="19">
        <f ca="1">IFERROR(IF(C$1=Cпиcок!$G195,Cпиcок!$C195,9999),9999)</f>
        <v>9999</v>
      </c>
      <c r="D193" s="20">
        <f t="shared" ca="1" si="3"/>
        <v>9999</v>
      </c>
      <c r="E193" s="19">
        <f ca="1">IFERROR(IF(E$1&lt;&gt;"",IF(E$1=Cпиcок!$G195,Cпиcок!$C195,9999),SMALL(INDIRECT(ADDRESS(2,COLUMN()-1)&amp;":"&amp;ADDRESS(200,COLUMN()-1)),ROW()-1)),9999)</f>
        <v>9999</v>
      </c>
      <c r="F193" s="20">
        <f ca="1">IFERROR(IF(F$1&lt;&gt;"",IF(F$1=Cпиcок!$G195,Cпиcок!$C195,9999),SMALL(INDIRECT(ADDRESS(2,COLUMN()-1)&amp;":"&amp;ADDRESS(200,COLUMN()-1)),ROW()-1)),9999)</f>
        <v>9999</v>
      </c>
      <c r="G193" s="19">
        <f ca="1">IFERROR(IF(G$1&lt;&gt;"",IF(G$1=Cпиcок!$G195,Cпиcок!$C195,9999),SMALL(INDIRECT(ADDRESS(2,COLUMN()-1)&amp;":"&amp;ADDRESS(200,COLUMN()-1)),ROW()-1)),9999)</f>
        <v>9999</v>
      </c>
      <c r="H193" s="20">
        <f ca="1">IFERROR(IF(H$1&lt;&gt;"",IF(H$1=Cпиcок!$G195,Cпиcок!$C195,9999),SMALL(INDIRECT(ADDRESS(2,COLUMN()-1)&amp;":"&amp;ADDRESS(200,COLUMN()-1)),ROW()-1)),9999)</f>
        <v>9999</v>
      </c>
      <c r="I193" s="19">
        <f ca="1">IFERROR(IF(I$1&lt;&gt;"",IF(I$1=Cпиcок!$G195,Cпиcок!$C195,9999),SMALL(INDIRECT(ADDRESS(2,COLUMN()-1)&amp;":"&amp;ADDRESS(200,COLUMN()-1)),ROW()-1)),9999)</f>
        <v>9999</v>
      </c>
      <c r="J193" s="20">
        <f ca="1">IFERROR(IF(J$1&lt;&gt;"",IF(J$1=Cпиcок!$G195,Cпиcок!$C195,9999),SMALL(INDIRECT(ADDRESS(2,COLUMN()-1)&amp;":"&amp;ADDRESS(200,COLUMN()-1)),ROW()-1)),9999)</f>
        <v>9999</v>
      </c>
      <c r="K193" s="19">
        <f ca="1">IFERROR(IF(K$1&lt;&gt;"",IF(K$1=Cпиcок!$G195,Cпиcок!$C195,9999),SMALL(INDIRECT(ADDRESS(2,COLUMN()-1)&amp;":"&amp;ADDRESS(200,COLUMN()-1)),ROW()-1)),9999)</f>
        <v>9999</v>
      </c>
      <c r="L193" s="20">
        <f ca="1">IFERROR(IF(L$1&lt;&gt;"",IF(L$1=Cпиcок!$G195,Cпиcок!$C195,9999),SMALL(INDIRECT(ADDRESS(2,COLUMN()-1)&amp;":"&amp;ADDRESS(200,COLUMN()-1)),ROW()-1)),9999)</f>
        <v>9999</v>
      </c>
      <c r="M193" s="19">
        <f ca="1">IFERROR(IF(M$1&lt;&gt;"",IF(M$1=Cпиcок!$G195,Cпиcок!$C195,9999),SMALL(INDIRECT(ADDRESS(2,COLUMN()-1)&amp;":"&amp;ADDRESS(200,COLUMN()-1)),ROW()-1)),9999)</f>
        <v>9999</v>
      </c>
      <c r="N193" s="20">
        <f ca="1">IFERROR(IF(N$1&lt;&gt;"",IF(N$1=Cпиcок!$G195,Cпиcок!$C195,9999),SMALL(INDIRECT(ADDRESS(2,COLUMN()-1)&amp;":"&amp;ADDRESS(200,COLUMN()-1)),ROW()-1)),9999)</f>
        <v>9999</v>
      </c>
      <c r="O193" s="19">
        <f ca="1">IFERROR(IF(O$1&lt;&gt;"",IF(O$1=Cпиcок!$G195,Cпиcок!$C195,9999),SMALL(INDIRECT(ADDRESS(2,COLUMN()-1)&amp;":"&amp;ADDRESS(200,COLUMN()-1)),ROW()-1)),9999)</f>
        <v>9999</v>
      </c>
      <c r="P193" s="20">
        <f ca="1">IFERROR(IF(P$1&lt;&gt;"",IF(P$1=Cпиcок!$G195,Cпиcок!$C195,9999),SMALL(INDIRECT(ADDRESS(2,COLUMN()-1)&amp;":"&amp;ADDRESS(200,COLUMN()-1)),ROW()-1)),9999)</f>
        <v>9999</v>
      </c>
      <c r="Q193" s="19">
        <f ca="1">IFERROR(IF(Q$1&lt;&gt;"",IF(Q$1=Cпиcок!$G195,Cпиcок!$C195,9999),SMALL(INDIRECT(ADDRESS(2,COLUMN()-1)&amp;":"&amp;ADDRESS(200,COLUMN()-1)),ROW()-1)),9999)</f>
        <v>9999</v>
      </c>
      <c r="R193" s="20">
        <f ca="1">IFERROR(IF(R$1&lt;&gt;"",IF(R$1=Cпиcок!$G195,Cпиcок!$C195,9999),SMALL(INDIRECT(ADDRESS(2,COLUMN()-1)&amp;":"&amp;ADDRESS(200,COLUMN()-1)),ROW()-1)),9999)</f>
        <v>9999</v>
      </c>
      <c r="S193" s="19">
        <f ca="1">IFERROR(IF(S$1&lt;&gt;"",IF(S$1=Cпиcок!$G195,Cпиcок!$C195,9999),SMALL(INDIRECT(ADDRESS(2,COLUMN()-1)&amp;":"&amp;ADDRESS(200,COLUMN()-1)),ROW()-1)),9999)</f>
        <v>9999</v>
      </c>
      <c r="T193" s="20">
        <f ca="1">IFERROR(IF(T$1&lt;&gt;"",IF(T$1=Cпиcок!$G195,Cпиcок!$C195,9999),SMALL(INDIRECT(ADDRESS(2,COLUMN()-1)&amp;":"&amp;ADDRESS(200,COLUMN()-1)),ROW()-1)),9999)</f>
        <v>9999</v>
      </c>
    </row>
    <row r="194" spans="1:20" x14ac:dyDescent="0.15">
      <c r="A194" s="19">
        <f ca="1">IFERROR(IF(A$1&lt;&gt;"",IF(A$1=Cпиcок!$G196,Cпиcок!$C196,9999),SMALL(INDIRECT(ADDRESS(2,COLUMN()-1)&amp;":"&amp;ADDRESS(200,COLUMN()-1)),ROW()-1)),9999)</f>
        <v>9999</v>
      </c>
      <c r="B194" s="20">
        <f ca="1">IFERROR(IF(B$1&lt;&gt;"",IF(B$1=Cпиcок!$G196,Cпиcок!$C196,9999),SMALL(INDIRECT(ADDRESS(2,COLUMN()-1)&amp;":"&amp;ADDRESS(200,COLUMN()-1)),ROW()-1)),9999)</f>
        <v>9999</v>
      </c>
      <c r="C194" s="19">
        <f ca="1">IFERROR(IF(C$1=Cпиcок!$G196,Cпиcок!$C196,9999),9999)</f>
        <v>9999</v>
      </c>
      <c r="D194" s="20">
        <f t="shared" ca="1" si="3"/>
        <v>9999</v>
      </c>
      <c r="E194" s="19">
        <f ca="1">IFERROR(IF(E$1&lt;&gt;"",IF(E$1=Cпиcок!$G196,Cпиcок!$C196,9999),SMALL(INDIRECT(ADDRESS(2,COLUMN()-1)&amp;":"&amp;ADDRESS(200,COLUMN()-1)),ROW()-1)),9999)</f>
        <v>9999</v>
      </c>
      <c r="F194" s="20">
        <f ca="1">IFERROR(IF(F$1&lt;&gt;"",IF(F$1=Cпиcок!$G196,Cпиcок!$C196,9999),SMALL(INDIRECT(ADDRESS(2,COLUMN()-1)&amp;":"&amp;ADDRESS(200,COLUMN()-1)),ROW()-1)),9999)</f>
        <v>9999</v>
      </c>
      <c r="G194" s="19">
        <f ca="1">IFERROR(IF(G$1&lt;&gt;"",IF(G$1=Cпиcок!$G196,Cпиcок!$C196,9999),SMALL(INDIRECT(ADDRESS(2,COLUMN()-1)&amp;":"&amp;ADDRESS(200,COLUMN()-1)),ROW()-1)),9999)</f>
        <v>9999</v>
      </c>
      <c r="H194" s="20">
        <f ca="1">IFERROR(IF(H$1&lt;&gt;"",IF(H$1=Cпиcок!$G196,Cпиcок!$C196,9999),SMALL(INDIRECT(ADDRESS(2,COLUMN()-1)&amp;":"&amp;ADDRESS(200,COLUMN()-1)),ROW()-1)),9999)</f>
        <v>9999</v>
      </c>
      <c r="I194" s="19">
        <f ca="1">IFERROR(IF(I$1&lt;&gt;"",IF(I$1=Cпиcок!$G196,Cпиcок!$C196,9999),SMALL(INDIRECT(ADDRESS(2,COLUMN()-1)&amp;":"&amp;ADDRESS(200,COLUMN()-1)),ROW()-1)),9999)</f>
        <v>9999</v>
      </c>
      <c r="J194" s="20">
        <f ca="1">IFERROR(IF(J$1&lt;&gt;"",IF(J$1=Cпиcок!$G196,Cпиcок!$C196,9999),SMALL(INDIRECT(ADDRESS(2,COLUMN()-1)&amp;":"&amp;ADDRESS(200,COLUMN()-1)),ROW()-1)),9999)</f>
        <v>9999</v>
      </c>
      <c r="K194" s="19">
        <f ca="1">IFERROR(IF(K$1&lt;&gt;"",IF(K$1=Cпиcок!$G196,Cпиcок!$C196,9999),SMALL(INDIRECT(ADDRESS(2,COLUMN()-1)&amp;":"&amp;ADDRESS(200,COLUMN()-1)),ROW()-1)),9999)</f>
        <v>9999</v>
      </c>
      <c r="L194" s="20">
        <f ca="1">IFERROR(IF(L$1&lt;&gt;"",IF(L$1=Cпиcок!$G196,Cпиcок!$C196,9999),SMALL(INDIRECT(ADDRESS(2,COLUMN()-1)&amp;":"&amp;ADDRESS(200,COLUMN()-1)),ROW()-1)),9999)</f>
        <v>9999</v>
      </c>
      <c r="M194" s="19">
        <f ca="1">IFERROR(IF(M$1&lt;&gt;"",IF(M$1=Cпиcок!$G196,Cпиcок!$C196,9999),SMALL(INDIRECT(ADDRESS(2,COLUMN()-1)&amp;":"&amp;ADDRESS(200,COLUMN()-1)),ROW()-1)),9999)</f>
        <v>9999</v>
      </c>
      <c r="N194" s="20">
        <f ca="1">IFERROR(IF(N$1&lt;&gt;"",IF(N$1=Cпиcок!$G196,Cпиcок!$C196,9999),SMALL(INDIRECT(ADDRESS(2,COLUMN()-1)&amp;":"&amp;ADDRESS(200,COLUMN()-1)),ROW()-1)),9999)</f>
        <v>9999</v>
      </c>
      <c r="O194" s="19">
        <f ca="1">IFERROR(IF(O$1&lt;&gt;"",IF(O$1=Cпиcок!$G196,Cпиcок!$C196,9999),SMALL(INDIRECT(ADDRESS(2,COLUMN()-1)&amp;":"&amp;ADDRESS(200,COLUMN()-1)),ROW()-1)),9999)</f>
        <v>9999</v>
      </c>
      <c r="P194" s="20">
        <f ca="1">IFERROR(IF(P$1&lt;&gt;"",IF(P$1=Cпиcок!$G196,Cпиcок!$C196,9999),SMALL(INDIRECT(ADDRESS(2,COLUMN()-1)&amp;":"&amp;ADDRESS(200,COLUMN()-1)),ROW()-1)),9999)</f>
        <v>9999</v>
      </c>
      <c r="Q194" s="19">
        <f ca="1">IFERROR(IF(Q$1&lt;&gt;"",IF(Q$1=Cпиcок!$G196,Cпиcок!$C196,9999),SMALL(INDIRECT(ADDRESS(2,COLUMN()-1)&amp;":"&amp;ADDRESS(200,COLUMN()-1)),ROW()-1)),9999)</f>
        <v>9999</v>
      </c>
      <c r="R194" s="20">
        <f ca="1">IFERROR(IF(R$1&lt;&gt;"",IF(R$1=Cпиcок!$G196,Cпиcок!$C196,9999),SMALL(INDIRECT(ADDRESS(2,COLUMN()-1)&amp;":"&amp;ADDRESS(200,COLUMN()-1)),ROW()-1)),9999)</f>
        <v>9999</v>
      </c>
      <c r="S194" s="19">
        <f ca="1">IFERROR(IF(S$1&lt;&gt;"",IF(S$1=Cпиcок!$G196,Cпиcок!$C196,9999),SMALL(INDIRECT(ADDRESS(2,COLUMN()-1)&amp;":"&amp;ADDRESS(200,COLUMN()-1)),ROW()-1)),9999)</f>
        <v>9999</v>
      </c>
      <c r="T194" s="20">
        <f ca="1">IFERROR(IF(T$1&lt;&gt;"",IF(T$1=Cпиcок!$G196,Cпиcок!$C196,9999),SMALL(INDIRECT(ADDRESS(2,COLUMN()-1)&amp;":"&amp;ADDRESS(200,COLUMN()-1)),ROW()-1)),9999)</f>
        <v>9999</v>
      </c>
    </row>
    <row r="195" spans="1:20" x14ac:dyDescent="0.15">
      <c r="A195" s="19">
        <f ca="1">IFERROR(IF(A$1&lt;&gt;"",IF(A$1=Cпиcок!$G197,Cпиcок!$C197,9999),SMALL(INDIRECT(ADDRESS(2,COLUMN()-1)&amp;":"&amp;ADDRESS(200,COLUMN()-1)),ROW()-1)),9999)</f>
        <v>9999</v>
      </c>
      <c r="B195" s="20">
        <f ca="1">IFERROR(IF(B$1&lt;&gt;"",IF(B$1=Cпиcок!$G197,Cпиcок!$C197,9999),SMALL(INDIRECT(ADDRESS(2,COLUMN()-1)&amp;":"&amp;ADDRESS(200,COLUMN()-1)),ROW()-1)),9999)</f>
        <v>9999</v>
      </c>
      <c r="C195" s="19">
        <f ca="1">IFERROR(IF(C$1=Cпиcок!$G197,Cпиcок!$C197,9999),9999)</f>
        <v>9999</v>
      </c>
      <c r="D195" s="20">
        <f t="shared" ref="D195:D200" ca="1" si="4">SMALL($C$2:$C$200,ROW()-1)</f>
        <v>9999</v>
      </c>
      <c r="E195" s="19">
        <f ca="1">IFERROR(IF(E$1&lt;&gt;"",IF(E$1=Cпиcок!$G197,Cпиcок!$C197,9999),SMALL(INDIRECT(ADDRESS(2,COLUMN()-1)&amp;":"&amp;ADDRESS(200,COLUMN()-1)),ROW()-1)),9999)</f>
        <v>9999</v>
      </c>
      <c r="F195" s="20">
        <f ca="1">IFERROR(IF(F$1&lt;&gt;"",IF(F$1=Cпиcок!$G197,Cпиcок!$C197,9999),SMALL(INDIRECT(ADDRESS(2,COLUMN()-1)&amp;":"&amp;ADDRESS(200,COLUMN()-1)),ROW()-1)),9999)</f>
        <v>9999</v>
      </c>
      <c r="G195" s="19">
        <f ca="1">IFERROR(IF(G$1&lt;&gt;"",IF(G$1=Cпиcок!$G197,Cпиcок!$C197,9999),SMALL(INDIRECT(ADDRESS(2,COLUMN()-1)&amp;":"&amp;ADDRESS(200,COLUMN()-1)),ROW()-1)),9999)</f>
        <v>9999</v>
      </c>
      <c r="H195" s="20">
        <f ca="1">IFERROR(IF(H$1&lt;&gt;"",IF(H$1=Cпиcок!$G197,Cпиcок!$C197,9999),SMALL(INDIRECT(ADDRESS(2,COLUMN()-1)&amp;":"&amp;ADDRESS(200,COLUMN()-1)),ROW()-1)),9999)</f>
        <v>9999</v>
      </c>
      <c r="I195" s="19">
        <f ca="1">IFERROR(IF(I$1&lt;&gt;"",IF(I$1=Cпиcок!$G197,Cпиcок!$C197,9999),SMALL(INDIRECT(ADDRESS(2,COLUMN()-1)&amp;":"&amp;ADDRESS(200,COLUMN()-1)),ROW()-1)),9999)</f>
        <v>9999</v>
      </c>
      <c r="J195" s="20">
        <f ca="1">IFERROR(IF(J$1&lt;&gt;"",IF(J$1=Cпиcок!$G197,Cпиcок!$C197,9999),SMALL(INDIRECT(ADDRESS(2,COLUMN()-1)&amp;":"&amp;ADDRESS(200,COLUMN()-1)),ROW()-1)),9999)</f>
        <v>9999</v>
      </c>
      <c r="K195" s="19">
        <f ca="1">IFERROR(IF(K$1&lt;&gt;"",IF(K$1=Cпиcок!$G197,Cпиcок!$C197,9999),SMALL(INDIRECT(ADDRESS(2,COLUMN()-1)&amp;":"&amp;ADDRESS(200,COLUMN()-1)),ROW()-1)),9999)</f>
        <v>9999</v>
      </c>
      <c r="L195" s="20">
        <f ca="1">IFERROR(IF(L$1&lt;&gt;"",IF(L$1=Cпиcок!$G197,Cпиcок!$C197,9999),SMALL(INDIRECT(ADDRESS(2,COLUMN()-1)&amp;":"&amp;ADDRESS(200,COLUMN()-1)),ROW()-1)),9999)</f>
        <v>9999</v>
      </c>
      <c r="M195" s="19">
        <f ca="1">IFERROR(IF(M$1&lt;&gt;"",IF(M$1=Cпиcок!$G197,Cпиcок!$C197,9999),SMALL(INDIRECT(ADDRESS(2,COLUMN()-1)&amp;":"&amp;ADDRESS(200,COLUMN()-1)),ROW()-1)),9999)</f>
        <v>9999</v>
      </c>
      <c r="N195" s="20">
        <f ca="1">IFERROR(IF(N$1&lt;&gt;"",IF(N$1=Cпиcок!$G197,Cпиcок!$C197,9999),SMALL(INDIRECT(ADDRESS(2,COLUMN()-1)&amp;":"&amp;ADDRESS(200,COLUMN()-1)),ROW()-1)),9999)</f>
        <v>9999</v>
      </c>
      <c r="O195" s="19">
        <f ca="1">IFERROR(IF(O$1&lt;&gt;"",IF(O$1=Cпиcок!$G197,Cпиcок!$C197,9999),SMALL(INDIRECT(ADDRESS(2,COLUMN()-1)&amp;":"&amp;ADDRESS(200,COLUMN()-1)),ROW()-1)),9999)</f>
        <v>9999</v>
      </c>
      <c r="P195" s="20">
        <f ca="1">IFERROR(IF(P$1&lt;&gt;"",IF(P$1=Cпиcок!$G197,Cпиcок!$C197,9999),SMALL(INDIRECT(ADDRESS(2,COLUMN()-1)&amp;":"&amp;ADDRESS(200,COLUMN()-1)),ROW()-1)),9999)</f>
        <v>9999</v>
      </c>
      <c r="Q195" s="19">
        <f ca="1">IFERROR(IF(Q$1&lt;&gt;"",IF(Q$1=Cпиcок!$G197,Cпиcок!$C197,9999),SMALL(INDIRECT(ADDRESS(2,COLUMN()-1)&amp;":"&amp;ADDRESS(200,COLUMN()-1)),ROW()-1)),9999)</f>
        <v>9999</v>
      </c>
      <c r="R195" s="20">
        <f ca="1">IFERROR(IF(R$1&lt;&gt;"",IF(R$1=Cпиcок!$G197,Cпиcок!$C197,9999),SMALL(INDIRECT(ADDRESS(2,COLUMN()-1)&amp;":"&amp;ADDRESS(200,COLUMN()-1)),ROW()-1)),9999)</f>
        <v>9999</v>
      </c>
      <c r="S195" s="19">
        <f ca="1">IFERROR(IF(S$1&lt;&gt;"",IF(S$1=Cпиcок!$G197,Cпиcок!$C197,9999),SMALL(INDIRECT(ADDRESS(2,COLUMN()-1)&amp;":"&amp;ADDRESS(200,COLUMN()-1)),ROW()-1)),9999)</f>
        <v>9999</v>
      </c>
      <c r="T195" s="20">
        <f ca="1">IFERROR(IF(T$1&lt;&gt;"",IF(T$1=Cпиcок!$G197,Cпиcок!$C197,9999),SMALL(INDIRECT(ADDRESS(2,COLUMN()-1)&amp;":"&amp;ADDRESS(200,COLUMN()-1)),ROW()-1)),9999)</f>
        <v>9999</v>
      </c>
    </row>
    <row r="196" spans="1:20" x14ac:dyDescent="0.15">
      <c r="A196" s="19">
        <f ca="1">IFERROR(IF(A$1&lt;&gt;"",IF(A$1=Cпиcок!$G198,Cпиcок!$C198,9999),SMALL(INDIRECT(ADDRESS(2,COLUMN()-1)&amp;":"&amp;ADDRESS(200,COLUMN()-1)),ROW()-1)),9999)</f>
        <v>9999</v>
      </c>
      <c r="B196" s="20">
        <f ca="1">IFERROR(IF(B$1&lt;&gt;"",IF(B$1=Cпиcок!$G198,Cпиcок!$C198,9999),SMALL(INDIRECT(ADDRESS(2,COLUMN()-1)&amp;":"&amp;ADDRESS(200,COLUMN()-1)),ROW()-1)),9999)</f>
        <v>9999</v>
      </c>
      <c r="C196" s="19">
        <f ca="1">IFERROR(IF(C$1=Cпиcок!$G198,Cпиcок!$C198,9999),9999)</f>
        <v>9999</v>
      </c>
      <c r="D196" s="20">
        <f t="shared" ca="1" si="4"/>
        <v>9999</v>
      </c>
      <c r="E196" s="19">
        <f ca="1">IFERROR(IF(E$1&lt;&gt;"",IF(E$1=Cпиcок!$G198,Cпиcок!$C198,9999),SMALL(INDIRECT(ADDRESS(2,COLUMN()-1)&amp;":"&amp;ADDRESS(200,COLUMN()-1)),ROW()-1)),9999)</f>
        <v>9999</v>
      </c>
      <c r="F196" s="20">
        <f ca="1">IFERROR(IF(F$1&lt;&gt;"",IF(F$1=Cпиcок!$G198,Cпиcок!$C198,9999),SMALL(INDIRECT(ADDRESS(2,COLUMN()-1)&amp;":"&amp;ADDRESS(200,COLUMN()-1)),ROW()-1)),9999)</f>
        <v>9999</v>
      </c>
      <c r="G196" s="19">
        <f ca="1">IFERROR(IF(G$1&lt;&gt;"",IF(G$1=Cпиcок!$G198,Cпиcок!$C198,9999),SMALL(INDIRECT(ADDRESS(2,COLUMN()-1)&amp;":"&amp;ADDRESS(200,COLUMN()-1)),ROW()-1)),9999)</f>
        <v>9999</v>
      </c>
      <c r="H196" s="20">
        <f ca="1">IFERROR(IF(H$1&lt;&gt;"",IF(H$1=Cпиcок!$G198,Cпиcок!$C198,9999),SMALL(INDIRECT(ADDRESS(2,COLUMN()-1)&amp;":"&amp;ADDRESS(200,COLUMN()-1)),ROW()-1)),9999)</f>
        <v>9999</v>
      </c>
      <c r="I196" s="19">
        <f ca="1">IFERROR(IF(I$1&lt;&gt;"",IF(I$1=Cпиcок!$G198,Cпиcок!$C198,9999),SMALL(INDIRECT(ADDRESS(2,COLUMN()-1)&amp;":"&amp;ADDRESS(200,COLUMN()-1)),ROW()-1)),9999)</f>
        <v>9999</v>
      </c>
      <c r="J196" s="20">
        <f ca="1">IFERROR(IF(J$1&lt;&gt;"",IF(J$1=Cпиcок!$G198,Cпиcок!$C198,9999),SMALL(INDIRECT(ADDRESS(2,COLUMN()-1)&amp;":"&amp;ADDRESS(200,COLUMN()-1)),ROW()-1)),9999)</f>
        <v>9999</v>
      </c>
      <c r="K196" s="19">
        <f ca="1">IFERROR(IF(K$1&lt;&gt;"",IF(K$1=Cпиcок!$G198,Cпиcок!$C198,9999),SMALL(INDIRECT(ADDRESS(2,COLUMN()-1)&amp;":"&amp;ADDRESS(200,COLUMN()-1)),ROW()-1)),9999)</f>
        <v>9999</v>
      </c>
      <c r="L196" s="20">
        <f ca="1">IFERROR(IF(L$1&lt;&gt;"",IF(L$1=Cпиcок!$G198,Cпиcок!$C198,9999),SMALL(INDIRECT(ADDRESS(2,COLUMN()-1)&amp;":"&amp;ADDRESS(200,COLUMN()-1)),ROW()-1)),9999)</f>
        <v>9999</v>
      </c>
      <c r="M196" s="19">
        <f ca="1">IFERROR(IF(M$1&lt;&gt;"",IF(M$1=Cпиcок!$G198,Cпиcок!$C198,9999),SMALL(INDIRECT(ADDRESS(2,COLUMN()-1)&amp;":"&amp;ADDRESS(200,COLUMN()-1)),ROW()-1)),9999)</f>
        <v>9999</v>
      </c>
      <c r="N196" s="20">
        <f ca="1">IFERROR(IF(N$1&lt;&gt;"",IF(N$1=Cпиcок!$G198,Cпиcок!$C198,9999),SMALL(INDIRECT(ADDRESS(2,COLUMN()-1)&amp;":"&amp;ADDRESS(200,COLUMN()-1)),ROW()-1)),9999)</f>
        <v>9999</v>
      </c>
      <c r="O196" s="19">
        <f ca="1">IFERROR(IF(O$1&lt;&gt;"",IF(O$1=Cпиcок!$G198,Cпиcок!$C198,9999),SMALL(INDIRECT(ADDRESS(2,COLUMN()-1)&amp;":"&amp;ADDRESS(200,COLUMN()-1)),ROW()-1)),9999)</f>
        <v>9999</v>
      </c>
      <c r="P196" s="20">
        <f ca="1">IFERROR(IF(P$1&lt;&gt;"",IF(P$1=Cпиcок!$G198,Cпиcок!$C198,9999),SMALL(INDIRECT(ADDRESS(2,COLUMN()-1)&amp;":"&amp;ADDRESS(200,COLUMN()-1)),ROW()-1)),9999)</f>
        <v>9999</v>
      </c>
      <c r="Q196" s="19">
        <f ca="1">IFERROR(IF(Q$1&lt;&gt;"",IF(Q$1=Cпиcок!$G198,Cпиcок!$C198,9999),SMALL(INDIRECT(ADDRESS(2,COLUMN()-1)&amp;":"&amp;ADDRESS(200,COLUMN()-1)),ROW()-1)),9999)</f>
        <v>9999</v>
      </c>
      <c r="R196" s="20">
        <f ca="1">IFERROR(IF(R$1&lt;&gt;"",IF(R$1=Cпиcок!$G198,Cпиcок!$C198,9999),SMALL(INDIRECT(ADDRESS(2,COLUMN()-1)&amp;":"&amp;ADDRESS(200,COLUMN()-1)),ROW()-1)),9999)</f>
        <v>9999</v>
      </c>
      <c r="S196" s="19">
        <f ca="1">IFERROR(IF(S$1&lt;&gt;"",IF(S$1=Cпиcок!$G198,Cпиcок!$C198,9999),SMALL(INDIRECT(ADDRESS(2,COLUMN()-1)&amp;":"&amp;ADDRESS(200,COLUMN()-1)),ROW()-1)),9999)</f>
        <v>9999</v>
      </c>
      <c r="T196" s="20">
        <f ca="1">IFERROR(IF(T$1&lt;&gt;"",IF(T$1=Cпиcок!$G198,Cпиcок!$C198,9999),SMALL(INDIRECT(ADDRESS(2,COLUMN()-1)&amp;":"&amp;ADDRESS(200,COLUMN()-1)),ROW()-1)),9999)</f>
        <v>9999</v>
      </c>
    </row>
    <row r="197" spans="1:20" x14ac:dyDescent="0.15">
      <c r="A197" s="19">
        <f ca="1">IFERROR(IF(A$1&lt;&gt;"",IF(A$1=Cпиcок!$G199,Cпиcок!$C199,9999),SMALL(INDIRECT(ADDRESS(2,COLUMN()-1)&amp;":"&amp;ADDRESS(200,COLUMN()-1)),ROW()-1)),9999)</f>
        <v>9999</v>
      </c>
      <c r="B197" s="20">
        <f ca="1">IFERROR(IF(B$1&lt;&gt;"",IF(B$1=Cпиcок!$G199,Cпиcок!$C199,9999),SMALL(INDIRECT(ADDRESS(2,COLUMN()-1)&amp;":"&amp;ADDRESS(200,COLUMN()-1)),ROW()-1)),9999)</f>
        <v>9999</v>
      </c>
      <c r="C197" s="19">
        <f ca="1">IFERROR(IF(C$1=Cпиcок!$G199,Cпиcок!$C199,9999),9999)</f>
        <v>9999</v>
      </c>
      <c r="D197" s="20">
        <f t="shared" ca="1" si="4"/>
        <v>9999</v>
      </c>
      <c r="E197" s="19">
        <f ca="1">IFERROR(IF(E$1&lt;&gt;"",IF(E$1=Cпиcок!$G199,Cпиcок!$C199,9999),SMALL(INDIRECT(ADDRESS(2,COLUMN()-1)&amp;":"&amp;ADDRESS(200,COLUMN()-1)),ROW()-1)),9999)</f>
        <v>9999</v>
      </c>
      <c r="F197" s="20">
        <f ca="1">IFERROR(IF(F$1&lt;&gt;"",IF(F$1=Cпиcок!$G199,Cпиcок!$C199,9999),SMALL(INDIRECT(ADDRESS(2,COLUMN()-1)&amp;":"&amp;ADDRESS(200,COLUMN()-1)),ROW()-1)),9999)</f>
        <v>9999</v>
      </c>
      <c r="G197" s="19">
        <f ca="1">IFERROR(IF(G$1&lt;&gt;"",IF(G$1=Cпиcок!$G199,Cпиcок!$C199,9999),SMALL(INDIRECT(ADDRESS(2,COLUMN()-1)&amp;":"&amp;ADDRESS(200,COLUMN()-1)),ROW()-1)),9999)</f>
        <v>9999</v>
      </c>
      <c r="H197" s="20">
        <f ca="1">IFERROR(IF(H$1&lt;&gt;"",IF(H$1=Cпиcок!$G199,Cпиcок!$C199,9999),SMALL(INDIRECT(ADDRESS(2,COLUMN()-1)&amp;":"&amp;ADDRESS(200,COLUMN()-1)),ROW()-1)),9999)</f>
        <v>9999</v>
      </c>
      <c r="I197" s="19">
        <f ca="1">IFERROR(IF(I$1&lt;&gt;"",IF(I$1=Cпиcок!$G199,Cпиcок!$C199,9999),SMALL(INDIRECT(ADDRESS(2,COLUMN()-1)&amp;":"&amp;ADDRESS(200,COLUMN()-1)),ROW()-1)),9999)</f>
        <v>9999</v>
      </c>
      <c r="J197" s="20">
        <f ca="1">IFERROR(IF(J$1&lt;&gt;"",IF(J$1=Cпиcок!$G199,Cпиcок!$C199,9999),SMALL(INDIRECT(ADDRESS(2,COLUMN()-1)&amp;":"&amp;ADDRESS(200,COLUMN()-1)),ROW()-1)),9999)</f>
        <v>9999</v>
      </c>
      <c r="K197" s="19">
        <f ca="1">IFERROR(IF(K$1&lt;&gt;"",IF(K$1=Cпиcок!$G199,Cпиcок!$C199,9999),SMALL(INDIRECT(ADDRESS(2,COLUMN()-1)&amp;":"&amp;ADDRESS(200,COLUMN()-1)),ROW()-1)),9999)</f>
        <v>9999</v>
      </c>
      <c r="L197" s="20">
        <f ca="1">IFERROR(IF(L$1&lt;&gt;"",IF(L$1=Cпиcок!$G199,Cпиcок!$C199,9999),SMALL(INDIRECT(ADDRESS(2,COLUMN()-1)&amp;":"&amp;ADDRESS(200,COLUMN()-1)),ROW()-1)),9999)</f>
        <v>9999</v>
      </c>
      <c r="M197" s="19">
        <f ca="1">IFERROR(IF(M$1&lt;&gt;"",IF(M$1=Cпиcок!$G199,Cпиcок!$C199,9999),SMALL(INDIRECT(ADDRESS(2,COLUMN()-1)&amp;":"&amp;ADDRESS(200,COLUMN()-1)),ROW()-1)),9999)</f>
        <v>9999</v>
      </c>
      <c r="N197" s="20">
        <f ca="1">IFERROR(IF(N$1&lt;&gt;"",IF(N$1=Cпиcок!$G199,Cпиcок!$C199,9999),SMALL(INDIRECT(ADDRESS(2,COLUMN()-1)&amp;":"&amp;ADDRESS(200,COLUMN()-1)),ROW()-1)),9999)</f>
        <v>9999</v>
      </c>
      <c r="O197" s="19">
        <f ca="1">IFERROR(IF(O$1&lt;&gt;"",IF(O$1=Cпиcок!$G199,Cпиcок!$C199,9999),SMALL(INDIRECT(ADDRESS(2,COLUMN()-1)&amp;":"&amp;ADDRESS(200,COLUMN()-1)),ROW()-1)),9999)</f>
        <v>9999</v>
      </c>
      <c r="P197" s="20">
        <f ca="1">IFERROR(IF(P$1&lt;&gt;"",IF(P$1=Cпиcок!$G199,Cпиcок!$C199,9999),SMALL(INDIRECT(ADDRESS(2,COLUMN()-1)&amp;":"&amp;ADDRESS(200,COLUMN()-1)),ROW()-1)),9999)</f>
        <v>9999</v>
      </c>
      <c r="Q197" s="19">
        <f ca="1">IFERROR(IF(Q$1&lt;&gt;"",IF(Q$1=Cпиcок!$G199,Cпиcок!$C199,9999),SMALL(INDIRECT(ADDRESS(2,COLUMN()-1)&amp;":"&amp;ADDRESS(200,COLUMN()-1)),ROW()-1)),9999)</f>
        <v>9999</v>
      </c>
      <c r="R197" s="20">
        <f ca="1">IFERROR(IF(R$1&lt;&gt;"",IF(R$1=Cпиcок!$G199,Cпиcок!$C199,9999),SMALL(INDIRECT(ADDRESS(2,COLUMN()-1)&amp;":"&amp;ADDRESS(200,COLUMN()-1)),ROW()-1)),9999)</f>
        <v>9999</v>
      </c>
      <c r="S197" s="19">
        <f ca="1">IFERROR(IF(S$1&lt;&gt;"",IF(S$1=Cпиcок!$G199,Cпиcок!$C199,9999),SMALL(INDIRECT(ADDRESS(2,COLUMN()-1)&amp;":"&amp;ADDRESS(200,COLUMN()-1)),ROW()-1)),9999)</f>
        <v>9999</v>
      </c>
      <c r="T197" s="20">
        <f ca="1">IFERROR(IF(T$1&lt;&gt;"",IF(T$1=Cпиcок!$G199,Cпиcок!$C199,9999),SMALL(INDIRECT(ADDRESS(2,COLUMN()-1)&amp;":"&amp;ADDRESS(200,COLUMN()-1)),ROW()-1)),9999)</f>
        <v>9999</v>
      </c>
    </row>
    <row r="198" spans="1:20" x14ac:dyDescent="0.15">
      <c r="A198" s="19">
        <f ca="1">IFERROR(IF(A$1&lt;&gt;"",IF(A$1=Cпиcок!$G200,Cпиcок!$C200,9999),SMALL(INDIRECT(ADDRESS(2,COLUMN()-1)&amp;":"&amp;ADDRESS(200,COLUMN()-1)),ROW()-1)),9999)</f>
        <v>9999</v>
      </c>
      <c r="B198" s="20">
        <f ca="1">IFERROR(IF(B$1&lt;&gt;"",IF(B$1=Cпиcок!$G200,Cпиcок!$C200,9999),SMALL(INDIRECT(ADDRESS(2,COLUMN()-1)&amp;":"&amp;ADDRESS(200,COLUMN()-1)),ROW()-1)),9999)</f>
        <v>9999</v>
      </c>
      <c r="C198" s="19">
        <f ca="1">IFERROR(IF(C$1=Cпиcок!$G200,Cпиcок!$C200,9999),9999)</f>
        <v>9999</v>
      </c>
      <c r="D198" s="20">
        <f t="shared" ca="1" si="4"/>
        <v>9999</v>
      </c>
      <c r="E198" s="19">
        <f ca="1">IFERROR(IF(E$1&lt;&gt;"",IF(E$1=Cпиcок!$G200,Cпиcок!$C200,9999),SMALL(INDIRECT(ADDRESS(2,COLUMN()-1)&amp;":"&amp;ADDRESS(200,COLUMN()-1)),ROW()-1)),9999)</f>
        <v>9999</v>
      </c>
      <c r="F198" s="20">
        <f ca="1">IFERROR(IF(F$1&lt;&gt;"",IF(F$1=Cпиcок!$G200,Cпиcок!$C200,9999),SMALL(INDIRECT(ADDRESS(2,COLUMN()-1)&amp;":"&amp;ADDRESS(200,COLUMN()-1)),ROW()-1)),9999)</f>
        <v>9999</v>
      </c>
      <c r="G198" s="19">
        <f ca="1">IFERROR(IF(G$1&lt;&gt;"",IF(G$1=Cпиcок!$G200,Cпиcок!$C200,9999),SMALL(INDIRECT(ADDRESS(2,COLUMN()-1)&amp;":"&amp;ADDRESS(200,COLUMN()-1)),ROW()-1)),9999)</f>
        <v>9999</v>
      </c>
      <c r="H198" s="20">
        <f ca="1">IFERROR(IF(H$1&lt;&gt;"",IF(H$1=Cпиcок!$G200,Cпиcок!$C200,9999),SMALL(INDIRECT(ADDRESS(2,COLUMN()-1)&amp;":"&amp;ADDRESS(200,COLUMN()-1)),ROW()-1)),9999)</f>
        <v>9999</v>
      </c>
      <c r="I198" s="19">
        <f ca="1">IFERROR(IF(I$1&lt;&gt;"",IF(I$1=Cпиcок!$G200,Cпиcок!$C200,9999),SMALL(INDIRECT(ADDRESS(2,COLUMN()-1)&amp;":"&amp;ADDRESS(200,COLUMN()-1)),ROW()-1)),9999)</f>
        <v>9999</v>
      </c>
      <c r="J198" s="20">
        <f ca="1">IFERROR(IF(J$1&lt;&gt;"",IF(J$1=Cпиcок!$G200,Cпиcок!$C200,9999),SMALL(INDIRECT(ADDRESS(2,COLUMN()-1)&amp;":"&amp;ADDRESS(200,COLUMN()-1)),ROW()-1)),9999)</f>
        <v>9999</v>
      </c>
      <c r="K198" s="19">
        <f ca="1">IFERROR(IF(K$1&lt;&gt;"",IF(K$1=Cпиcок!$G200,Cпиcок!$C200,9999),SMALL(INDIRECT(ADDRESS(2,COLUMN()-1)&amp;":"&amp;ADDRESS(200,COLUMN()-1)),ROW()-1)),9999)</f>
        <v>9999</v>
      </c>
      <c r="L198" s="20">
        <f ca="1">IFERROR(IF(L$1&lt;&gt;"",IF(L$1=Cпиcок!$G200,Cпиcок!$C200,9999),SMALL(INDIRECT(ADDRESS(2,COLUMN()-1)&amp;":"&amp;ADDRESS(200,COLUMN()-1)),ROW()-1)),9999)</f>
        <v>9999</v>
      </c>
      <c r="M198" s="19">
        <f ca="1">IFERROR(IF(M$1&lt;&gt;"",IF(M$1=Cпиcок!$G200,Cпиcок!$C200,9999),SMALL(INDIRECT(ADDRESS(2,COLUMN()-1)&amp;":"&amp;ADDRESS(200,COLUMN()-1)),ROW()-1)),9999)</f>
        <v>9999</v>
      </c>
      <c r="N198" s="20">
        <f ca="1">IFERROR(IF(N$1&lt;&gt;"",IF(N$1=Cпиcок!$G200,Cпиcок!$C200,9999),SMALL(INDIRECT(ADDRESS(2,COLUMN()-1)&amp;":"&amp;ADDRESS(200,COLUMN()-1)),ROW()-1)),9999)</f>
        <v>9999</v>
      </c>
      <c r="O198" s="19">
        <f ca="1">IFERROR(IF(O$1&lt;&gt;"",IF(O$1=Cпиcок!$G200,Cпиcок!$C200,9999),SMALL(INDIRECT(ADDRESS(2,COLUMN()-1)&amp;":"&amp;ADDRESS(200,COLUMN()-1)),ROW()-1)),9999)</f>
        <v>9999</v>
      </c>
      <c r="P198" s="20">
        <f ca="1">IFERROR(IF(P$1&lt;&gt;"",IF(P$1=Cпиcок!$G200,Cпиcок!$C200,9999),SMALL(INDIRECT(ADDRESS(2,COLUMN()-1)&amp;":"&amp;ADDRESS(200,COLUMN()-1)),ROW()-1)),9999)</f>
        <v>9999</v>
      </c>
      <c r="Q198" s="19">
        <f ca="1">IFERROR(IF(Q$1&lt;&gt;"",IF(Q$1=Cпиcок!$G200,Cпиcок!$C200,9999),SMALL(INDIRECT(ADDRESS(2,COLUMN()-1)&amp;":"&amp;ADDRESS(200,COLUMN()-1)),ROW()-1)),9999)</f>
        <v>9999</v>
      </c>
      <c r="R198" s="20">
        <f ca="1">IFERROR(IF(R$1&lt;&gt;"",IF(R$1=Cпиcок!$G200,Cпиcок!$C200,9999),SMALL(INDIRECT(ADDRESS(2,COLUMN()-1)&amp;":"&amp;ADDRESS(200,COLUMN()-1)),ROW()-1)),9999)</f>
        <v>9999</v>
      </c>
      <c r="S198" s="19">
        <f ca="1">IFERROR(IF(S$1&lt;&gt;"",IF(S$1=Cпиcок!$G200,Cпиcок!$C200,9999),SMALL(INDIRECT(ADDRESS(2,COLUMN()-1)&amp;":"&amp;ADDRESS(200,COLUMN()-1)),ROW()-1)),9999)</f>
        <v>9999</v>
      </c>
      <c r="T198" s="20">
        <f ca="1">IFERROR(IF(T$1&lt;&gt;"",IF(T$1=Cпиcок!$G200,Cпиcок!$C200,9999),SMALL(INDIRECT(ADDRESS(2,COLUMN()-1)&amp;":"&amp;ADDRESS(200,COLUMN()-1)),ROW()-1)),9999)</f>
        <v>9999</v>
      </c>
    </row>
    <row r="199" spans="1:20" x14ac:dyDescent="0.15">
      <c r="A199" s="19">
        <f ca="1">IFERROR(IF(A$1&lt;&gt;"",IF(A$1=Cпиcок!$G201,Cпиcок!$C201,9999),SMALL(INDIRECT(ADDRESS(2,COLUMN()-1)&amp;":"&amp;ADDRESS(200,COLUMN()-1)),ROW()-1)),9999)</f>
        <v>9999</v>
      </c>
      <c r="B199" s="20">
        <f ca="1">IFERROR(IF(B$1&lt;&gt;"",IF(B$1=Cпиcок!$G201,Cпиcок!$C201,9999),SMALL(INDIRECT(ADDRESS(2,COLUMN()-1)&amp;":"&amp;ADDRESS(200,COLUMN()-1)),ROW()-1)),9999)</f>
        <v>9999</v>
      </c>
      <c r="C199" s="19">
        <f ca="1">IFERROR(IF(C$1=Cпиcок!$G201,Cпиcок!$C201,9999),9999)</f>
        <v>9999</v>
      </c>
      <c r="D199" s="20">
        <f t="shared" ca="1" si="4"/>
        <v>9999</v>
      </c>
      <c r="E199" s="19">
        <f ca="1">IFERROR(IF(E$1&lt;&gt;"",IF(E$1=Cпиcок!$G201,Cпиcок!$C201,9999),SMALL(INDIRECT(ADDRESS(2,COLUMN()-1)&amp;":"&amp;ADDRESS(200,COLUMN()-1)),ROW()-1)),9999)</f>
        <v>9999</v>
      </c>
      <c r="F199" s="20">
        <f ca="1">IFERROR(IF(F$1&lt;&gt;"",IF(F$1=Cпиcок!$G201,Cпиcок!$C201,9999),SMALL(INDIRECT(ADDRESS(2,COLUMN()-1)&amp;":"&amp;ADDRESS(200,COLUMN()-1)),ROW()-1)),9999)</f>
        <v>9999</v>
      </c>
      <c r="G199" s="19">
        <f ca="1">IFERROR(IF(G$1&lt;&gt;"",IF(G$1=Cпиcок!$G201,Cпиcок!$C201,9999),SMALL(INDIRECT(ADDRESS(2,COLUMN()-1)&amp;":"&amp;ADDRESS(200,COLUMN()-1)),ROW()-1)),9999)</f>
        <v>9999</v>
      </c>
      <c r="H199" s="20">
        <f ca="1">IFERROR(IF(H$1&lt;&gt;"",IF(H$1=Cпиcок!$G201,Cпиcок!$C201,9999),SMALL(INDIRECT(ADDRESS(2,COLUMN()-1)&amp;":"&amp;ADDRESS(200,COLUMN()-1)),ROW()-1)),9999)</f>
        <v>9999</v>
      </c>
      <c r="I199" s="19">
        <f ca="1">IFERROR(IF(I$1&lt;&gt;"",IF(I$1=Cпиcок!$G201,Cпиcок!$C201,9999),SMALL(INDIRECT(ADDRESS(2,COLUMN()-1)&amp;":"&amp;ADDRESS(200,COLUMN()-1)),ROW()-1)),9999)</f>
        <v>9999</v>
      </c>
      <c r="J199" s="20">
        <f ca="1">IFERROR(IF(J$1&lt;&gt;"",IF(J$1=Cпиcок!$G201,Cпиcок!$C201,9999),SMALL(INDIRECT(ADDRESS(2,COLUMN()-1)&amp;":"&amp;ADDRESS(200,COLUMN()-1)),ROW()-1)),9999)</f>
        <v>9999</v>
      </c>
      <c r="K199" s="19">
        <f ca="1">IFERROR(IF(K$1&lt;&gt;"",IF(K$1=Cпиcок!$G201,Cпиcок!$C201,9999),SMALL(INDIRECT(ADDRESS(2,COLUMN()-1)&amp;":"&amp;ADDRESS(200,COLUMN()-1)),ROW()-1)),9999)</f>
        <v>9999</v>
      </c>
      <c r="L199" s="20">
        <f ca="1">IFERROR(IF(L$1&lt;&gt;"",IF(L$1=Cпиcок!$G201,Cпиcок!$C201,9999),SMALL(INDIRECT(ADDRESS(2,COLUMN()-1)&amp;":"&amp;ADDRESS(200,COLUMN()-1)),ROW()-1)),9999)</f>
        <v>9999</v>
      </c>
      <c r="M199" s="19">
        <f ca="1">IFERROR(IF(M$1&lt;&gt;"",IF(M$1=Cпиcок!$G201,Cпиcок!$C201,9999),SMALL(INDIRECT(ADDRESS(2,COLUMN()-1)&amp;":"&amp;ADDRESS(200,COLUMN()-1)),ROW()-1)),9999)</f>
        <v>9999</v>
      </c>
      <c r="N199" s="20">
        <f ca="1">IFERROR(IF(N$1&lt;&gt;"",IF(N$1=Cпиcок!$G201,Cпиcок!$C201,9999),SMALL(INDIRECT(ADDRESS(2,COLUMN()-1)&amp;":"&amp;ADDRESS(200,COLUMN()-1)),ROW()-1)),9999)</f>
        <v>9999</v>
      </c>
      <c r="O199" s="19">
        <f ca="1">IFERROR(IF(O$1&lt;&gt;"",IF(O$1=Cпиcок!$G201,Cпиcок!$C201,9999),SMALL(INDIRECT(ADDRESS(2,COLUMN()-1)&amp;":"&amp;ADDRESS(200,COLUMN()-1)),ROW()-1)),9999)</f>
        <v>9999</v>
      </c>
      <c r="P199" s="20">
        <f ca="1">IFERROR(IF(P$1&lt;&gt;"",IF(P$1=Cпиcок!$G201,Cпиcок!$C201,9999),SMALL(INDIRECT(ADDRESS(2,COLUMN()-1)&amp;":"&amp;ADDRESS(200,COLUMN()-1)),ROW()-1)),9999)</f>
        <v>9999</v>
      </c>
      <c r="Q199" s="19">
        <f ca="1">IFERROR(IF(Q$1&lt;&gt;"",IF(Q$1=Cпиcок!$G201,Cпиcок!$C201,9999),SMALL(INDIRECT(ADDRESS(2,COLUMN()-1)&amp;":"&amp;ADDRESS(200,COLUMN()-1)),ROW()-1)),9999)</f>
        <v>9999</v>
      </c>
      <c r="R199" s="20">
        <f ca="1">IFERROR(IF(R$1&lt;&gt;"",IF(R$1=Cпиcок!$G201,Cпиcок!$C201,9999),SMALL(INDIRECT(ADDRESS(2,COLUMN()-1)&amp;":"&amp;ADDRESS(200,COLUMN()-1)),ROW()-1)),9999)</f>
        <v>9999</v>
      </c>
      <c r="S199" s="19">
        <f ca="1">IFERROR(IF(S$1&lt;&gt;"",IF(S$1=Cпиcок!$G201,Cпиcок!$C201,9999),SMALL(INDIRECT(ADDRESS(2,COLUMN()-1)&amp;":"&amp;ADDRESS(200,COLUMN()-1)),ROW()-1)),9999)</f>
        <v>9999</v>
      </c>
      <c r="T199" s="20">
        <f ca="1">IFERROR(IF(T$1&lt;&gt;"",IF(T$1=Cпиcок!$G201,Cпиcок!$C201,9999),SMALL(INDIRECT(ADDRESS(2,COLUMN()-1)&amp;":"&amp;ADDRESS(200,COLUMN()-1)),ROW()-1)),9999)</f>
        <v>9999</v>
      </c>
    </row>
    <row r="200" spans="1:20" x14ac:dyDescent="0.15">
      <c r="A200" s="19">
        <f ca="1">IFERROR(IF(A$1&lt;&gt;"",IF(A$1=Cпиcок!$G202,Cпиcок!$C202,9999),SMALL(INDIRECT(ADDRESS(2,COLUMN()-1)&amp;":"&amp;ADDRESS(200,COLUMN()-1)),ROW()-1)),9999)</f>
        <v>9999</v>
      </c>
      <c r="B200" s="20">
        <f ca="1">IFERROR(IF(B$1&lt;&gt;"",IF(B$1=Cпиcок!$G202,Cпиcок!$C202,9999),SMALL(INDIRECT(ADDRESS(2,COLUMN()-1)&amp;":"&amp;ADDRESS(200,COLUMN()-1)),ROW()-1)),9999)</f>
        <v>9999</v>
      </c>
      <c r="C200" s="19">
        <f ca="1">IFERROR(IF(C$1=Cпиcок!$G202,Cпиcок!$C202,9999),9999)</f>
        <v>9999</v>
      </c>
      <c r="D200" s="20">
        <f t="shared" ca="1" si="4"/>
        <v>9999</v>
      </c>
      <c r="E200" s="19">
        <f ca="1">IFERROR(IF(E$1&lt;&gt;"",IF(E$1=Cпиcок!$G202,Cпиcок!$C202,9999),SMALL(INDIRECT(ADDRESS(2,COLUMN()-1)&amp;":"&amp;ADDRESS(200,COLUMN()-1)),ROW()-1)),9999)</f>
        <v>9999</v>
      </c>
      <c r="F200" s="20">
        <f ca="1">IFERROR(IF(F$1&lt;&gt;"",IF(F$1=Cпиcок!$G202,Cпиcок!$C202,9999),SMALL(INDIRECT(ADDRESS(2,COLUMN()-1)&amp;":"&amp;ADDRESS(200,COLUMN()-1)),ROW()-1)),9999)</f>
        <v>9999</v>
      </c>
      <c r="G200" s="19">
        <f ca="1">IFERROR(IF(G$1&lt;&gt;"",IF(G$1=Cпиcок!$G202,Cпиcок!$C202,9999),SMALL(INDIRECT(ADDRESS(2,COLUMN()-1)&amp;":"&amp;ADDRESS(200,COLUMN()-1)),ROW()-1)),9999)</f>
        <v>9999</v>
      </c>
      <c r="H200" s="20">
        <f ca="1">IFERROR(IF(H$1&lt;&gt;"",IF(H$1=Cпиcок!$G202,Cпиcок!$C202,9999),SMALL(INDIRECT(ADDRESS(2,COLUMN()-1)&amp;":"&amp;ADDRESS(200,COLUMN()-1)),ROW()-1)),9999)</f>
        <v>9999</v>
      </c>
      <c r="I200" s="19">
        <f ca="1">IFERROR(IF(I$1&lt;&gt;"",IF(I$1=Cпиcок!$G202,Cпиcок!$C202,9999),SMALL(INDIRECT(ADDRESS(2,COLUMN()-1)&amp;":"&amp;ADDRESS(200,COLUMN()-1)),ROW()-1)),9999)</f>
        <v>9999</v>
      </c>
      <c r="J200" s="20">
        <f ca="1">IFERROR(IF(J$1&lt;&gt;"",IF(J$1=Cпиcок!$G202,Cпиcок!$C202,9999),SMALL(INDIRECT(ADDRESS(2,COLUMN()-1)&amp;":"&amp;ADDRESS(200,COLUMN()-1)),ROW()-1)),9999)</f>
        <v>9999</v>
      </c>
      <c r="K200" s="19">
        <f ca="1">IFERROR(IF(K$1&lt;&gt;"",IF(K$1=Cпиcок!$G202,Cпиcок!$C202,9999),SMALL(INDIRECT(ADDRESS(2,COLUMN()-1)&amp;":"&amp;ADDRESS(200,COLUMN()-1)),ROW()-1)),9999)</f>
        <v>9999</v>
      </c>
      <c r="L200" s="20">
        <f ca="1">IFERROR(IF(L$1&lt;&gt;"",IF(L$1=Cпиcок!$G202,Cпиcок!$C202,9999),SMALL(INDIRECT(ADDRESS(2,COLUMN()-1)&amp;":"&amp;ADDRESS(200,COLUMN()-1)),ROW()-1)),9999)</f>
        <v>9999</v>
      </c>
      <c r="M200" s="19">
        <f ca="1">IFERROR(IF(M$1&lt;&gt;"",IF(M$1=Cпиcок!$G202,Cпиcок!$C202,9999),SMALL(INDIRECT(ADDRESS(2,COLUMN()-1)&amp;":"&amp;ADDRESS(200,COLUMN()-1)),ROW()-1)),9999)</f>
        <v>9999</v>
      </c>
      <c r="N200" s="20">
        <f ca="1">IFERROR(IF(N$1&lt;&gt;"",IF(N$1=Cпиcок!$G202,Cпиcок!$C202,9999),SMALL(INDIRECT(ADDRESS(2,COLUMN()-1)&amp;":"&amp;ADDRESS(200,COLUMN()-1)),ROW()-1)),9999)</f>
        <v>9999</v>
      </c>
      <c r="O200" s="19">
        <f ca="1">IFERROR(IF(O$1&lt;&gt;"",IF(O$1=Cпиcок!$G202,Cпиcок!$C202,9999),SMALL(INDIRECT(ADDRESS(2,COLUMN()-1)&amp;":"&amp;ADDRESS(200,COLUMN()-1)),ROW()-1)),9999)</f>
        <v>9999</v>
      </c>
      <c r="P200" s="20">
        <f ca="1">IFERROR(IF(P$1&lt;&gt;"",IF(P$1=Cпиcок!$G202,Cпиcок!$C202,9999),SMALL(INDIRECT(ADDRESS(2,COLUMN()-1)&amp;":"&amp;ADDRESS(200,COLUMN()-1)),ROW()-1)),9999)</f>
        <v>9999</v>
      </c>
      <c r="Q200" s="19">
        <f ca="1">IFERROR(IF(Q$1&lt;&gt;"",IF(Q$1=Cпиcок!$G202,Cпиcок!$C202,9999),SMALL(INDIRECT(ADDRESS(2,COLUMN()-1)&amp;":"&amp;ADDRESS(200,COLUMN()-1)),ROW()-1)),9999)</f>
        <v>9999</v>
      </c>
      <c r="R200" s="20">
        <f ca="1">IFERROR(IF(R$1&lt;&gt;"",IF(R$1=Cпиcок!$G202,Cпиcок!$C202,9999),SMALL(INDIRECT(ADDRESS(2,COLUMN()-1)&amp;":"&amp;ADDRESS(200,COLUMN()-1)),ROW()-1)),9999)</f>
        <v>9999</v>
      </c>
      <c r="S200" s="19">
        <f ca="1">IFERROR(IF(S$1&lt;&gt;"",IF(S$1=Cпиcок!$G202,Cпиcок!$C202,9999),SMALL(INDIRECT(ADDRESS(2,COLUMN()-1)&amp;":"&amp;ADDRESS(200,COLUMN()-1)),ROW()-1)),9999)</f>
        <v>9999</v>
      </c>
      <c r="T200" s="20">
        <f ca="1">IFERROR(IF(T$1&lt;&gt;"",IF(T$1=Cпиcок!$G202,Cпиcок!$C202,9999),SMALL(INDIRECT(ADDRESS(2,COLUMN()-1)&amp;":"&amp;ADDRESS(200,COLUMN()-1)),ROW()-1)),9999)</f>
        <v>9999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9">
    <tabColor rgb="FF0000FF"/>
    <outlinePr summaryBelow="0" summaryRight="0"/>
  </sheetPr>
  <dimension ref="A1:L498"/>
  <sheetViews>
    <sheetView zoomScale="90" zoomScaleNormal="90" workbookViewId="0" xr3:uid="{842E5F09-E766-5B8D-85AF-A39847EA96FD}">
      <selection activeCell="G32" sqref="G32"/>
    </sheetView>
  </sheetViews>
  <sheetFormatPr defaultColWidth="14.42578125" defaultRowHeight="15.75" customHeight="1" x14ac:dyDescent="0.15"/>
  <cols>
    <col min="1" max="1" width="7.01171875" style="14" bestFit="1" customWidth="1"/>
    <col min="2" max="2" width="10.24609375" style="11" bestFit="1" customWidth="1"/>
    <col min="3" max="3" width="12.80859375" style="11" bestFit="1" customWidth="1"/>
    <col min="4" max="4" width="25.484375" style="11" bestFit="1" customWidth="1"/>
    <col min="5" max="5" width="23.19140625" style="11" bestFit="1" customWidth="1"/>
    <col min="6" max="6" width="16.98828125" style="13" customWidth="1"/>
    <col min="7" max="7" width="19.01171875" style="11" customWidth="1"/>
    <col min="8" max="8" width="14.42578125" style="5"/>
    <col min="9" max="9" width="19.1484375" style="5" bestFit="1" customWidth="1"/>
    <col min="10" max="10" width="20.08984375" style="5" bestFit="1" customWidth="1"/>
    <col min="11" max="11" width="14.42578125" style="5"/>
    <col min="12" max="12" width="14.42578125" style="23"/>
    <col min="13" max="16384" width="14.42578125" style="5"/>
  </cols>
  <sheetData>
    <row r="1" spans="1:12" ht="15.75" customHeight="1" x14ac:dyDescent="0.15">
      <c r="A1" s="7" t="s">
        <v>22</v>
      </c>
      <c r="B1" s="15" t="s">
        <v>4</v>
      </c>
      <c r="C1" s="15" t="s">
        <v>0</v>
      </c>
      <c r="D1" s="15" t="s">
        <v>6</v>
      </c>
      <c r="E1" s="15" t="s">
        <v>23</v>
      </c>
      <c r="F1" s="9" t="s">
        <v>18</v>
      </c>
      <c r="G1" s="8" t="s">
        <v>28</v>
      </c>
      <c r="J1" s="6" t="s">
        <v>5</v>
      </c>
      <c r="L1" s="23">
        <f ca="1">_xlfn.SHEET()</f>
        <v>3</v>
      </c>
    </row>
    <row r="2" spans="1:12" ht="15.75" customHeight="1" x14ac:dyDescent="0.2">
      <c r="A2" s="38" t="s">
        <v>19</v>
      </c>
      <c r="B2" s="36" t="s">
        <v>173</v>
      </c>
      <c r="C2" s="39">
        <v>504</v>
      </c>
      <c r="D2" s="36" t="s">
        <v>119</v>
      </c>
      <c r="E2" s="36" t="s">
        <v>120</v>
      </c>
      <c r="F2" s="40">
        <v>5.2962962962962934E-2</v>
      </c>
      <c r="G2" s="11" t="s">
        <v>176</v>
      </c>
      <c r="J2" s="2">
        <v>0.41666666666666669</v>
      </c>
      <c r="L2" s="24"/>
    </row>
    <row r="3" spans="1:12" ht="15.75" customHeight="1" x14ac:dyDescent="0.2">
      <c r="A3" s="38" t="s">
        <v>20</v>
      </c>
      <c r="B3" s="36" t="s">
        <v>173</v>
      </c>
      <c r="C3" s="39">
        <v>507</v>
      </c>
      <c r="D3" s="36" t="s">
        <v>125</v>
      </c>
      <c r="E3" s="36" t="s">
        <v>2</v>
      </c>
      <c r="F3" s="40">
        <v>5.5763888888888835E-2</v>
      </c>
      <c r="G3" s="11" t="s">
        <v>176</v>
      </c>
      <c r="L3" s="24"/>
    </row>
    <row r="4" spans="1:12" ht="15.75" customHeight="1" x14ac:dyDescent="0.2">
      <c r="A4" s="38" t="s">
        <v>21</v>
      </c>
      <c r="B4" s="36"/>
      <c r="C4" s="39">
        <v>525</v>
      </c>
      <c r="D4" s="36" t="s">
        <v>150</v>
      </c>
      <c r="E4" s="36" t="s">
        <v>40</v>
      </c>
      <c r="F4" s="40">
        <v>5.7638888888888851E-2</v>
      </c>
      <c r="G4" s="11" t="s">
        <v>176</v>
      </c>
      <c r="L4" s="24"/>
    </row>
    <row r="5" spans="1:12" ht="15.75" customHeight="1" x14ac:dyDescent="0.2">
      <c r="C5" s="12">
        <v>506</v>
      </c>
      <c r="D5" s="11" t="s">
        <v>122</v>
      </c>
      <c r="E5" s="11" t="s">
        <v>123</v>
      </c>
      <c r="F5" s="13">
        <v>6.1597222222222192E-2</v>
      </c>
      <c r="G5" s="11" t="s">
        <v>176</v>
      </c>
    </row>
    <row r="6" spans="1:12" ht="15.75" customHeight="1" x14ac:dyDescent="0.2">
      <c r="C6" s="12">
        <v>513</v>
      </c>
      <c r="D6" s="11" t="s">
        <v>131</v>
      </c>
      <c r="E6" s="11" t="s">
        <v>2</v>
      </c>
      <c r="F6" s="13">
        <v>6.2615740740740722E-2</v>
      </c>
      <c r="G6" s="11" t="s">
        <v>176</v>
      </c>
    </row>
    <row r="7" spans="1:12" ht="15.75" customHeight="1" x14ac:dyDescent="0.2">
      <c r="A7" s="26" t="s">
        <v>19</v>
      </c>
      <c r="B7" s="30"/>
      <c r="C7" s="31">
        <v>518</v>
      </c>
      <c r="D7" s="30" t="s">
        <v>139</v>
      </c>
      <c r="E7" s="30" t="s">
        <v>140</v>
      </c>
      <c r="F7" s="32">
        <v>6.2731481481481499E-2</v>
      </c>
      <c r="G7" s="11" t="s">
        <v>176</v>
      </c>
    </row>
    <row r="8" spans="1:12" ht="15.75" customHeight="1" x14ac:dyDescent="0.2">
      <c r="C8" s="12">
        <v>514</v>
      </c>
      <c r="D8" s="11" t="s">
        <v>133</v>
      </c>
      <c r="E8" s="11" t="s">
        <v>2</v>
      </c>
      <c r="F8" s="13">
        <v>6.4004629629629606E-2</v>
      </c>
      <c r="G8" s="11" t="s">
        <v>176</v>
      </c>
    </row>
    <row r="9" spans="1:12" ht="15.75" customHeight="1" x14ac:dyDescent="0.2">
      <c r="C9" s="12">
        <v>515</v>
      </c>
      <c r="D9" s="11" t="s">
        <v>134</v>
      </c>
      <c r="E9" s="11" t="s">
        <v>40</v>
      </c>
      <c r="F9" s="13">
        <v>6.4583333333333326E-2</v>
      </c>
      <c r="G9" s="11" t="s">
        <v>176</v>
      </c>
    </row>
    <row r="10" spans="1:12" ht="15.75" customHeight="1" x14ac:dyDescent="0.2">
      <c r="C10" s="12">
        <v>550</v>
      </c>
      <c r="D10" s="11" t="s">
        <v>171</v>
      </c>
      <c r="E10" s="11">
        <v>0</v>
      </c>
      <c r="F10" s="13">
        <v>6.748842592592591E-2</v>
      </c>
      <c r="G10" s="11" t="s">
        <v>176</v>
      </c>
      <c r="I10"/>
      <c r="J10"/>
    </row>
    <row r="11" spans="1:12" ht="15.75" customHeight="1" x14ac:dyDescent="0.2">
      <c r="C11" s="12">
        <v>521</v>
      </c>
      <c r="D11" s="11" t="s">
        <v>143</v>
      </c>
      <c r="E11" s="11" t="s">
        <v>9</v>
      </c>
      <c r="F11" s="13">
        <v>6.9502314814814836E-2</v>
      </c>
      <c r="G11" s="11" t="s">
        <v>176</v>
      </c>
    </row>
    <row r="12" spans="1:12" ht="15.75" customHeight="1" x14ac:dyDescent="0.2">
      <c r="C12" s="12">
        <v>510</v>
      </c>
      <c r="D12" s="11" t="s">
        <v>128</v>
      </c>
      <c r="E12" s="11" t="s">
        <v>40</v>
      </c>
      <c r="F12" s="13">
        <v>6.958333333333333E-2</v>
      </c>
      <c r="G12" s="11" t="s">
        <v>176</v>
      </c>
    </row>
    <row r="13" spans="1:12" ht="15.75" customHeight="1" x14ac:dyDescent="0.2">
      <c r="A13" s="26" t="s">
        <v>20</v>
      </c>
      <c r="B13" s="30"/>
      <c r="C13" s="31">
        <v>517</v>
      </c>
      <c r="D13" s="30" t="s">
        <v>137</v>
      </c>
      <c r="E13" s="30" t="s">
        <v>16</v>
      </c>
      <c r="F13" s="32">
        <v>6.9791666666666696E-2</v>
      </c>
      <c r="G13" s="11" t="s">
        <v>176</v>
      </c>
    </row>
    <row r="14" spans="1:12" ht="15.75" customHeight="1" x14ac:dyDescent="0.2">
      <c r="C14" s="12">
        <v>519</v>
      </c>
      <c r="D14" s="11" t="s">
        <v>141</v>
      </c>
      <c r="E14" s="11" t="s">
        <v>140</v>
      </c>
      <c r="F14" s="13">
        <v>7.3032407407407407E-2</v>
      </c>
      <c r="G14" s="11" t="s">
        <v>176</v>
      </c>
    </row>
    <row r="15" spans="1:12" ht="15.75" customHeight="1" x14ac:dyDescent="0.2">
      <c r="C15" s="12">
        <v>502</v>
      </c>
      <c r="D15" s="11" t="s">
        <v>115</v>
      </c>
      <c r="E15" s="11" t="s">
        <v>2</v>
      </c>
      <c r="F15" s="13">
        <v>7.5833333333333308E-2</v>
      </c>
      <c r="G15" s="11" t="s">
        <v>176</v>
      </c>
    </row>
    <row r="16" spans="1:12" ht="15.75" customHeight="1" x14ac:dyDescent="0.2">
      <c r="C16" s="12">
        <v>523</v>
      </c>
      <c r="D16" s="11" t="s">
        <v>147</v>
      </c>
      <c r="E16" s="11" t="s">
        <v>148</v>
      </c>
      <c r="F16" s="13">
        <v>7.5983796296296258E-2</v>
      </c>
      <c r="G16" s="11" t="s">
        <v>176</v>
      </c>
    </row>
    <row r="17" spans="1:7" ht="15.75" customHeight="1" x14ac:dyDescent="0.2">
      <c r="A17" s="26" t="s">
        <v>21</v>
      </c>
      <c r="B17" s="30"/>
      <c r="C17" s="31">
        <v>501</v>
      </c>
      <c r="D17" s="30" t="s">
        <v>114</v>
      </c>
      <c r="E17" s="30" t="s">
        <v>40</v>
      </c>
      <c r="F17" s="32">
        <v>7.7314814814814836E-2</v>
      </c>
      <c r="G17" s="11" t="s">
        <v>176</v>
      </c>
    </row>
    <row r="18" spans="1:7" ht="15.75" customHeight="1" x14ac:dyDescent="0.2">
      <c r="C18" s="12">
        <v>524</v>
      </c>
      <c r="D18" s="11" t="s">
        <v>149</v>
      </c>
      <c r="E18" s="11" t="s">
        <v>40</v>
      </c>
      <c r="F18" s="13">
        <v>7.8472222222222165E-2</v>
      </c>
      <c r="G18" s="11" t="s">
        <v>176</v>
      </c>
    </row>
    <row r="19" spans="1:7" ht="15.75" customHeight="1" x14ac:dyDescent="0.2">
      <c r="C19" s="28">
        <v>551</v>
      </c>
      <c r="D19" s="27" t="s">
        <v>172</v>
      </c>
      <c r="E19" s="27">
        <v>0</v>
      </c>
      <c r="F19" s="29">
        <v>8.2175925925925875E-2</v>
      </c>
      <c r="G19" s="11" t="s">
        <v>176</v>
      </c>
    </row>
    <row r="20" spans="1:7" ht="15.75" customHeight="1" x14ac:dyDescent="0.2">
      <c r="C20" s="12">
        <v>520</v>
      </c>
      <c r="D20" s="11" t="s">
        <v>142</v>
      </c>
      <c r="E20" s="11" t="s">
        <v>2</v>
      </c>
      <c r="F20" s="13">
        <v>8.3333333333333315E-2</v>
      </c>
      <c r="G20" s="11" t="s">
        <v>176</v>
      </c>
    </row>
    <row r="21" spans="1:7" ht="15.75" customHeight="1" x14ac:dyDescent="0.2">
      <c r="C21" s="28">
        <v>500</v>
      </c>
      <c r="D21" s="27" t="s">
        <v>113</v>
      </c>
      <c r="E21" s="27" t="s">
        <v>2</v>
      </c>
      <c r="F21" s="29">
        <v>8.9467592592592571E-2</v>
      </c>
      <c r="G21" s="11" t="s">
        <v>176</v>
      </c>
    </row>
    <row r="22" spans="1:7" ht="15" x14ac:dyDescent="0.2">
      <c r="C22" s="28">
        <v>508</v>
      </c>
      <c r="D22" s="27" t="s">
        <v>126</v>
      </c>
      <c r="E22" s="27" t="s">
        <v>8</v>
      </c>
      <c r="F22" s="29">
        <v>8.9930555555555569E-2</v>
      </c>
      <c r="G22" s="11" t="s">
        <v>176</v>
      </c>
    </row>
    <row r="23" spans="1:7" ht="15" x14ac:dyDescent="0.2">
      <c r="C23" s="28">
        <v>522</v>
      </c>
      <c r="D23" s="27" t="s">
        <v>144</v>
      </c>
      <c r="E23" s="27" t="s">
        <v>145</v>
      </c>
      <c r="F23" s="29">
        <v>9.6805555555555534E-2</v>
      </c>
      <c r="G23" s="11" t="s">
        <v>176</v>
      </c>
    </row>
    <row r="24" spans="1:7" ht="15" x14ac:dyDescent="0.2">
      <c r="C24" s="28">
        <v>505</v>
      </c>
      <c r="D24" s="27" t="s">
        <v>121</v>
      </c>
      <c r="E24" s="27" t="s">
        <v>40</v>
      </c>
      <c r="F24" s="29">
        <v>0.10057870370370375</v>
      </c>
      <c r="G24" s="11" t="s">
        <v>176</v>
      </c>
    </row>
    <row r="25" spans="1:7" ht="15" x14ac:dyDescent="0.2">
      <c r="C25" s="12">
        <v>532</v>
      </c>
      <c r="D25" s="11" t="s">
        <v>153</v>
      </c>
      <c r="E25" s="11" t="s">
        <v>2</v>
      </c>
      <c r="F25" s="13">
        <v>0.10312499999999997</v>
      </c>
      <c r="G25" s="11" t="s">
        <v>176</v>
      </c>
    </row>
    <row r="26" spans="1:7" ht="15" x14ac:dyDescent="0.2">
      <c r="C26" s="12">
        <v>533</v>
      </c>
      <c r="D26" s="11" t="s">
        <v>152</v>
      </c>
      <c r="E26" s="11" t="s">
        <v>2</v>
      </c>
      <c r="F26" s="13">
        <v>0.10324074074074069</v>
      </c>
      <c r="G26" s="11" t="s">
        <v>176</v>
      </c>
    </row>
    <row r="27" spans="1:7" ht="15" x14ac:dyDescent="0.2">
      <c r="C27" s="12">
        <v>530</v>
      </c>
      <c r="D27" s="11" t="s">
        <v>155</v>
      </c>
      <c r="E27" s="11" t="s">
        <v>40</v>
      </c>
      <c r="F27" s="13">
        <v>0.10347222222222213</v>
      </c>
      <c r="G27" s="11" t="s">
        <v>176</v>
      </c>
    </row>
    <row r="28" spans="1:7" ht="15" x14ac:dyDescent="0.2">
      <c r="C28" s="12">
        <v>531</v>
      </c>
      <c r="D28" s="11" t="s">
        <v>154</v>
      </c>
      <c r="E28" s="11" t="s">
        <v>40</v>
      </c>
      <c r="F28" s="13">
        <v>0.10405092592592585</v>
      </c>
      <c r="G28" s="11" t="s">
        <v>176</v>
      </c>
    </row>
    <row r="29" spans="1:7" ht="15" x14ac:dyDescent="0.2">
      <c r="C29" s="12">
        <v>511</v>
      </c>
      <c r="D29" s="11" t="s">
        <v>129</v>
      </c>
      <c r="E29" s="11" t="s">
        <v>8</v>
      </c>
      <c r="F29" s="13">
        <v>0.11180555555555555</v>
      </c>
      <c r="G29" s="11" t="s">
        <v>176</v>
      </c>
    </row>
    <row r="30" spans="1:7" ht="15" x14ac:dyDescent="0.2">
      <c r="C30" s="12">
        <v>553</v>
      </c>
      <c r="D30" s="11" t="s">
        <v>151</v>
      </c>
      <c r="E30" s="11">
        <v>0</v>
      </c>
      <c r="F30" s="13">
        <v>0.11458333333333331</v>
      </c>
      <c r="G30" s="11" t="s">
        <v>176</v>
      </c>
    </row>
    <row r="31" spans="1:7" ht="15" x14ac:dyDescent="0.2">
      <c r="C31" s="12">
        <v>503</v>
      </c>
      <c r="D31" s="11" t="s">
        <v>117</v>
      </c>
      <c r="E31" s="11" t="s">
        <v>17</v>
      </c>
      <c r="F31" s="13" t="s">
        <v>174</v>
      </c>
    </row>
    <row r="32" spans="1:7" ht="15" x14ac:dyDescent="0.2">
      <c r="C32" s="12">
        <v>516</v>
      </c>
      <c r="D32" s="11" t="s">
        <v>136</v>
      </c>
      <c r="E32" s="11" t="s">
        <v>3</v>
      </c>
      <c r="F32" s="13" t="s">
        <v>174</v>
      </c>
    </row>
    <row r="33" spans="3:6" ht="15" x14ac:dyDescent="0.2">
      <c r="C33" s="12">
        <v>509</v>
      </c>
      <c r="D33" s="11" t="s">
        <v>127</v>
      </c>
      <c r="E33" s="11" t="s">
        <v>2</v>
      </c>
      <c r="F33" s="13" t="s">
        <v>174</v>
      </c>
    </row>
    <row r="34" spans="3:6" ht="15" x14ac:dyDescent="0.2">
      <c r="C34" s="12">
        <v>512</v>
      </c>
      <c r="D34" s="11" t="s">
        <v>130</v>
      </c>
      <c r="E34" s="11" t="s">
        <v>2</v>
      </c>
      <c r="F34" s="13" t="s">
        <v>174</v>
      </c>
    </row>
    <row r="35" spans="3:6" ht="15" x14ac:dyDescent="0.2">
      <c r="C35" s="12"/>
    </row>
    <row r="36" spans="3:6" ht="15" x14ac:dyDescent="0.2">
      <c r="C36" s="12"/>
    </row>
    <row r="37" spans="3:6" ht="15" x14ac:dyDescent="0.2">
      <c r="C37" s="12"/>
    </row>
    <row r="38" spans="3:6" ht="15" x14ac:dyDescent="0.2">
      <c r="C38" s="12"/>
    </row>
    <row r="39" spans="3:6" ht="15" x14ac:dyDescent="0.2">
      <c r="C39" s="12"/>
    </row>
    <row r="40" spans="3:6" ht="15" x14ac:dyDescent="0.2">
      <c r="C40" s="12"/>
    </row>
    <row r="41" spans="3:6" ht="15" x14ac:dyDescent="0.2">
      <c r="C41" s="12"/>
    </row>
    <row r="42" spans="3:6" ht="15" x14ac:dyDescent="0.2">
      <c r="C42" s="12"/>
    </row>
    <row r="43" spans="3:6" ht="15" x14ac:dyDescent="0.2">
      <c r="C43" s="12"/>
    </row>
    <row r="44" spans="3:6" ht="15" x14ac:dyDescent="0.2">
      <c r="C44" s="12"/>
    </row>
    <row r="45" spans="3:6" ht="15" x14ac:dyDescent="0.2">
      <c r="C45" s="12"/>
    </row>
    <row r="46" spans="3:6" ht="15" x14ac:dyDescent="0.2">
      <c r="C46" s="12"/>
    </row>
    <row r="47" spans="3:6" ht="15" x14ac:dyDescent="0.2">
      <c r="C47" s="12"/>
    </row>
    <row r="48" spans="3:6" ht="15" x14ac:dyDescent="0.2">
      <c r="C48" s="12"/>
    </row>
    <row r="49" spans="3:3" ht="15" x14ac:dyDescent="0.2">
      <c r="C49" s="12"/>
    </row>
    <row r="50" spans="3:3" ht="15" x14ac:dyDescent="0.2">
      <c r="C50" s="12"/>
    </row>
    <row r="51" spans="3:3" ht="15" x14ac:dyDescent="0.2">
      <c r="C51" s="12"/>
    </row>
    <row r="52" spans="3:3" ht="15" x14ac:dyDescent="0.2">
      <c r="C52" s="12"/>
    </row>
    <row r="53" spans="3:3" ht="15" x14ac:dyDescent="0.2">
      <c r="C53" s="12"/>
    </row>
    <row r="54" spans="3:3" ht="15" x14ac:dyDescent="0.2">
      <c r="C54" s="12"/>
    </row>
    <row r="55" spans="3:3" ht="15" x14ac:dyDescent="0.2">
      <c r="C55" s="12"/>
    </row>
    <row r="56" spans="3:3" ht="15" x14ac:dyDescent="0.2">
      <c r="C56" s="12"/>
    </row>
    <row r="57" spans="3:3" ht="15" x14ac:dyDescent="0.2">
      <c r="C57" s="12"/>
    </row>
    <row r="58" spans="3:3" ht="15" x14ac:dyDescent="0.2">
      <c r="C58" s="12"/>
    </row>
    <row r="59" spans="3:3" ht="15" x14ac:dyDescent="0.2">
      <c r="C59" s="12"/>
    </row>
    <row r="60" spans="3:3" ht="15" x14ac:dyDescent="0.2">
      <c r="C60" s="12"/>
    </row>
    <row r="61" spans="3:3" ht="15" x14ac:dyDescent="0.2">
      <c r="C61" s="12"/>
    </row>
    <row r="62" spans="3:3" ht="15" x14ac:dyDescent="0.2">
      <c r="C62" s="12"/>
    </row>
    <row r="63" spans="3:3" ht="15" x14ac:dyDescent="0.2">
      <c r="C63" s="12"/>
    </row>
    <row r="64" spans="3:3" ht="15" x14ac:dyDescent="0.2">
      <c r="C64" s="12"/>
    </row>
    <row r="65" spans="3:3" ht="15" x14ac:dyDescent="0.2">
      <c r="C65" s="12"/>
    </row>
    <row r="66" spans="3:3" ht="15" x14ac:dyDescent="0.2">
      <c r="C66" s="12"/>
    </row>
    <row r="67" spans="3:3" ht="15" x14ac:dyDescent="0.2">
      <c r="C67" s="12"/>
    </row>
    <row r="68" spans="3:3" ht="15" x14ac:dyDescent="0.2">
      <c r="C68" s="12"/>
    </row>
    <row r="69" spans="3:3" ht="15" x14ac:dyDescent="0.2">
      <c r="C69" s="12"/>
    </row>
    <row r="70" spans="3:3" ht="15" x14ac:dyDescent="0.2">
      <c r="C70" s="12"/>
    </row>
    <row r="71" spans="3:3" ht="15" x14ac:dyDescent="0.2">
      <c r="C71" s="12"/>
    </row>
    <row r="72" spans="3:3" ht="15" x14ac:dyDescent="0.2">
      <c r="C72" s="12"/>
    </row>
    <row r="73" spans="3:3" ht="15" x14ac:dyDescent="0.2">
      <c r="C73" s="12"/>
    </row>
    <row r="74" spans="3:3" ht="15" x14ac:dyDescent="0.2">
      <c r="C74" s="12"/>
    </row>
    <row r="75" spans="3:3" ht="15" x14ac:dyDescent="0.2">
      <c r="C75" s="12"/>
    </row>
    <row r="76" spans="3:3" ht="15" x14ac:dyDescent="0.2">
      <c r="C76" s="12"/>
    </row>
    <row r="77" spans="3:3" ht="15" x14ac:dyDescent="0.2">
      <c r="C77" s="12"/>
    </row>
    <row r="78" spans="3:3" ht="15" x14ac:dyDescent="0.2">
      <c r="C78" s="12"/>
    </row>
    <row r="79" spans="3:3" ht="15" x14ac:dyDescent="0.2">
      <c r="C79" s="12"/>
    </row>
    <row r="80" spans="3:3" ht="15" x14ac:dyDescent="0.2">
      <c r="C80" s="12"/>
    </row>
    <row r="81" spans="3:3" ht="15" x14ac:dyDescent="0.2">
      <c r="C81" s="12"/>
    </row>
    <row r="82" spans="3:3" ht="15" x14ac:dyDescent="0.2">
      <c r="C82" s="12"/>
    </row>
    <row r="83" spans="3:3" ht="15" x14ac:dyDescent="0.2">
      <c r="C83" s="12"/>
    </row>
    <row r="84" spans="3:3" ht="15" x14ac:dyDescent="0.2">
      <c r="C84" s="12"/>
    </row>
    <row r="85" spans="3:3" ht="15" x14ac:dyDescent="0.2">
      <c r="C85" s="12"/>
    </row>
    <row r="86" spans="3:3" ht="15" x14ac:dyDescent="0.2">
      <c r="C86" s="12"/>
    </row>
    <row r="87" spans="3:3" ht="15" x14ac:dyDescent="0.2">
      <c r="C87" s="12"/>
    </row>
    <row r="88" spans="3:3" ht="15" x14ac:dyDescent="0.2">
      <c r="C88" s="12"/>
    </row>
    <row r="89" spans="3:3" ht="15" x14ac:dyDescent="0.2">
      <c r="C89" s="12"/>
    </row>
    <row r="90" spans="3:3" ht="15" x14ac:dyDescent="0.2">
      <c r="C90" s="12"/>
    </row>
    <row r="91" spans="3:3" ht="15" x14ac:dyDescent="0.2">
      <c r="C91" s="12"/>
    </row>
    <row r="92" spans="3:3" ht="15" x14ac:dyDescent="0.2">
      <c r="C92" s="12"/>
    </row>
    <row r="93" spans="3:3" ht="15" x14ac:dyDescent="0.2">
      <c r="C93" s="12"/>
    </row>
    <row r="94" spans="3:3" ht="15" x14ac:dyDescent="0.2">
      <c r="C94" s="12"/>
    </row>
    <row r="95" spans="3:3" ht="15" x14ac:dyDescent="0.2">
      <c r="C95" s="12"/>
    </row>
    <row r="96" spans="3:3" ht="15" x14ac:dyDescent="0.2">
      <c r="C96" s="12"/>
    </row>
    <row r="97" spans="3:3" ht="15" x14ac:dyDescent="0.2">
      <c r="C97" s="12"/>
    </row>
    <row r="98" spans="3:3" ht="15" x14ac:dyDescent="0.2">
      <c r="C98" s="12"/>
    </row>
    <row r="99" spans="3:3" ht="15" x14ac:dyDescent="0.2">
      <c r="C99" s="12"/>
    </row>
    <row r="100" spans="3:3" ht="15" x14ac:dyDescent="0.2">
      <c r="C100" s="12"/>
    </row>
    <row r="101" spans="3:3" ht="15" x14ac:dyDescent="0.2">
      <c r="C101" s="12"/>
    </row>
    <row r="102" spans="3:3" ht="15" x14ac:dyDescent="0.2">
      <c r="C102" s="12"/>
    </row>
    <row r="103" spans="3:3" ht="15" x14ac:dyDescent="0.2">
      <c r="C103" s="12"/>
    </row>
    <row r="104" spans="3:3" ht="15" x14ac:dyDescent="0.2">
      <c r="C104" s="12"/>
    </row>
    <row r="105" spans="3:3" ht="15" x14ac:dyDescent="0.2">
      <c r="C105" s="12"/>
    </row>
    <row r="106" spans="3:3" ht="15" x14ac:dyDescent="0.2">
      <c r="C106" s="12"/>
    </row>
    <row r="107" spans="3:3" ht="15" x14ac:dyDescent="0.2">
      <c r="C107" s="12"/>
    </row>
    <row r="108" spans="3:3" ht="15" x14ac:dyDescent="0.2">
      <c r="C108" s="12"/>
    </row>
    <row r="109" spans="3:3" ht="15" x14ac:dyDescent="0.2">
      <c r="C109" s="12"/>
    </row>
    <row r="110" spans="3:3" ht="15" x14ac:dyDescent="0.2">
      <c r="C110" s="12"/>
    </row>
    <row r="111" spans="3:3" ht="15" x14ac:dyDescent="0.2">
      <c r="C111" s="12"/>
    </row>
    <row r="112" spans="3:3" ht="15" x14ac:dyDescent="0.2">
      <c r="C112" s="12"/>
    </row>
    <row r="113" spans="3:3" ht="15" x14ac:dyDescent="0.2">
      <c r="C113" s="12"/>
    </row>
    <row r="114" spans="3:3" ht="15" x14ac:dyDescent="0.2">
      <c r="C114" s="12"/>
    </row>
    <row r="115" spans="3:3" ht="15" x14ac:dyDescent="0.2">
      <c r="C115" s="12"/>
    </row>
    <row r="116" spans="3:3" ht="15" x14ac:dyDescent="0.2">
      <c r="C116" s="12"/>
    </row>
    <row r="117" spans="3:3" ht="15" x14ac:dyDescent="0.2">
      <c r="C117" s="12"/>
    </row>
    <row r="118" spans="3:3" ht="15" x14ac:dyDescent="0.2">
      <c r="C118" s="12"/>
    </row>
    <row r="119" spans="3:3" ht="15" x14ac:dyDescent="0.2">
      <c r="C119" s="12"/>
    </row>
    <row r="120" spans="3:3" ht="15" x14ac:dyDescent="0.2">
      <c r="C120" s="12"/>
    </row>
    <row r="121" spans="3:3" ht="15" x14ac:dyDescent="0.2">
      <c r="C121" s="12"/>
    </row>
    <row r="122" spans="3:3" ht="15" x14ac:dyDescent="0.2">
      <c r="C122" s="12"/>
    </row>
    <row r="123" spans="3:3" ht="15" x14ac:dyDescent="0.2">
      <c r="C123" s="12"/>
    </row>
    <row r="124" spans="3:3" ht="15" x14ac:dyDescent="0.2">
      <c r="C124" s="12"/>
    </row>
    <row r="125" spans="3:3" ht="15" x14ac:dyDescent="0.2">
      <c r="C125" s="12"/>
    </row>
    <row r="126" spans="3:3" ht="15" x14ac:dyDescent="0.2">
      <c r="C126" s="12"/>
    </row>
    <row r="127" spans="3:3" ht="15" x14ac:dyDescent="0.2">
      <c r="C127" s="12"/>
    </row>
    <row r="128" spans="3:3" ht="15" x14ac:dyDescent="0.2">
      <c r="C128" s="12"/>
    </row>
    <row r="129" spans="3:3" ht="15" x14ac:dyDescent="0.2">
      <c r="C129" s="12"/>
    </row>
    <row r="130" spans="3:3" ht="15" x14ac:dyDescent="0.2">
      <c r="C130" s="12"/>
    </row>
    <row r="131" spans="3:3" ht="15" x14ac:dyDescent="0.2">
      <c r="C131" s="12"/>
    </row>
    <row r="132" spans="3:3" ht="15" x14ac:dyDescent="0.2">
      <c r="C132" s="12"/>
    </row>
    <row r="133" spans="3:3" ht="15" x14ac:dyDescent="0.2">
      <c r="C133" s="12"/>
    </row>
    <row r="134" spans="3:3" ht="15" x14ac:dyDescent="0.2">
      <c r="C134" s="12"/>
    </row>
    <row r="135" spans="3:3" ht="15" x14ac:dyDescent="0.2">
      <c r="C135" s="12"/>
    </row>
    <row r="136" spans="3:3" ht="15" x14ac:dyDescent="0.2">
      <c r="C136" s="12"/>
    </row>
    <row r="137" spans="3:3" ht="15" x14ac:dyDescent="0.2">
      <c r="C137" s="12"/>
    </row>
    <row r="138" spans="3:3" ht="15" x14ac:dyDescent="0.2">
      <c r="C138" s="12"/>
    </row>
    <row r="139" spans="3:3" ht="15" x14ac:dyDescent="0.2">
      <c r="C139" s="12"/>
    </row>
    <row r="140" spans="3:3" ht="15" x14ac:dyDescent="0.2">
      <c r="C140" s="12"/>
    </row>
    <row r="141" spans="3:3" ht="15" x14ac:dyDescent="0.2">
      <c r="C141" s="12"/>
    </row>
    <row r="142" spans="3:3" ht="15" x14ac:dyDescent="0.2">
      <c r="C142" s="12"/>
    </row>
    <row r="143" spans="3:3" ht="15" x14ac:dyDescent="0.2">
      <c r="C143" s="12"/>
    </row>
    <row r="144" spans="3:3" ht="15" x14ac:dyDescent="0.2">
      <c r="C144" s="12"/>
    </row>
    <row r="145" spans="3:3" ht="15" x14ac:dyDescent="0.2">
      <c r="C145" s="12"/>
    </row>
    <row r="146" spans="3:3" ht="15" x14ac:dyDescent="0.2">
      <c r="C146" s="12"/>
    </row>
    <row r="147" spans="3:3" ht="15" x14ac:dyDescent="0.2">
      <c r="C147" s="12"/>
    </row>
    <row r="148" spans="3:3" ht="15" x14ac:dyDescent="0.2">
      <c r="C148" s="12"/>
    </row>
    <row r="149" spans="3:3" ht="15" x14ac:dyDescent="0.2">
      <c r="C149" s="12"/>
    </row>
    <row r="150" spans="3:3" ht="15" x14ac:dyDescent="0.2">
      <c r="C150" s="12"/>
    </row>
    <row r="151" spans="3:3" ht="15" x14ac:dyDescent="0.2">
      <c r="C151" s="12"/>
    </row>
    <row r="152" spans="3:3" ht="15" x14ac:dyDescent="0.2">
      <c r="C152" s="12"/>
    </row>
    <row r="153" spans="3:3" ht="15" x14ac:dyDescent="0.2">
      <c r="C153" s="12"/>
    </row>
    <row r="154" spans="3:3" ht="15" x14ac:dyDescent="0.2">
      <c r="C154" s="12"/>
    </row>
    <row r="155" spans="3:3" ht="15" x14ac:dyDescent="0.2">
      <c r="C155" s="12"/>
    </row>
    <row r="156" spans="3:3" ht="15" x14ac:dyDescent="0.2">
      <c r="C156" s="12"/>
    </row>
    <row r="157" spans="3:3" ht="15" x14ac:dyDescent="0.2">
      <c r="C157" s="12"/>
    </row>
    <row r="158" spans="3:3" ht="15" x14ac:dyDescent="0.2">
      <c r="C158" s="12"/>
    </row>
    <row r="159" spans="3:3" ht="15" x14ac:dyDescent="0.2">
      <c r="C159" s="12"/>
    </row>
    <row r="160" spans="3:3" ht="15" x14ac:dyDescent="0.2">
      <c r="C160" s="12"/>
    </row>
    <row r="161" spans="3:3" ht="15" x14ac:dyDescent="0.2">
      <c r="C161" s="12"/>
    </row>
    <row r="162" spans="3:3" ht="15" x14ac:dyDescent="0.2">
      <c r="C162" s="12"/>
    </row>
    <row r="163" spans="3:3" ht="15" x14ac:dyDescent="0.2">
      <c r="C163" s="12"/>
    </row>
    <row r="164" spans="3:3" ht="15" x14ac:dyDescent="0.2">
      <c r="C164" s="12"/>
    </row>
    <row r="165" spans="3:3" ht="15" x14ac:dyDescent="0.2">
      <c r="C165" s="12"/>
    </row>
    <row r="166" spans="3:3" ht="15" x14ac:dyDescent="0.2">
      <c r="C166" s="12"/>
    </row>
    <row r="167" spans="3:3" ht="15" x14ac:dyDescent="0.2">
      <c r="C167" s="12"/>
    </row>
    <row r="168" spans="3:3" ht="15" x14ac:dyDescent="0.2">
      <c r="C168" s="12"/>
    </row>
    <row r="169" spans="3:3" ht="15" x14ac:dyDescent="0.2">
      <c r="C169" s="12"/>
    </row>
    <row r="170" spans="3:3" ht="15" x14ac:dyDescent="0.2">
      <c r="C170" s="12"/>
    </row>
    <row r="171" spans="3:3" ht="15" x14ac:dyDescent="0.2">
      <c r="C171" s="12"/>
    </row>
    <row r="172" spans="3:3" ht="15" x14ac:dyDescent="0.2">
      <c r="C172" s="12"/>
    </row>
    <row r="173" spans="3:3" ht="15" x14ac:dyDescent="0.2">
      <c r="C173" s="12"/>
    </row>
    <row r="174" spans="3:3" ht="15" x14ac:dyDescent="0.2">
      <c r="C174" s="12"/>
    </row>
    <row r="175" spans="3:3" ht="15" x14ac:dyDescent="0.2">
      <c r="C175" s="12"/>
    </row>
    <row r="176" spans="3:3" ht="15" x14ac:dyDescent="0.2">
      <c r="C176" s="12"/>
    </row>
    <row r="177" spans="3:3" ht="15" x14ac:dyDescent="0.2">
      <c r="C177" s="12"/>
    </row>
    <row r="178" spans="3:3" ht="15" x14ac:dyDescent="0.2">
      <c r="C178" s="12"/>
    </row>
    <row r="179" spans="3:3" ht="15" x14ac:dyDescent="0.2">
      <c r="C179" s="12"/>
    </row>
    <row r="180" spans="3:3" ht="15" x14ac:dyDescent="0.2">
      <c r="C180" s="12"/>
    </row>
    <row r="181" spans="3:3" ht="15" x14ac:dyDescent="0.2">
      <c r="C181" s="12"/>
    </row>
    <row r="182" spans="3:3" ht="15" x14ac:dyDescent="0.2">
      <c r="C182" s="12"/>
    </row>
    <row r="183" spans="3:3" ht="15" x14ac:dyDescent="0.2">
      <c r="C183" s="12"/>
    </row>
    <row r="184" spans="3:3" ht="15" x14ac:dyDescent="0.2">
      <c r="C184" s="12"/>
    </row>
    <row r="185" spans="3:3" ht="15" x14ac:dyDescent="0.2">
      <c r="C185" s="12"/>
    </row>
    <row r="186" spans="3:3" ht="15" x14ac:dyDescent="0.2">
      <c r="C186" s="12"/>
    </row>
    <row r="187" spans="3:3" ht="15" x14ac:dyDescent="0.2">
      <c r="C187" s="12"/>
    </row>
    <row r="188" spans="3:3" ht="15" x14ac:dyDescent="0.2">
      <c r="C188" s="12"/>
    </row>
    <row r="189" spans="3:3" ht="15" x14ac:dyDescent="0.2">
      <c r="C189" s="12"/>
    </row>
    <row r="190" spans="3:3" ht="15" x14ac:dyDescent="0.2">
      <c r="C190" s="12"/>
    </row>
    <row r="191" spans="3:3" ht="15" x14ac:dyDescent="0.2">
      <c r="C191" s="12"/>
    </row>
    <row r="192" spans="3:3" ht="15" x14ac:dyDescent="0.2">
      <c r="C192" s="12"/>
    </row>
    <row r="193" spans="3:3" ht="15" x14ac:dyDescent="0.2">
      <c r="C193" s="12"/>
    </row>
    <row r="194" spans="3:3" ht="15" x14ac:dyDescent="0.2">
      <c r="C194" s="12"/>
    </row>
    <row r="195" spans="3:3" ht="15" x14ac:dyDescent="0.2">
      <c r="C195" s="12"/>
    </row>
    <row r="196" spans="3:3" ht="15" x14ac:dyDescent="0.2">
      <c r="C196" s="12"/>
    </row>
    <row r="197" spans="3:3" ht="15" x14ac:dyDescent="0.2">
      <c r="C197" s="12"/>
    </row>
    <row r="198" spans="3:3" ht="15" x14ac:dyDescent="0.2">
      <c r="C198" s="12"/>
    </row>
    <row r="199" spans="3:3" ht="15" x14ac:dyDescent="0.2">
      <c r="C199" s="12"/>
    </row>
    <row r="200" spans="3:3" ht="15" x14ac:dyDescent="0.2">
      <c r="C200" s="12"/>
    </row>
    <row r="201" spans="3:3" ht="15" x14ac:dyDescent="0.2">
      <c r="C201" s="12"/>
    </row>
    <row r="202" spans="3:3" ht="15" x14ac:dyDescent="0.2">
      <c r="C202" s="12"/>
    </row>
    <row r="203" spans="3:3" ht="15" x14ac:dyDescent="0.2">
      <c r="C203" s="12"/>
    </row>
    <row r="204" spans="3:3" ht="15" x14ac:dyDescent="0.2">
      <c r="C204" s="12"/>
    </row>
    <row r="205" spans="3:3" ht="15" x14ac:dyDescent="0.2">
      <c r="C205" s="12"/>
    </row>
    <row r="206" spans="3:3" ht="15" x14ac:dyDescent="0.2">
      <c r="C206" s="12"/>
    </row>
    <row r="207" spans="3:3" ht="15" x14ac:dyDescent="0.2">
      <c r="C207" s="12"/>
    </row>
    <row r="208" spans="3:3" ht="15" x14ac:dyDescent="0.2">
      <c r="C208" s="12"/>
    </row>
    <row r="209" spans="3:3" ht="15" x14ac:dyDescent="0.2">
      <c r="C209" s="12"/>
    </row>
    <row r="210" spans="3:3" ht="15" x14ac:dyDescent="0.2">
      <c r="C210" s="12"/>
    </row>
    <row r="211" spans="3:3" ht="15" x14ac:dyDescent="0.2">
      <c r="C211" s="12"/>
    </row>
    <row r="212" spans="3:3" ht="15" x14ac:dyDescent="0.2">
      <c r="C212" s="12"/>
    </row>
    <row r="213" spans="3:3" ht="15" x14ac:dyDescent="0.2">
      <c r="C213" s="12"/>
    </row>
    <row r="214" spans="3:3" ht="15" x14ac:dyDescent="0.2">
      <c r="C214" s="12"/>
    </row>
    <row r="215" spans="3:3" ht="15" x14ac:dyDescent="0.2">
      <c r="C215" s="12"/>
    </row>
    <row r="216" spans="3:3" ht="15" x14ac:dyDescent="0.2">
      <c r="C216" s="12"/>
    </row>
    <row r="217" spans="3:3" ht="15" x14ac:dyDescent="0.2">
      <c r="C217" s="12"/>
    </row>
    <row r="218" spans="3:3" ht="15" x14ac:dyDescent="0.2">
      <c r="C218" s="12"/>
    </row>
    <row r="219" spans="3:3" ht="15" x14ac:dyDescent="0.2">
      <c r="C219" s="12"/>
    </row>
    <row r="220" spans="3:3" ht="15" x14ac:dyDescent="0.2">
      <c r="C220" s="12"/>
    </row>
    <row r="221" spans="3:3" ht="15" x14ac:dyDescent="0.2">
      <c r="C221" s="12"/>
    </row>
    <row r="222" spans="3:3" ht="15" x14ac:dyDescent="0.2">
      <c r="C222" s="12"/>
    </row>
    <row r="223" spans="3:3" ht="15" x14ac:dyDescent="0.2">
      <c r="C223" s="12"/>
    </row>
    <row r="224" spans="3:3" ht="15" x14ac:dyDescent="0.2">
      <c r="C224" s="12"/>
    </row>
    <row r="225" spans="3:3" ht="15" x14ac:dyDescent="0.2">
      <c r="C225" s="12"/>
    </row>
    <row r="226" spans="3:3" ht="15" x14ac:dyDescent="0.2">
      <c r="C226" s="12"/>
    </row>
    <row r="227" spans="3:3" ht="15" x14ac:dyDescent="0.2">
      <c r="C227" s="12"/>
    </row>
    <row r="228" spans="3:3" ht="15" x14ac:dyDescent="0.2">
      <c r="C228" s="12"/>
    </row>
    <row r="229" spans="3:3" ht="15" x14ac:dyDescent="0.2">
      <c r="C229" s="12"/>
    </row>
    <row r="230" spans="3:3" ht="15" x14ac:dyDescent="0.2">
      <c r="C230" s="12"/>
    </row>
    <row r="231" spans="3:3" ht="15" x14ac:dyDescent="0.2">
      <c r="C231" s="12"/>
    </row>
    <row r="232" spans="3:3" ht="15" x14ac:dyDescent="0.2">
      <c r="C232" s="12"/>
    </row>
    <row r="233" spans="3:3" ht="15" x14ac:dyDescent="0.2">
      <c r="C233" s="12"/>
    </row>
    <row r="234" spans="3:3" ht="15" x14ac:dyDescent="0.2">
      <c r="C234" s="12"/>
    </row>
    <row r="235" spans="3:3" ht="15" x14ac:dyDescent="0.2">
      <c r="C235" s="12"/>
    </row>
    <row r="236" spans="3:3" ht="15" x14ac:dyDescent="0.2">
      <c r="C236" s="12"/>
    </row>
    <row r="237" spans="3:3" ht="15" x14ac:dyDescent="0.2">
      <c r="C237" s="12"/>
    </row>
    <row r="238" spans="3:3" ht="15" x14ac:dyDescent="0.2">
      <c r="C238" s="12"/>
    </row>
    <row r="239" spans="3:3" ht="15" x14ac:dyDescent="0.2">
      <c r="C239" s="12"/>
    </row>
    <row r="240" spans="3:3" ht="15" x14ac:dyDescent="0.2">
      <c r="C240" s="12"/>
    </row>
    <row r="241" spans="3:3" ht="15" x14ac:dyDescent="0.2">
      <c r="C241" s="12"/>
    </row>
    <row r="242" spans="3:3" ht="15" x14ac:dyDescent="0.2">
      <c r="C242" s="12"/>
    </row>
    <row r="243" spans="3:3" ht="15" x14ac:dyDescent="0.2">
      <c r="C243" s="12"/>
    </row>
    <row r="244" spans="3:3" ht="15" x14ac:dyDescent="0.2">
      <c r="C244" s="12"/>
    </row>
    <row r="245" spans="3:3" ht="15" x14ac:dyDescent="0.2">
      <c r="C245" s="12"/>
    </row>
    <row r="246" spans="3:3" ht="15" x14ac:dyDescent="0.2">
      <c r="C246" s="12"/>
    </row>
    <row r="247" spans="3:3" ht="15" x14ac:dyDescent="0.2">
      <c r="C247" s="12"/>
    </row>
    <row r="248" spans="3:3" ht="15" x14ac:dyDescent="0.2">
      <c r="C248" s="12"/>
    </row>
    <row r="249" spans="3:3" ht="15" x14ac:dyDescent="0.2">
      <c r="C249" s="12"/>
    </row>
    <row r="250" spans="3:3" ht="15" x14ac:dyDescent="0.2">
      <c r="C250" s="12"/>
    </row>
    <row r="251" spans="3:3" ht="15" x14ac:dyDescent="0.2">
      <c r="C251" s="12"/>
    </row>
    <row r="252" spans="3:3" ht="15" x14ac:dyDescent="0.2">
      <c r="C252" s="12"/>
    </row>
    <row r="253" spans="3:3" ht="15" x14ac:dyDescent="0.2">
      <c r="C253" s="12"/>
    </row>
    <row r="254" spans="3:3" ht="15" x14ac:dyDescent="0.2">
      <c r="C254" s="12"/>
    </row>
    <row r="255" spans="3:3" ht="15" x14ac:dyDescent="0.2">
      <c r="C255" s="12"/>
    </row>
    <row r="256" spans="3:3" ht="15" x14ac:dyDescent="0.2">
      <c r="C256" s="12"/>
    </row>
    <row r="257" spans="3:3" ht="15" x14ac:dyDescent="0.2">
      <c r="C257" s="12"/>
    </row>
    <row r="258" spans="3:3" ht="15" x14ac:dyDescent="0.2">
      <c r="C258" s="12"/>
    </row>
    <row r="259" spans="3:3" ht="15" x14ac:dyDescent="0.2">
      <c r="C259" s="12"/>
    </row>
    <row r="260" spans="3:3" ht="15" x14ac:dyDescent="0.2">
      <c r="C260" s="12"/>
    </row>
    <row r="261" spans="3:3" ht="15" x14ac:dyDescent="0.2">
      <c r="C261" s="12"/>
    </row>
    <row r="262" spans="3:3" ht="15" x14ac:dyDescent="0.2">
      <c r="C262" s="12"/>
    </row>
    <row r="263" spans="3:3" ht="15" x14ac:dyDescent="0.2">
      <c r="C263" s="12"/>
    </row>
    <row r="264" spans="3:3" ht="15" x14ac:dyDescent="0.2">
      <c r="C264" s="12"/>
    </row>
    <row r="265" spans="3:3" ht="15" x14ac:dyDescent="0.2">
      <c r="C265" s="12"/>
    </row>
    <row r="266" spans="3:3" ht="15" x14ac:dyDescent="0.2">
      <c r="C266" s="12"/>
    </row>
    <row r="267" spans="3:3" ht="15" x14ac:dyDescent="0.2">
      <c r="C267" s="12"/>
    </row>
    <row r="268" spans="3:3" ht="15" x14ac:dyDescent="0.2">
      <c r="C268" s="12"/>
    </row>
    <row r="269" spans="3:3" ht="15" x14ac:dyDescent="0.2">
      <c r="C269" s="12"/>
    </row>
    <row r="270" spans="3:3" ht="15" x14ac:dyDescent="0.2">
      <c r="C270" s="12"/>
    </row>
    <row r="271" spans="3:3" ht="15" x14ac:dyDescent="0.2">
      <c r="C271" s="12"/>
    </row>
    <row r="272" spans="3:3" ht="15" x14ac:dyDescent="0.2">
      <c r="C272" s="12"/>
    </row>
    <row r="273" spans="3:3" ht="15" x14ac:dyDescent="0.2">
      <c r="C273" s="12"/>
    </row>
    <row r="274" spans="3:3" ht="15" x14ac:dyDescent="0.2">
      <c r="C274" s="12"/>
    </row>
    <row r="275" spans="3:3" ht="15" x14ac:dyDescent="0.2">
      <c r="C275" s="12"/>
    </row>
    <row r="276" spans="3:3" ht="15" x14ac:dyDescent="0.2">
      <c r="C276" s="12"/>
    </row>
    <row r="277" spans="3:3" ht="15" x14ac:dyDescent="0.2">
      <c r="C277" s="12"/>
    </row>
    <row r="278" spans="3:3" ht="15" x14ac:dyDescent="0.2">
      <c r="C278" s="12"/>
    </row>
    <row r="279" spans="3:3" ht="15" x14ac:dyDescent="0.2">
      <c r="C279" s="12"/>
    </row>
    <row r="280" spans="3:3" ht="15" x14ac:dyDescent="0.2">
      <c r="C280" s="12"/>
    </row>
    <row r="281" spans="3:3" ht="15" x14ac:dyDescent="0.2">
      <c r="C281" s="12"/>
    </row>
    <row r="282" spans="3:3" ht="15" x14ac:dyDescent="0.2">
      <c r="C282" s="12"/>
    </row>
    <row r="283" spans="3:3" ht="15" x14ac:dyDescent="0.2">
      <c r="C283" s="12"/>
    </row>
    <row r="284" spans="3:3" ht="15" x14ac:dyDescent="0.2">
      <c r="C284" s="12"/>
    </row>
    <row r="285" spans="3:3" ht="15" x14ac:dyDescent="0.2">
      <c r="C285" s="12"/>
    </row>
    <row r="286" spans="3:3" ht="15" x14ac:dyDescent="0.2">
      <c r="C286" s="12"/>
    </row>
    <row r="287" spans="3:3" ht="15" x14ac:dyDescent="0.2">
      <c r="C287" s="12"/>
    </row>
    <row r="288" spans="3:3" ht="15" x14ac:dyDescent="0.2">
      <c r="C288" s="12"/>
    </row>
    <row r="289" spans="3:3" ht="15" x14ac:dyDescent="0.2">
      <c r="C289" s="12"/>
    </row>
    <row r="290" spans="3:3" ht="15" x14ac:dyDescent="0.2">
      <c r="C290" s="12"/>
    </row>
    <row r="291" spans="3:3" ht="15" x14ac:dyDescent="0.2">
      <c r="C291" s="12"/>
    </row>
    <row r="292" spans="3:3" ht="15" x14ac:dyDescent="0.2">
      <c r="C292" s="12"/>
    </row>
    <row r="293" spans="3:3" ht="15" x14ac:dyDescent="0.2">
      <c r="C293" s="12"/>
    </row>
    <row r="294" spans="3:3" ht="15" x14ac:dyDescent="0.2">
      <c r="C294" s="12"/>
    </row>
    <row r="295" spans="3:3" ht="15" x14ac:dyDescent="0.2">
      <c r="C295" s="12"/>
    </row>
    <row r="296" spans="3:3" ht="15" x14ac:dyDescent="0.2">
      <c r="C296" s="12"/>
    </row>
    <row r="297" spans="3:3" ht="15" x14ac:dyDescent="0.2">
      <c r="C297" s="12"/>
    </row>
    <row r="298" spans="3:3" ht="15" x14ac:dyDescent="0.2">
      <c r="C298" s="12"/>
    </row>
    <row r="299" spans="3:3" ht="15" x14ac:dyDescent="0.2">
      <c r="C299" s="12"/>
    </row>
    <row r="300" spans="3:3" ht="15" x14ac:dyDescent="0.2">
      <c r="C300" s="12"/>
    </row>
    <row r="301" spans="3:3" ht="15" x14ac:dyDescent="0.2">
      <c r="C301" s="12"/>
    </row>
    <row r="302" spans="3:3" ht="15" x14ac:dyDescent="0.2">
      <c r="C302" s="12"/>
    </row>
    <row r="303" spans="3:3" ht="15" x14ac:dyDescent="0.2">
      <c r="C303" s="12"/>
    </row>
    <row r="304" spans="3:3" ht="15" x14ac:dyDescent="0.2">
      <c r="C304" s="12"/>
    </row>
    <row r="305" spans="3:3" ht="15" x14ac:dyDescent="0.2">
      <c r="C305" s="12"/>
    </row>
    <row r="306" spans="3:3" ht="15" x14ac:dyDescent="0.2">
      <c r="C306" s="12"/>
    </row>
    <row r="307" spans="3:3" ht="15" x14ac:dyDescent="0.2">
      <c r="C307" s="12"/>
    </row>
    <row r="308" spans="3:3" ht="15" x14ac:dyDescent="0.2">
      <c r="C308" s="12"/>
    </row>
    <row r="309" spans="3:3" ht="15" x14ac:dyDescent="0.2">
      <c r="C309" s="12"/>
    </row>
    <row r="310" spans="3:3" ht="15" x14ac:dyDescent="0.2">
      <c r="C310" s="12"/>
    </row>
    <row r="311" spans="3:3" ht="15" x14ac:dyDescent="0.2">
      <c r="C311" s="12"/>
    </row>
    <row r="312" spans="3:3" ht="15" x14ac:dyDescent="0.2">
      <c r="C312" s="12"/>
    </row>
    <row r="313" spans="3:3" ht="15" x14ac:dyDescent="0.2">
      <c r="C313" s="12"/>
    </row>
    <row r="314" spans="3:3" ht="15" x14ac:dyDescent="0.2">
      <c r="C314" s="12"/>
    </row>
    <row r="315" spans="3:3" ht="15" x14ac:dyDescent="0.2">
      <c r="C315" s="12"/>
    </row>
    <row r="316" spans="3:3" ht="15" x14ac:dyDescent="0.2">
      <c r="C316" s="12"/>
    </row>
    <row r="317" spans="3:3" ht="15" x14ac:dyDescent="0.2">
      <c r="C317" s="12"/>
    </row>
    <row r="318" spans="3:3" ht="15" x14ac:dyDescent="0.2">
      <c r="C318" s="12"/>
    </row>
    <row r="319" spans="3:3" ht="15" x14ac:dyDescent="0.2">
      <c r="C319" s="12"/>
    </row>
    <row r="320" spans="3:3" ht="15" x14ac:dyDescent="0.2">
      <c r="C320" s="12"/>
    </row>
    <row r="321" spans="3:3" ht="15" x14ac:dyDescent="0.2">
      <c r="C321" s="12"/>
    </row>
    <row r="322" spans="3:3" ht="15" x14ac:dyDescent="0.2">
      <c r="C322" s="12"/>
    </row>
    <row r="323" spans="3:3" ht="15" x14ac:dyDescent="0.2">
      <c r="C323" s="12"/>
    </row>
    <row r="324" spans="3:3" ht="15" x14ac:dyDescent="0.2">
      <c r="C324" s="12"/>
    </row>
    <row r="325" spans="3:3" ht="15" x14ac:dyDescent="0.2">
      <c r="C325" s="12"/>
    </row>
    <row r="326" spans="3:3" ht="15" x14ac:dyDescent="0.2">
      <c r="C326" s="12"/>
    </row>
    <row r="327" spans="3:3" ht="15" x14ac:dyDescent="0.2">
      <c r="C327" s="12"/>
    </row>
    <row r="328" spans="3:3" ht="15" x14ac:dyDescent="0.2">
      <c r="C328" s="12"/>
    </row>
    <row r="329" spans="3:3" ht="15" x14ac:dyDescent="0.2">
      <c r="C329" s="12"/>
    </row>
    <row r="330" spans="3:3" ht="15" x14ac:dyDescent="0.2">
      <c r="C330" s="12"/>
    </row>
    <row r="331" spans="3:3" ht="15" x14ac:dyDescent="0.2">
      <c r="C331" s="12"/>
    </row>
    <row r="332" spans="3:3" ht="15" x14ac:dyDescent="0.2">
      <c r="C332" s="12"/>
    </row>
    <row r="333" spans="3:3" ht="15" x14ac:dyDescent="0.2">
      <c r="C333" s="12"/>
    </row>
    <row r="334" spans="3:3" ht="15" x14ac:dyDescent="0.2">
      <c r="C334" s="12"/>
    </row>
    <row r="335" spans="3:3" ht="15" x14ac:dyDescent="0.2">
      <c r="C335" s="12"/>
    </row>
    <row r="336" spans="3:3" ht="15" x14ac:dyDescent="0.2">
      <c r="C336" s="12"/>
    </row>
    <row r="337" spans="3:3" ht="15" x14ac:dyDescent="0.2">
      <c r="C337" s="12"/>
    </row>
    <row r="338" spans="3:3" ht="15" x14ac:dyDescent="0.2">
      <c r="C338" s="12"/>
    </row>
    <row r="339" spans="3:3" ht="15" x14ac:dyDescent="0.2">
      <c r="C339" s="12"/>
    </row>
    <row r="340" spans="3:3" ht="15" x14ac:dyDescent="0.2">
      <c r="C340" s="12"/>
    </row>
    <row r="341" spans="3:3" ht="15" x14ac:dyDescent="0.2">
      <c r="C341" s="12"/>
    </row>
    <row r="342" spans="3:3" ht="15" x14ac:dyDescent="0.2">
      <c r="C342" s="12"/>
    </row>
    <row r="343" spans="3:3" ht="15" x14ac:dyDescent="0.2">
      <c r="C343" s="12"/>
    </row>
    <row r="344" spans="3:3" ht="15" x14ac:dyDescent="0.2">
      <c r="C344" s="12"/>
    </row>
    <row r="345" spans="3:3" ht="15" x14ac:dyDescent="0.2">
      <c r="C345" s="12"/>
    </row>
    <row r="346" spans="3:3" ht="15" x14ac:dyDescent="0.2">
      <c r="C346" s="12"/>
    </row>
    <row r="347" spans="3:3" ht="15" x14ac:dyDescent="0.2">
      <c r="C347" s="12"/>
    </row>
    <row r="348" spans="3:3" ht="15" x14ac:dyDescent="0.2">
      <c r="C348" s="12"/>
    </row>
    <row r="349" spans="3:3" ht="15" x14ac:dyDescent="0.2">
      <c r="C349" s="12"/>
    </row>
    <row r="350" spans="3:3" ht="15" x14ac:dyDescent="0.2">
      <c r="C350" s="12"/>
    </row>
    <row r="351" spans="3:3" ht="15" x14ac:dyDescent="0.2">
      <c r="C351" s="12"/>
    </row>
    <row r="352" spans="3:3" ht="15" x14ac:dyDescent="0.2">
      <c r="C352" s="12"/>
    </row>
    <row r="353" spans="3:3" ht="15" x14ac:dyDescent="0.2">
      <c r="C353" s="12"/>
    </row>
    <row r="354" spans="3:3" ht="15" x14ac:dyDescent="0.2">
      <c r="C354" s="12"/>
    </row>
    <row r="355" spans="3:3" ht="15" x14ac:dyDescent="0.2">
      <c r="C355" s="12"/>
    </row>
    <row r="356" spans="3:3" ht="15" x14ac:dyDescent="0.2">
      <c r="C356" s="12"/>
    </row>
    <row r="357" spans="3:3" ht="15" x14ac:dyDescent="0.2">
      <c r="C357" s="12"/>
    </row>
    <row r="358" spans="3:3" ht="15" x14ac:dyDescent="0.2">
      <c r="C358" s="12"/>
    </row>
    <row r="359" spans="3:3" ht="15" x14ac:dyDescent="0.2">
      <c r="C359" s="12"/>
    </row>
    <row r="360" spans="3:3" ht="15" x14ac:dyDescent="0.2">
      <c r="C360" s="12"/>
    </row>
    <row r="361" spans="3:3" ht="15" x14ac:dyDescent="0.2">
      <c r="C361" s="12"/>
    </row>
    <row r="362" spans="3:3" ht="15" x14ac:dyDescent="0.2">
      <c r="C362" s="12"/>
    </row>
    <row r="363" spans="3:3" ht="15" x14ac:dyDescent="0.2">
      <c r="C363" s="12"/>
    </row>
    <row r="364" spans="3:3" ht="15" x14ac:dyDescent="0.2">
      <c r="C364" s="12"/>
    </row>
    <row r="365" spans="3:3" ht="15" x14ac:dyDescent="0.2">
      <c r="C365" s="12"/>
    </row>
    <row r="366" spans="3:3" ht="15" x14ac:dyDescent="0.2">
      <c r="C366" s="12"/>
    </row>
    <row r="367" spans="3:3" ht="15" x14ac:dyDescent="0.2">
      <c r="C367" s="12"/>
    </row>
    <row r="368" spans="3:3" ht="15" x14ac:dyDescent="0.2">
      <c r="C368" s="12"/>
    </row>
    <row r="369" spans="3:3" ht="15" x14ac:dyDescent="0.2">
      <c r="C369" s="12"/>
    </row>
    <row r="370" spans="3:3" ht="15" x14ac:dyDescent="0.2">
      <c r="C370" s="12"/>
    </row>
    <row r="371" spans="3:3" ht="15" x14ac:dyDescent="0.2">
      <c r="C371" s="12"/>
    </row>
    <row r="372" spans="3:3" ht="15" x14ac:dyDescent="0.2">
      <c r="C372" s="12"/>
    </row>
    <row r="373" spans="3:3" ht="15" x14ac:dyDescent="0.2">
      <c r="C373" s="12"/>
    </row>
    <row r="374" spans="3:3" ht="15" x14ac:dyDescent="0.2">
      <c r="C374" s="12"/>
    </row>
    <row r="375" spans="3:3" ht="15" x14ac:dyDescent="0.2">
      <c r="C375" s="12"/>
    </row>
    <row r="376" spans="3:3" ht="15" x14ac:dyDescent="0.2">
      <c r="C376" s="12"/>
    </row>
    <row r="377" spans="3:3" ht="15" x14ac:dyDescent="0.2">
      <c r="C377" s="12"/>
    </row>
    <row r="378" spans="3:3" ht="15" x14ac:dyDescent="0.2">
      <c r="C378" s="12"/>
    </row>
    <row r="379" spans="3:3" ht="15" x14ac:dyDescent="0.2">
      <c r="C379" s="12"/>
    </row>
    <row r="380" spans="3:3" ht="15" x14ac:dyDescent="0.2">
      <c r="C380" s="12"/>
    </row>
    <row r="381" spans="3:3" ht="15" x14ac:dyDescent="0.2">
      <c r="C381" s="12"/>
    </row>
    <row r="382" spans="3:3" ht="15" x14ac:dyDescent="0.2">
      <c r="C382" s="12"/>
    </row>
    <row r="383" spans="3:3" ht="15" x14ac:dyDescent="0.2">
      <c r="C383" s="12"/>
    </row>
    <row r="384" spans="3:3" ht="15" x14ac:dyDescent="0.2">
      <c r="C384" s="12"/>
    </row>
    <row r="385" spans="3:3" ht="15" x14ac:dyDescent="0.2">
      <c r="C385" s="12"/>
    </row>
    <row r="386" spans="3:3" ht="15" x14ac:dyDescent="0.2">
      <c r="C386" s="12"/>
    </row>
    <row r="387" spans="3:3" ht="15" x14ac:dyDescent="0.2">
      <c r="C387" s="12"/>
    </row>
    <row r="388" spans="3:3" ht="15" x14ac:dyDescent="0.2">
      <c r="C388" s="12"/>
    </row>
    <row r="389" spans="3:3" ht="15" x14ac:dyDescent="0.2">
      <c r="C389" s="12"/>
    </row>
    <row r="390" spans="3:3" ht="15" x14ac:dyDescent="0.2">
      <c r="C390" s="12"/>
    </row>
    <row r="391" spans="3:3" ht="15" x14ac:dyDescent="0.2">
      <c r="C391" s="12"/>
    </row>
    <row r="392" spans="3:3" ht="15" x14ac:dyDescent="0.2">
      <c r="C392" s="12"/>
    </row>
    <row r="393" spans="3:3" ht="15" x14ac:dyDescent="0.2">
      <c r="C393" s="12"/>
    </row>
    <row r="394" spans="3:3" ht="15" x14ac:dyDescent="0.2">
      <c r="C394" s="12"/>
    </row>
    <row r="395" spans="3:3" ht="15" x14ac:dyDescent="0.2">
      <c r="C395" s="12"/>
    </row>
    <row r="396" spans="3:3" ht="15" x14ac:dyDescent="0.2">
      <c r="C396" s="12"/>
    </row>
    <row r="397" spans="3:3" ht="15" x14ac:dyDescent="0.2">
      <c r="C397" s="12"/>
    </row>
    <row r="398" spans="3:3" ht="15" x14ac:dyDescent="0.2">
      <c r="C398" s="12"/>
    </row>
    <row r="399" spans="3:3" ht="15" x14ac:dyDescent="0.2">
      <c r="C399" s="12"/>
    </row>
    <row r="400" spans="3:3" ht="15" x14ac:dyDescent="0.2">
      <c r="C400" s="12"/>
    </row>
    <row r="401" spans="3:3" ht="15" x14ac:dyDescent="0.2">
      <c r="C401" s="12"/>
    </row>
    <row r="402" spans="3:3" ht="15" x14ac:dyDescent="0.2">
      <c r="C402" s="12"/>
    </row>
    <row r="403" spans="3:3" ht="15" x14ac:dyDescent="0.2">
      <c r="C403" s="12"/>
    </row>
    <row r="404" spans="3:3" ht="15" x14ac:dyDescent="0.2">
      <c r="C404" s="12"/>
    </row>
    <row r="405" spans="3:3" ht="15" x14ac:dyDescent="0.2">
      <c r="C405" s="12"/>
    </row>
    <row r="406" spans="3:3" ht="15" x14ac:dyDescent="0.2">
      <c r="C406" s="12"/>
    </row>
    <row r="407" spans="3:3" ht="15" x14ac:dyDescent="0.2">
      <c r="C407" s="12"/>
    </row>
    <row r="408" spans="3:3" ht="15" x14ac:dyDescent="0.2">
      <c r="C408" s="12"/>
    </row>
    <row r="409" spans="3:3" ht="15" x14ac:dyDescent="0.2">
      <c r="C409" s="12"/>
    </row>
    <row r="410" spans="3:3" ht="15" x14ac:dyDescent="0.2">
      <c r="C410" s="12"/>
    </row>
    <row r="411" spans="3:3" ht="15" x14ac:dyDescent="0.2">
      <c r="C411" s="12"/>
    </row>
    <row r="412" spans="3:3" ht="15" x14ac:dyDescent="0.2">
      <c r="C412" s="12"/>
    </row>
    <row r="413" spans="3:3" ht="15" x14ac:dyDescent="0.2">
      <c r="C413" s="12"/>
    </row>
    <row r="414" spans="3:3" ht="15" x14ac:dyDescent="0.2">
      <c r="C414" s="12"/>
    </row>
    <row r="415" spans="3:3" ht="15" x14ac:dyDescent="0.2">
      <c r="C415" s="12"/>
    </row>
    <row r="416" spans="3:3" ht="15" x14ac:dyDescent="0.2">
      <c r="C416" s="12"/>
    </row>
    <row r="417" spans="3:3" ht="15" x14ac:dyDescent="0.2">
      <c r="C417" s="12"/>
    </row>
    <row r="418" spans="3:3" ht="15" x14ac:dyDescent="0.2">
      <c r="C418" s="12"/>
    </row>
    <row r="419" spans="3:3" ht="15" x14ac:dyDescent="0.2">
      <c r="C419" s="12"/>
    </row>
    <row r="420" spans="3:3" ht="15" x14ac:dyDescent="0.2">
      <c r="C420" s="12"/>
    </row>
    <row r="421" spans="3:3" ht="15" x14ac:dyDescent="0.2">
      <c r="C421" s="12"/>
    </row>
    <row r="422" spans="3:3" ht="15" x14ac:dyDescent="0.2">
      <c r="C422" s="12"/>
    </row>
    <row r="423" spans="3:3" ht="15" x14ac:dyDescent="0.2">
      <c r="C423" s="12"/>
    </row>
    <row r="424" spans="3:3" ht="15" x14ac:dyDescent="0.2">
      <c r="C424" s="12"/>
    </row>
    <row r="425" spans="3:3" ht="15" x14ac:dyDescent="0.2">
      <c r="C425" s="12"/>
    </row>
    <row r="426" spans="3:3" ht="15" x14ac:dyDescent="0.2">
      <c r="C426" s="12"/>
    </row>
    <row r="427" spans="3:3" ht="15" x14ac:dyDescent="0.2">
      <c r="C427" s="12"/>
    </row>
    <row r="428" spans="3:3" ht="15" x14ac:dyDescent="0.2">
      <c r="C428" s="12"/>
    </row>
    <row r="429" spans="3:3" ht="15" x14ac:dyDescent="0.2">
      <c r="C429" s="12"/>
    </row>
    <row r="430" spans="3:3" ht="15" x14ac:dyDescent="0.2">
      <c r="C430" s="12"/>
    </row>
    <row r="431" spans="3:3" ht="15" x14ac:dyDescent="0.2">
      <c r="C431" s="12"/>
    </row>
    <row r="432" spans="3:3" ht="15" x14ac:dyDescent="0.2">
      <c r="C432" s="12"/>
    </row>
    <row r="433" spans="3:3" ht="15" x14ac:dyDescent="0.2">
      <c r="C433" s="12"/>
    </row>
    <row r="434" spans="3:3" ht="15" x14ac:dyDescent="0.2">
      <c r="C434" s="12"/>
    </row>
    <row r="435" spans="3:3" ht="15" x14ac:dyDescent="0.2">
      <c r="C435" s="12"/>
    </row>
    <row r="436" spans="3:3" ht="15" x14ac:dyDescent="0.2">
      <c r="C436" s="12"/>
    </row>
    <row r="437" spans="3:3" ht="15" x14ac:dyDescent="0.2">
      <c r="C437" s="12"/>
    </row>
    <row r="438" spans="3:3" ht="15" x14ac:dyDescent="0.2">
      <c r="C438" s="12"/>
    </row>
    <row r="439" spans="3:3" ht="15" x14ac:dyDescent="0.2">
      <c r="C439" s="12"/>
    </row>
    <row r="440" spans="3:3" ht="15" x14ac:dyDescent="0.2">
      <c r="C440" s="12"/>
    </row>
    <row r="441" spans="3:3" ht="15" x14ac:dyDescent="0.2">
      <c r="C441" s="12"/>
    </row>
    <row r="442" spans="3:3" ht="15" x14ac:dyDescent="0.2">
      <c r="C442" s="12"/>
    </row>
    <row r="443" spans="3:3" ht="15" x14ac:dyDescent="0.2">
      <c r="C443" s="12"/>
    </row>
    <row r="444" spans="3:3" ht="15" x14ac:dyDescent="0.2">
      <c r="C444" s="12"/>
    </row>
    <row r="445" spans="3:3" ht="15" x14ac:dyDescent="0.2">
      <c r="C445" s="12"/>
    </row>
    <row r="446" spans="3:3" ht="15" x14ac:dyDescent="0.2">
      <c r="C446" s="12"/>
    </row>
    <row r="447" spans="3:3" ht="15" x14ac:dyDescent="0.2">
      <c r="C447" s="12"/>
    </row>
    <row r="448" spans="3:3" ht="15" x14ac:dyDescent="0.2">
      <c r="C448" s="12"/>
    </row>
    <row r="449" spans="3:3" ht="15" x14ac:dyDescent="0.2">
      <c r="C449" s="12"/>
    </row>
    <row r="450" spans="3:3" ht="15" x14ac:dyDescent="0.2">
      <c r="C450" s="12"/>
    </row>
    <row r="451" spans="3:3" ht="15" x14ac:dyDescent="0.2">
      <c r="C451" s="12"/>
    </row>
    <row r="452" spans="3:3" ht="15" x14ac:dyDescent="0.2">
      <c r="C452" s="12"/>
    </row>
    <row r="453" spans="3:3" ht="15" x14ac:dyDescent="0.2">
      <c r="C453" s="12"/>
    </row>
    <row r="454" spans="3:3" ht="15" x14ac:dyDescent="0.2">
      <c r="C454" s="12"/>
    </row>
    <row r="455" spans="3:3" ht="15" x14ac:dyDescent="0.2">
      <c r="C455" s="12"/>
    </row>
    <row r="456" spans="3:3" ht="15" x14ac:dyDescent="0.2">
      <c r="C456" s="12"/>
    </row>
    <row r="457" spans="3:3" ht="15" x14ac:dyDescent="0.2">
      <c r="C457" s="12"/>
    </row>
    <row r="458" spans="3:3" ht="15" x14ac:dyDescent="0.2">
      <c r="C458" s="12"/>
    </row>
    <row r="459" spans="3:3" ht="15" x14ac:dyDescent="0.2">
      <c r="C459" s="12"/>
    </row>
    <row r="460" spans="3:3" ht="15" x14ac:dyDescent="0.2">
      <c r="C460" s="12"/>
    </row>
    <row r="461" spans="3:3" ht="15" x14ac:dyDescent="0.2">
      <c r="C461" s="12"/>
    </row>
    <row r="462" spans="3:3" ht="15" x14ac:dyDescent="0.2">
      <c r="C462" s="12"/>
    </row>
    <row r="463" spans="3:3" ht="15" x14ac:dyDescent="0.2">
      <c r="C463" s="12"/>
    </row>
    <row r="464" spans="3:3" ht="15" x14ac:dyDescent="0.2">
      <c r="C464" s="12"/>
    </row>
    <row r="465" spans="3:3" ht="15" x14ac:dyDescent="0.2">
      <c r="C465" s="12"/>
    </row>
    <row r="466" spans="3:3" ht="15" x14ac:dyDescent="0.2">
      <c r="C466" s="12"/>
    </row>
    <row r="467" spans="3:3" ht="15" x14ac:dyDescent="0.2">
      <c r="C467" s="12"/>
    </row>
    <row r="468" spans="3:3" ht="15" x14ac:dyDescent="0.2">
      <c r="C468" s="12"/>
    </row>
    <row r="469" spans="3:3" ht="15" x14ac:dyDescent="0.2">
      <c r="C469" s="12"/>
    </row>
    <row r="470" spans="3:3" ht="15" x14ac:dyDescent="0.2">
      <c r="C470" s="12"/>
    </row>
    <row r="471" spans="3:3" ht="15" x14ac:dyDescent="0.2">
      <c r="C471" s="12"/>
    </row>
    <row r="472" spans="3:3" ht="15" x14ac:dyDescent="0.2">
      <c r="C472" s="12"/>
    </row>
    <row r="473" spans="3:3" ht="15" x14ac:dyDescent="0.2">
      <c r="C473" s="12"/>
    </row>
    <row r="474" spans="3:3" ht="15" x14ac:dyDescent="0.2">
      <c r="C474" s="12"/>
    </row>
    <row r="475" spans="3:3" ht="15" x14ac:dyDescent="0.2">
      <c r="C475" s="12"/>
    </row>
    <row r="476" spans="3:3" ht="15" x14ac:dyDescent="0.2">
      <c r="C476" s="12"/>
    </row>
    <row r="477" spans="3:3" ht="15" x14ac:dyDescent="0.2">
      <c r="C477" s="12"/>
    </row>
    <row r="478" spans="3:3" ht="15" x14ac:dyDescent="0.2">
      <c r="C478" s="12"/>
    </row>
    <row r="479" spans="3:3" ht="15" x14ac:dyDescent="0.2">
      <c r="C479" s="12"/>
    </row>
    <row r="480" spans="3:3" ht="15" x14ac:dyDescent="0.2">
      <c r="C480" s="12"/>
    </row>
    <row r="481" spans="3:3" ht="15" x14ac:dyDescent="0.2">
      <c r="C481" s="12"/>
    </row>
    <row r="482" spans="3:3" ht="15" x14ac:dyDescent="0.2">
      <c r="C482" s="12"/>
    </row>
    <row r="483" spans="3:3" ht="15" x14ac:dyDescent="0.2">
      <c r="C483" s="12"/>
    </row>
    <row r="484" spans="3:3" ht="15" x14ac:dyDescent="0.2">
      <c r="C484" s="12"/>
    </row>
    <row r="485" spans="3:3" ht="15" x14ac:dyDescent="0.2">
      <c r="C485" s="12"/>
    </row>
    <row r="486" spans="3:3" ht="15" x14ac:dyDescent="0.2">
      <c r="C486" s="12"/>
    </row>
    <row r="487" spans="3:3" ht="15" x14ac:dyDescent="0.2">
      <c r="C487" s="12"/>
    </row>
    <row r="488" spans="3:3" ht="15" x14ac:dyDescent="0.2">
      <c r="C488" s="12"/>
    </row>
    <row r="489" spans="3:3" ht="15" x14ac:dyDescent="0.2">
      <c r="C489" s="12"/>
    </row>
    <row r="490" spans="3:3" ht="15" x14ac:dyDescent="0.2">
      <c r="C490" s="12"/>
    </row>
    <row r="491" spans="3:3" ht="15" x14ac:dyDescent="0.2">
      <c r="C491" s="12"/>
    </row>
    <row r="492" spans="3:3" ht="15" x14ac:dyDescent="0.2">
      <c r="C492" s="12"/>
    </row>
    <row r="493" spans="3:3" ht="15" x14ac:dyDescent="0.2">
      <c r="C493" s="12"/>
    </row>
    <row r="494" spans="3:3" ht="15" x14ac:dyDescent="0.2">
      <c r="C494" s="12"/>
    </row>
    <row r="495" spans="3:3" ht="15" x14ac:dyDescent="0.2">
      <c r="C495" s="12"/>
    </row>
    <row r="496" spans="3:3" ht="15" x14ac:dyDescent="0.2">
      <c r="C496" s="12"/>
    </row>
    <row r="497" spans="3:3" ht="15" x14ac:dyDescent="0.2">
      <c r="C497" s="12"/>
    </row>
    <row r="498" spans="3:3" ht="12.75" x14ac:dyDescent="0.15"/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Лист5">
    <tabColor rgb="FF0000FF"/>
    <outlinePr summaryBelow="0" summaryRight="0"/>
  </sheetPr>
  <dimension ref="A1:L498"/>
  <sheetViews>
    <sheetView zoomScale="90" zoomScaleNormal="90" workbookViewId="0" xr3:uid="{51F8DEE0-4D01-5F28-A812-FC0BD7CAC4A5}">
      <selection activeCell="G15" sqref="E11:G15"/>
    </sheetView>
  </sheetViews>
  <sheetFormatPr defaultColWidth="14.42578125" defaultRowHeight="15.75" customHeight="1" x14ac:dyDescent="0.15"/>
  <cols>
    <col min="1" max="1" width="7.01171875" style="14" bestFit="1" customWidth="1"/>
    <col min="2" max="2" width="10.24609375" style="11" bestFit="1" customWidth="1"/>
    <col min="3" max="3" width="12.80859375" style="11" bestFit="1" customWidth="1"/>
    <col min="4" max="4" width="25.484375" style="11" bestFit="1" customWidth="1"/>
    <col min="5" max="5" width="23.19140625" style="11" bestFit="1" customWidth="1"/>
    <col min="6" max="6" width="16.98828125" style="13" customWidth="1"/>
    <col min="7" max="7" width="19.01171875" style="11" customWidth="1"/>
    <col min="8" max="8" width="14.42578125" style="5"/>
    <col min="9" max="9" width="19.1484375" style="5" bestFit="1" customWidth="1"/>
    <col min="10" max="10" width="20.08984375" style="5" bestFit="1" customWidth="1"/>
    <col min="11" max="11" width="14.42578125" style="5"/>
    <col min="12" max="12" width="14.42578125" style="23"/>
    <col min="13" max="16384" width="14.42578125" style="5"/>
  </cols>
  <sheetData>
    <row r="1" spans="1:12" ht="15.75" customHeight="1" x14ac:dyDescent="0.15">
      <c r="A1" s="7" t="s">
        <v>22</v>
      </c>
      <c r="B1" s="15" t="s">
        <v>4</v>
      </c>
      <c r="C1" s="15" t="s">
        <v>0</v>
      </c>
      <c r="D1" s="15" t="s">
        <v>6</v>
      </c>
      <c r="E1" s="15" t="s">
        <v>23</v>
      </c>
      <c r="F1" s="9" t="s">
        <v>18</v>
      </c>
      <c r="G1" s="8" t="s">
        <v>177</v>
      </c>
      <c r="J1" s="6" t="s">
        <v>5</v>
      </c>
      <c r="L1" s="23">
        <f ca="1">_xlfn.SHEET()</f>
        <v>4</v>
      </c>
    </row>
    <row r="2" spans="1:12" ht="15.75" customHeight="1" x14ac:dyDescent="0.2">
      <c r="A2" s="10" t="s">
        <v>19</v>
      </c>
      <c r="B2" s="33">
        <v>1</v>
      </c>
      <c r="C2" s="34">
        <f ca="1">IF(Категорії!B3&lt;&gt;9999,Категорії!B3,"")</f>
        <v>504</v>
      </c>
      <c r="D2" s="33" t="s">
        <v>119</v>
      </c>
      <c r="E2" s="33" t="s">
        <v>120</v>
      </c>
      <c r="F2" s="35">
        <v>5.2962962962962934E-2</v>
      </c>
      <c r="G2" s="11" t="s">
        <v>175</v>
      </c>
      <c r="J2" s="2">
        <v>0.41666666666666669</v>
      </c>
      <c r="L2" s="24"/>
    </row>
    <row r="3" spans="1:12" ht="15.75" customHeight="1" x14ac:dyDescent="0.2">
      <c r="A3" s="10" t="s">
        <v>20</v>
      </c>
      <c r="B3" s="33">
        <f>B2+1</f>
        <v>2</v>
      </c>
      <c r="C3" s="34">
        <f ca="1">IF(Категорії!B5&lt;&gt;9999,Категорії!B5,"")</f>
        <v>507</v>
      </c>
      <c r="D3" s="33" t="s">
        <v>125</v>
      </c>
      <c r="E3" s="33" t="s">
        <v>2</v>
      </c>
      <c r="F3" s="35">
        <v>5.5763888888888835E-2</v>
      </c>
      <c r="G3" s="11" t="s">
        <v>175</v>
      </c>
      <c r="L3" s="24"/>
    </row>
    <row r="4" spans="1:12" ht="15.75" customHeight="1" x14ac:dyDescent="0.2">
      <c r="A4" s="10" t="s">
        <v>21</v>
      </c>
      <c r="B4" s="33">
        <f t="shared" ref="B4:B12" si="0">B3+1</f>
        <v>3</v>
      </c>
      <c r="C4" s="34">
        <f ca="1">IF(Категорії!B9&lt;&gt;9999,Категорії!B9,"")</f>
        <v>525</v>
      </c>
      <c r="D4" s="33" t="s">
        <v>150</v>
      </c>
      <c r="E4" s="33" t="s">
        <v>40</v>
      </c>
      <c r="F4" s="35">
        <v>5.7638888888888851E-2</v>
      </c>
      <c r="G4" s="11" t="s">
        <v>175</v>
      </c>
      <c r="L4" s="24"/>
    </row>
    <row r="5" spans="1:12" ht="15.75" customHeight="1" x14ac:dyDescent="0.2">
      <c r="B5" s="11">
        <f t="shared" si="0"/>
        <v>4</v>
      </c>
      <c r="C5" s="12">
        <f ca="1">IF(Категорії!B4&lt;&gt;9999,Категорії!B4,"")</f>
        <v>506</v>
      </c>
      <c r="D5" s="11" t="s">
        <v>122</v>
      </c>
      <c r="E5" s="11" t="s">
        <v>123</v>
      </c>
      <c r="F5" s="13">
        <v>6.1597222222222192E-2</v>
      </c>
      <c r="G5" s="11" t="s">
        <v>175</v>
      </c>
    </row>
    <row r="6" spans="1:12" ht="15.75" customHeight="1" x14ac:dyDescent="0.2">
      <c r="B6" s="11">
        <f t="shared" si="0"/>
        <v>5</v>
      </c>
      <c r="C6" s="12">
        <f ca="1">IF(Категорії!B6&lt;&gt;9999,Категорії!B6,"")</f>
        <v>513</v>
      </c>
      <c r="D6" s="11" t="s">
        <v>131</v>
      </c>
      <c r="E6" s="11" t="s">
        <v>2</v>
      </c>
      <c r="F6" s="13">
        <v>6.2615740740740722E-2</v>
      </c>
      <c r="G6" s="11" t="s">
        <v>175</v>
      </c>
    </row>
    <row r="7" spans="1:12" ht="15.75" customHeight="1" x14ac:dyDescent="0.2">
      <c r="B7" s="11">
        <f t="shared" si="0"/>
        <v>6</v>
      </c>
      <c r="C7" s="12">
        <f ca="1">IF(Категорії!B7&lt;&gt;9999,Категорії!B7,"")</f>
        <v>515</v>
      </c>
      <c r="D7" s="11" t="s">
        <v>134</v>
      </c>
      <c r="E7" s="11" t="s">
        <v>40</v>
      </c>
      <c r="F7" s="13">
        <v>6.4583333333333326E-2</v>
      </c>
      <c r="G7" s="11" t="s">
        <v>175</v>
      </c>
    </row>
    <row r="8" spans="1:12" ht="15.75" customHeight="1" x14ac:dyDescent="0.2">
      <c r="A8" s="26"/>
      <c r="B8" s="11">
        <f t="shared" si="0"/>
        <v>7</v>
      </c>
      <c r="C8" s="12">
        <f ca="1">IF(Категорії!B11&lt;&gt;9999,Категорії!B11,"")</f>
        <v>533</v>
      </c>
      <c r="D8" s="11" t="s">
        <v>152</v>
      </c>
      <c r="E8" s="11" t="s">
        <v>2</v>
      </c>
      <c r="F8" s="13">
        <v>0.10324074074074069</v>
      </c>
      <c r="G8" s="11" t="s">
        <v>175</v>
      </c>
    </row>
    <row r="9" spans="1:12" ht="15.75" customHeight="1" x14ac:dyDescent="0.2">
      <c r="B9" s="11">
        <f t="shared" si="0"/>
        <v>8</v>
      </c>
      <c r="C9" s="12">
        <f ca="1">IF(Категорії!B10&lt;&gt;9999,Категорії!B10,"")</f>
        <v>531</v>
      </c>
      <c r="D9" s="11" t="s">
        <v>154</v>
      </c>
      <c r="E9" s="11" t="s">
        <v>40</v>
      </c>
      <c r="F9" s="13">
        <v>0.10405092592592585</v>
      </c>
      <c r="G9" s="11" t="s">
        <v>175</v>
      </c>
    </row>
    <row r="10" spans="1:12" ht="15.75" customHeight="1" x14ac:dyDescent="0.2">
      <c r="B10" s="11">
        <f t="shared" si="0"/>
        <v>9</v>
      </c>
      <c r="C10" s="12">
        <f ca="1">IF(Категорії!B12&lt;&gt;9999,Категорії!B12,"")</f>
        <v>553</v>
      </c>
      <c r="D10" s="11" t="s">
        <v>151</v>
      </c>
      <c r="F10" s="13">
        <v>0.11458333333333331</v>
      </c>
      <c r="G10" s="11" t="s">
        <v>175</v>
      </c>
      <c r="I10"/>
      <c r="J10"/>
    </row>
    <row r="11" spans="1:12" ht="15.75" customHeight="1" x14ac:dyDescent="0.2">
      <c r="B11" s="27">
        <f t="shared" si="0"/>
        <v>10</v>
      </c>
      <c r="C11" s="28">
        <f ca="1">IF(Категорії!B2&lt;&gt;9999,Категорії!B2,"")</f>
        <v>503</v>
      </c>
      <c r="D11" s="27" t="s">
        <v>117</v>
      </c>
      <c r="E11" s="27" t="s">
        <v>17</v>
      </c>
      <c r="F11" s="13" t="s">
        <v>174</v>
      </c>
    </row>
    <row r="12" spans="1:12" ht="15.75" customHeight="1" x14ac:dyDescent="0.2">
      <c r="B12" s="11">
        <f t="shared" si="0"/>
        <v>11</v>
      </c>
      <c r="C12" s="12">
        <f ca="1">IF(Категорії!B8&lt;&gt;9999,Категорії!B8,"")</f>
        <v>516</v>
      </c>
      <c r="D12" s="11" t="s">
        <v>136</v>
      </c>
      <c r="E12" s="11" t="s">
        <v>3</v>
      </c>
      <c r="F12" s="13" t="s">
        <v>174</v>
      </c>
    </row>
    <row r="13" spans="1:12" ht="15.75" customHeight="1" x14ac:dyDescent="0.2">
      <c r="B13" s="11" t="str">
        <f ca="1">IFERROR(VLOOKUP(Таблица7[[#This Row],[НОМЕР]],#REF!,9,0),"")</f>
        <v/>
      </c>
      <c r="C13" s="12" t="str">
        <f ca="1">IF(Категорії!B13&lt;&gt;9999,Категорії!B13,"")</f>
        <v/>
      </c>
      <c r="D13" s="11" t="str">
        <f ca="1">IFERROR(VLOOKUP(Таблица7[[#This Row],[НОМЕР]],#REF!,2),"")</f>
        <v/>
      </c>
      <c r="E13" s="11" t="str">
        <f ca="1">IFERROR(VLOOKUP(Таблица7[[#This Row],[НОМЕР]],#REF!,6),"")</f>
        <v/>
      </c>
      <c r="F13" s="13" t="str">
        <f ca="1">IFERROR(VLOOKUP(Таблица7[[#This Row],[НОМЕР]],#REF!,4,0)-$J$2,"")</f>
        <v/>
      </c>
    </row>
    <row r="14" spans="1:12" ht="15.75" customHeight="1" x14ac:dyDescent="0.2">
      <c r="B14" s="11" t="str">
        <f ca="1">IFERROR(VLOOKUP(Таблица7[[#This Row],[НОМЕР]],#REF!,9,0),"")</f>
        <v/>
      </c>
      <c r="C14" s="12" t="str">
        <f ca="1">IF(Категорії!B14&lt;&gt;9999,Категорії!B14,"")</f>
        <v/>
      </c>
      <c r="D14" s="11" t="str">
        <f ca="1">IFERROR(VLOOKUP(Таблица7[[#This Row],[НОМЕР]],#REF!,2),"")</f>
        <v/>
      </c>
      <c r="E14" s="11" t="str">
        <f ca="1">IFERROR(VLOOKUP(Таблица7[[#This Row],[НОМЕР]],#REF!,6),"")</f>
        <v/>
      </c>
      <c r="F14" s="13" t="str">
        <f ca="1">IFERROR(VLOOKUP(Таблица7[[#This Row],[НОМЕР]],#REF!,4,0)-$J$2,"")</f>
        <v/>
      </c>
    </row>
    <row r="15" spans="1:12" ht="15.75" customHeight="1" x14ac:dyDescent="0.2">
      <c r="B15" s="11" t="str">
        <f ca="1">IFERROR(VLOOKUP(Таблица7[[#This Row],[НОМЕР]],#REF!,9,0),"")</f>
        <v/>
      </c>
      <c r="C15" s="12" t="str">
        <f ca="1">IF(Категорії!B15&lt;&gt;9999,Категорії!B15,"")</f>
        <v/>
      </c>
      <c r="D15" s="11" t="str">
        <f ca="1">IFERROR(VLOOKUP(Таблица7[[#This Row],[НОМЕР]],#REF!,2),"")</f>
        <v/>
      </c>
      <c r="E15" s="11" t="str">
        <f ca="1">IFERROR(VLOOKUP(Таблица7[[#This Row],[НОМЕР]],#REF!,6),"")</f>
        <v/>
      </c>
      <c r="F15" s="13" t="str">
        <f ca="1">IFERROR(VLOOKUP(Таблица7[[#This Row],[НОМЕР]],#REF!,4,0)-$J$2,"")</f>
        <v/>
      </c>
    </row>
    <row r="16" spans="1:12" ht="15.75" customHeight="1" x14ac:dyDescent="0.2">
      <c r="B16" s="11" t="str">
        <f ca="1">IFERROR(VLOOKUP(Таблица7[[#This Row],[НОМЕР]],#REF!,9,0),"")</f>
        <v/>
      </c>
      <c r="C16" s="12" t="str">
        <f ca="1">IF(Категорії!B16&lt;&gt;9999,Категорії!B16,"")</f>
        <v/>
      </c>
      <c r="D16" s="11" t="str">
        <f ca="1">IFERROR(VLOOKUP(Таблица7[[#This Row],[НОМЕР]],#REF!,2),"")</f>
        <v/>
      </c>
      <c r="E16" s="11" t="str">
        <f ca="1">IFERROR(VLOOKUP(Таблица7[[#This Row],[НОМЕР]],#REF!,6),"")</f>
        <v/>
      </c>
      <c r="F16" s="13" t="str">
        <f ca="1">IFERROR(VLOOKUP(Таблица7[[#This Row],[НОМЕР]],#REF!,4,0)-$J$2,"")</f>
        <v/>
      </c>
    </row>
    <row r="17" spans="2:6" ht="15.75" customHeight="1" x14ac:dyDescent="0.2">
      <c r="B17" s="11" t="str">
        <f ca="1">IFERROR(VLOOKUP(Таблица7[[#This Row],[НОМЕР]],#REF!,9,0),"")</f>
        <v/>
      </c>
      <c r="C17" s="12" t="str">
        <f ca="1">IF(Категорії!B17&lt;&gt;9999,Категорії!B17,"")</f>
        <v/>
      </c>
      <c r="D17" s="11" t="str">
        <f ca="1">IFERROR(VLOOKUP(Таблица7[[#This Row],[НОМЕР]],#REF!,2),"")</f>
        <v/>
      </c>
      <c r="E17" s="11" t="str">
        <f ca="1">IFERROR(VLOOKUP(Таблица7[[#This Row],[НОМЕР]],#REF!,6),"")</f>
        <v/>
      </c>
      <c r="F17" s="13" t="str">
        <f ca="1">IFERROR(VLOOKUP(Таблица7[[#This Row],[НОМЕР]],#REF!,4,0)-$J$2,"")</f>
        <v/>
      </c>
    </row>
    <row r="18" spans="2:6" ht="15.75" customHeight="1" x14ac:dyDescent="0.2">
      <c r="B18" s="11" t="str">
        <f ca="1">IFERROR(VLOOKUP(Таблица7[[#This Row],[НОМЕР]],#REF!,9,0),"")</f>
        <v/>
      </c>
      <c r="C18" s="12" t="str">
        <f ca="1">IF(Категорії!B18&lt;&gt;9999,Категорії!B18,"")</f>
        <v/>
      </c>
      <c r="D18" s="11" t="str">
        <f ca="1">IFERROR(VLOOKUP(Таблица7[[#This Row],[НОМЕР]],#REF!,2),"")</f>
        <v/>
      </c>
      <c r="E18" s="11" t="str">
        <f ca="1">IFERROR(VLOOKUP(Таблица7[[#This Row],[НОМЕР]],#REF!,6),"")</f>
        <v/>
      </c>
      <c r="F18" s="13" t="str">
        <f ca="1">IFERROR(VLOOKUP(Таблица7[[#This Row],[НОМЕР]],#REF!,4,0)-$J$2,"")</f>
        <v/>
      </c>
    </row>
    <row r="19" spans="2:6" ht="15.75" customHeight="1" x14ac:dyDescent="0.2">
      <c r="B19" s="11" t="str">
        <f ca="1">IFERROR(VLOOKUP(Таблица7[[#This Row],[НОМЕР]],#REF!,9,0),"")</f>
        <v/>
      </c>
      <c r="C19" s="12" t="str">
        <f ca="1">IF(Категорії!B19&lt;&gt;9999,Категорії!B19,"")</f>
        <v/>
      </c>
      <c r="D19" s="11" t="str">
        <f ca="1">IFERROR(VLOOKUP(Таблица7[[#This Row],[НОМЕР]],#REF!,2),"")</f>
        <v/>
      </c>
      <c r="E19" s="11" t="str">
        <f ca="1">IFERROR(VLOOKUP(Таблица7[[#This Row],[НОМЕР]],#REF!,6),"")</f>
        <v/>
      </c>
      <c r="F19" s="13" t="str">
        <f ca="1">IFERROR(VLOOKUP(Таблица7[[#This Row],[НОМЕР]],#REF!,4,0)-$J$2,"")</f>
        <v/>
      </c>
    </row>
    <row r="20" spans="2:6" ht="15.75" customHeight="1" x14ac:dyDescent="0.2">
      <c r="B20" s="11" t="str">
        <f ca="1">IFERROR(VLOOKUP(Таблица7[[#This Row],[НОМЕР]],#REF!,9,0),"")</f>
        <v/>
      </c>
      <c r="C20" s="12" t="str">
        <f ca="1">IF(Категорії!B20&lt;&gt;9999,Категорії!B20,"")</f>
        <v/>
      </c>
      <c r="D20" s="11" t="str">
        <f ca="1">IFERROR(VLOOKUP(Таблица7[[#This Row],[НОМЕР]],#REF!,2),"")</f>
        <v/>
      </c>
      <c r="E20" s="11" t="str">
        <f ca="1">IFERROR(VLOOKUP(Таблица7[[#This Row],[НОМЕР]],#REF!,6),"")</f>
        <v/>
      </c>
      <c r="F20" s="13" t="str">
        <f ca="1">IFERROR(VLOOKUP(Таблица7[[#This Row],[НОМЕР]],#REF!,4,0)-$J$2,"")</f>
        <v/>
      </c>
    </row>
    <row r="21" spans="2:6" ht="15.75" customHeight="1" x14ac:dyDescent="0.2">
      <c r="B21" s="11" t="str">
        <f ca="1">IFERROR(VLOOKUP(Таблица7[[#This Row],[НОМЕР]],#REF!,9,0),"")</f>
        <v/>
      </c>
      <c r="C21" s="12" t="str">
        <f ca="1">IF(Категорії!B21&lt;&gt;9999,Категорії!B21,"")</f>
        <v/>
      </c>
      <c r="D21" s="11" t="str">
        <f ca="1">IFERROR(VLOOKUP(Таблица7[[#This Row],[НОМЕР]],#REF!,2),"")</f>
        <v/>
      </c>
      <c r="E21" s="11" t="str">
        <f ca="1">IFERROR(VLOOKUP(Таблица7[[#This Row],[НОМЕР]],#REF!,6),"")</f>
        <v/>
      </c>
      <c r="F21" s="13" t="str">
        <f ca="1">IFERROR(VLOOKUP(Таблица7[[#This Row],[НОМЕР]],#REF!,4,0)-$J$2,"")</f>
        <v/>
      </c>
    </row>
    <row r="22" spans="2:6" ht="15" x14ac:dyDescent="0.2">
      <c r="B22" s="11" t="str">
        <f ca="1">IFERROR(VLOOKUP(Таблица7[[#This Row],[НОМЕР]],#REF!,9,0),"")</f>
        <v/>
      </c>
      <c r="C22" s="12" t="str">
        <f ca="1">IF(Категорії!B22&lt;&gt;9999,Категорії!B22,"")</f>
        <v/>
      </c>
      <c r="D22" s="11" t="str">
        <f ca="1">IFERROR(VLOOKUP(Таблица7[[#This Row],[НОМЕР]],#REF!,2),"")</f>
        <v/>
      </c>
      <c r="E22" s="11" t="str">
        <f ca="1">IFERROR(VLOOKUP(Таблица7[[#This Row],[НОМЕР]],#REF!,6),"")</f>
        <v/>
      </c>
      <c r="F22" s="13" t="str">
        <f ca="1">IFERROR(VLOOKUP(Таблица7[[#This Row],[НОМЕР]],#REF!,4,0)-$J$2,"")</f>
        <v/>
      </c>
    </row>
    <row r="23" spans="2:6" ht="15" x14ac:dyDescent="0.2">
      <c r="B23" s="11" t="str">
        <f ca="1">IFERROR(VLOOKUP(Таблица7[[#This Row],[НОМЕР]],#REF!,9,0),"")</f>
        <v/>
      </c>
      <c r="C23" s="12" t="str">
        <f ca="1">IF(Категорії!B23&lt;&gt;9999,Категорії!B23,"")</f>
        <v/>
      </c>
      <c r="D23" s="11" t="str">
        <f ca="1">IFERROR(VLOOKUP(Таблица7[[#This Row],[НОМЕР]],#REF!,2),"")</f>
        <v/>
      </c>
      <c r="E23" s="11" t="str">
        <f ca="1">IFERROR(VLOOKUP(Таблица7[[#This Row],[НОМЕР]],#REF!,6),"")</f>
        <v/>
      </c>
      <c r="F23" s="13" t="str">
        <f ca="1">IFERROR(VLOOKUP(Таблица7[[#This Row],[НОМЕР]],#REF!,4,0)-$J$2,"")</f>
        <v/>
      </c>
    </row>
    <row r="24" spans="2:6" ht="15" x14ac:dyDescent="0.2">
      <c r="B24" s="11" t="str">
        <f ca="1">IFERROR(VLOOKUP(Таблица7[[#This Row],[НОМЕР]],#REF!,9,0),"")</f>
        <v/>
      </c>
      <c r="C24" s="12" t="str">
        <f ca="1">IF(Категорії!B24&lt;&gt;9999,Категорії!B24,"")</f>
        <v/>
      </c>
      <c r="D24" s="11" t="str">
        <f ca="1">IFERROR(VLOOKUP(Таблица7[[#This Row],[НОМЕР]],#REF!,2),"")</f>
        <v/>
      </c>
      <c r="E24" s="11" t="str">
        <f ca="1">IFERROR(VLOOKUP(Таблица7[[#This Row],[НОМЕР]],#REF!,6),"")</f>
        <v/>
      </c>
      <c r="F24" s="13" t="str">
        <f ca="1">IFERROR(VLOOKUP(Таблица7[[#This Row],[НОМЕР]],#REF!,4,0)-$J$2,"")</f>
        <v/>
      </c>
    </row>
    <row r="25" spans="2:6" ht="15" x14ac:dyDescent="0.2">
      <c r="B25" s="11" t="str">
        <f ca="1">IFERROR(VLOOKUP(Таблица7[[#This Row],[НОМЕР]],#REF!,9,0),"")</f>
        <v/>
      </c>
      <c r="C25" s="12" t="str">
        <f ca="1">IF(Категорії!B25&lt;&gt;9999,Категорії!B25,"")</f>
        <v/>
      </c>
      <c r="D25" s="11" t="str">
        <f ca="1">IFERROR(VLOOKUP(Таблица7[[#This Row],[НОМЕР]],#REF!,2),"")</f>
        <v/>
      </c>
      <c r="E25" s="11" t="str">
        <f ca="1">IFERROR(VLOOKUP(Таблица7[[#This Row],[НОМЕР]],#REF!,6),"")</f>
        <v/>
      </c>
      <c r="F25" s="13" t="str">
        <f ca="1">IFERROR(VLOOKUP(Таблица7[[#This Row],[НОМЕР]],#REF!,4,0)-$J$2,"")</f>
        <v/>
      </c>
    </row>
    <row r="26" spans="2:6" ht="15" x14ac:dyDescent="0.2">
      <c r="B26" s="11" t="str">
        <f ca="1">IFERROR(VLOOKUP(Таблица7[[#This Row],[НОМЕР]],#REF!,9,0),"")</f>
        <v/>
      </c>
      <c r="C26" s="12" t="str">
        <f ca="1">IF(Категорії!B26&lt;&gt;9999,Категорії!B26,"")</f>
        <v/>
      </c>
      <c r="D26" s="11" t="str">
        <f ca="1">IFERROR(VLOOKUP(Таблица7[[#This Row],[НОМЕР]],#REF!,2),"")</f>
        <v/>
      </c>
      <c r="E26" s="11" t="str">
        <f ca="1">IFERROR(VLOOKUP(Таблица7[[#This Row],[НОМЕР]],#REF!,6),"")</f>
        <v/>
      </c>
      <c r="F26" s="13" t="str">
        <f ca="1">IFERROR(VLOOKUP(Таблица7[[#This Row],[НОМЕР]],#REF!,4,0)-$J$2,"")</f>
        <v/>
      </c>
    </row>
    <row r="27" spans="2:6" ht="15" x14ac:dyDescent="0.2">
      <c r="B27" s="11" t="str">
        <f ca="1">IFERROR(VLOOKUP(Таблица7[[#This Row],[НОМЕР]],#REF!,9,0),"")</f>
        <v/>
      </c>
      <c r="C27" s="12" t="str">
        <f ca="1">IF(Категорії!B27&lt;&gt;9999,Категорії!B27,"")</f>
        <v/>
      </c>
      <c r="D27" s="11" t="str">
        <f ca="1">IFERROR(VLOOKUP(Таблица7[[#This Row],[НОМЕР]],#REF!,2),"")</f>
        <v/>
      </c>
      <c r="E27" s="11" t="str">
        <f ca="1">IFERROR(VLOOKUP(Таблица7[[#This Row],[НОМЕР]],#REF!,6),"")</f>
        <v/>
      </c>
      <c r="F27" s="13" t="str">
        <f ca="1">IFERROR(VLOOKUP(Таблица7[[#This Row],[НОМЕР]],#REF!,4,0)-$J$2,"")</f>
        <v/>
      </c>
    </row>
    <row r="28" spans="2:6" ht="15" x14ac:dyDescent="0.2">
      <c r="B28" s="11" t="str">
        <f ca="1">IFERROR(VLOOKUP(Таблица7[[#This Row],[НОМЕР]],#REF!,9,0),"")</f>
        <v/>
      </c>
      <c r="C28" s="12" t="str">
        <f ca="1">IF(Категорії!B28&lt;&gt;9999,Категорії!B28,"")</f>
        <v/>
      </c>
      <c r="D28" s="11" t="str">
        <f ca="1">IFERROR(VLOOKUP(Таблица7[[#This Row],[НОМЕР]],#REF!,2),"")</f>
        <v/>
      </c>
      <c r="E28" s="11" t="str">
        <f ca="1">IFERROR(VLOOKUP(Таблица7[[#This Row],[НОМЕР]],#REF!,6),"")</f>
        <v/>
      </c>
      <c r="F28" s="13" t="str">
        <f ca="1">IFERROR(VLOOKUP(Таблица7[[#This Row],[НОМЕР]],#REF!,4,0)-$J$2,"")</f>
        <v/>
      </c>
    </row>
    <row r="29" spans="2:6" ht="15" x14ac:dyDescent="0.2">
      <c r="B29" s="11" t="str">
        <f ca="1">IFERROR(VLOOKUP(Таблица7[[#This Row],[НОМЕР]],#REF!,9,0),"")</f>
        <v/>
      </c>
      <c r="C29" s="12" t="str">
        <f ca="1">IF(Категорії!B29&lt;&gt;9999,Категорії!B29,"")</f>
        <v/>
      </c>
      <c r="D29" s="11" t="str">
        <f ca="1">IFERROR(VLOOKUP(Таблица7[[#This Row],[НОМЕР]],#REF!,2),"")</f>
        <v/>
      </c>
      <c r="E29" s="11" t="str">
        <f ca="1">IFERROR(VLOOKUP(Таблица7[[#This Row],[НОМЕР]],#REF!,6),"")</f>
        <v/>
      </c>
      <c r="F29" s="13" t="str">
        <f ca="1">IFERROR(VLOOKUP(Таблица7[[#This Row],[НОМЕР]],#REF!,4,0)-$J$2,"")</f>
        <v/>
      </c>
    </row>
    <row r="30" spans="2:6" ht="15" x14ac:dyDescent="0.2">
      <c r="B30" s="11" t="str">
        <f ca="1">IFERROR(VLOOKUP(Таблица7[[#This Row],[НОМЕР]],#REF!,9,0),"")</f>
        <v/>
      </c>
      <c r="C30" s="12" t="str">
        <f ca="1">IF(Категорії!B30&lt;&gt;9999,Категорії!B30,"")</f>
        <v/>
      </c>
      <c r="D30" s="11" t="str">
        <f ca="1">IFERROR(VLOOKUP(Таблица7[[#This Row],[НОМЕР]],#REF!,2),"")</f>
        <v/>
      </c>
      <c r="E30" s="11" t="str">
        <f ca="1">IFERROR(VLOOKUP(Таблица7[[#This Row],[НОМЕР]],#REF!,6),"")</f>
        <v/>
      </c>
      <c r="F30" s="13" t="str">
        <f ca="1">IFERROR(VLOOKUP(Таблица7[[#This Row],[НОМЕР]],#REF!,4,0)-$J$2,"")</f>
        <v/>
      </c>
    </row>
    <row r="31" spans="2:6" ht="15" x14ac:dyDescent="0.2">
      <c r="B31" s="11" t="str">
        <f ca="1">IFERROR(VLOOKUP(Таблица7[[#This Row],[НОМЕР]],#REF!,9,0),"")</f>
        <v/>
      </c>
      <c r="C31" s="12" t="str">
        <f ca="1">IF(Категорії!B31&lt;&gt;9999,Категорії!B31,"")</f>
        <v/>
      </c>
      <c r="D31" s="11" t="str">
        <f ca="1">IFERROR(VLOOKUP(Таблица7[[#This Row],[НОМЕР]],#REF!,2),"")</f>
        <v/>
      </c>
      <c r="E31" s="11" t="str">
        <f ca="1">IFERROR(VLOOKUP(Таблица7[[#This Row],[НОМЕР]],#REF!,6),"")</f>
        <v/>
      </c>
      <c r="F31" s="13" t="str">
        <f ca="1">IFERROR(VLOOKUP(Таблица7[[#This Row],[НОМЕР]],#REF!,4,0)-$J$2,"")</f>
        <v/>
      </c>
    </row>
    <row r="32" spans="2:6" ht="15" x14ac:dyDescent="0.2">
      <c r="B32" s="11" t="str">
        <f ca="1">IFERROR(VLOOKUP(Таблица7[[#This Row],[НОМЕР]],#REF!,9,0),"")</f>
        <v/>
      </c>
      <c r="C32" s="12" t="str">
        <f ca="1">IF(Категорії!B32&lt;&gt;9999,Категорії!B32,"")</f>
        <v/>
      </c>
      <c r="D32" s="11" t="str">
        <f ca="1">IFERROR(VLOOKUP(Таблица7[[#This Row],[НОМЕР]],#REF!,2),"")</f>
        <v/>
      </c>
      <c r="E32" s="11" t="str">
        <f ca="1">IFERROR(VLOOKUP(Таблица7[[#This Row],[НОМЕР]],#REF!,6),"")</f>
        <v/>
      </c>
      <c r="F32" s="13" t="str">
        <f ca="1">IFERROR(VLOOKUP(Таблица7[[#This Row],[НОМЕР]],#REF!,4,0)-$J$2,"")</f>
        <v/>
      </c>
    </row>
    <row r="33" spans="2:6" ht="15" x14ac:dyDescent="0.2">
      <c r="B33" s="11" t="str">
        <f ca="1">IFERROR(VLOOKUP(Таблица7[[#This Row],[НОМЕР]],#REF!,9,0),"")</f>
        <v/>
      </c>
      <c r="C33" s="12" t="str">
        <f ca="1">IF(Категорії!B33&lt;&gt;9999,Категорії!B33,"")</f>
        <v/>
      </c>
      <c r="D33" s="11" t="str">
        <f ca="1">IFERROR(VLOOKUP(Таблица7[[#This Row],[НОМЕР]],#REF!,2),"")</f>
        <v/>
      </c>
      <c r="E33" s="11" t="str">
        <f ca="1">IFERROR(VLOOKUP(Таблица7[[#This Row],[НОМЕР]],#REF!,6),"")</f>
        <v/>
      </c>
      <c r="F33" s="13" t="str">
        <f ca="1">IFERROR(VLOOKUP(Таблица7[[#This Row],[НОМЕР]],#REF!,4,0)-$J$2,"")</f>
        <v/>
      </c>
    </row>
    <row r="34" spans="2:6" ht="15" x14ac:dyDescent="0.2">
      <c r="B34" s="11" t="str">
        <f ca="1">IFERROR(VLOOKUP(Таблица7[[#This Row],[НОМЕР]],#REF!,9,0),"")</f>
        <v/>
      </c>
      <c r="C34" s="12" t="str">
        <f ca="1">IF(Категорії!B34&lt;&gt;9999,Категорії!B34,"")</f>
        <v/>
      </c>
      <c r="D34" s="11" t="str">
        <f ca="1">IFERROR(VLOOKUP(Таблица7[[#This Row],[НОМЕР]],#REF!,2),"")</f>
        <v/>
      </c>
      <c r="E34" s="11" t="str">
        <f ca="1">IFERROR(VLOOKUP(Таблица7[[#This Row],[НОМЕР]],#REF!,6),"")</f>
        <v/>
      </c>
      <c r="F34" s="13" t="str">
        <f ca="1">IFERROR(VLOOKUP(Таблица7[[#This Row],[НОМЕР]],#REF!,4,0)-$J$2,"")</f>
        <v/>
      </c>
    </row>
    <row r="35" spans="2:6" ht="15" x14ac:dyDescent="0.2">
      <c r="B35" s="11" t="str">
        <f ca="1">IFERROR(VLOOKUP(Таблица7[[#This Row],[НОМЕР]],#REF!,9,0),"")</f>
        <v/>
      </c>
      <c r="C35" s="12" t="str">
        <f ca="1">IF(Категорії!B35&lt;&gt;9999,Категорії!B35,"")</f>
        <v/>
      </c>
      <c r="D35" s="11" t="str">
        <f ca="1">IFERROR(VLOOKUP(Таблица7[[#This Row],[НОМЕР]],#REF!,2),"")</f>
        <v/>
      </c>
      <c r="E35" s="11" t="str">
        <f ca="1">IFERROR(VLOOKUP(Таблица7[[#This Row],[НОМЕР]],#REF!,6),"")</f>
        <v/>
      </c>
      <c r="F35" s="13" t="str">
        <f ca="1">IFERROR(VLOOKUP(Таблица7[[#This Row],[НОМЕР]],#REF!,4,0)-$J$2,"")</f>
        <v/>
      </c>
    </row>
    <row r="36" spans="2:6" ht="15" x14ac:dyDescent="0.2">
      <c r="B36" s="11" t="str">
        <f ca="1">IFERROR(VLOOKUP(Таблица7[[#This Row],[НОМЕР]],#REF!,9,0),"")</f>
        <v/>
      </c>
      <c r="C36" s="12" t="str">
        <f ca="1">IF(Категорії!B36&lt;&gt;9999,Категорії!B36,"")</f>
        <v/>
      </c>
      <c r="D36" s="11" t="str">
        <f ca="1">IFERROR(VLOOKUP(Таблица7[[#This Row],[НОМЕР]],#REF!,2),"")</f>
        <v/>
      </c>
      <c r="E36" s="11" t="str">
        <f ca="1">IFERROR(VLOOKUP(Таблица7[[#This Row],[НОМЕР]],#REF!,6),"")</f>
        <v/>
      </c>
      <c r="F36" s="13" t="str">
        <f ca="1">IFERROR(VLOOKUP(Таблица7[[#This Row],[НОМЕР]],#REF!,4,0)-$J$2,"")</f>
        <v/>
      </c>
    </row>
    <row r="37" spans="2:6" ht="15" x14ac:dyDescent="0.2">
      <c r="B37" s="11" t="str">
        <f ca="1">IFERROR(VLOOKUP(Таблица7[[#This Row],[НОМЕР]],#REF!,9,0),"")</f>
        <v/>
      </c>
      <c r="C37" s="12" t="str">
        <f ca="1">IF(Категорії!B37&lt;&gt;9999,Категорії!B37,"")</f>
        <v/>
      </c>
      <c r="D37" s="11" t="str">
        <f ca="1">IFERROR(VLOOKUP(Таблица7[[#This Row],[НОМЕР]],#REF!,2),"")</f>
        <v/>
      </c>
      <c r="E37" s="11" t="str">
        <f ca="1">IFERROR(VLOOKUP(Таблица7[[#This Row],[НОМЕР]],#REF!,6),"")</f>
        <v/>
      </c>
      <c r="F37" s="13" t="str">
        <f ca="1">IFERROR(VLOOKUP(Таблица7[[#This Row],[НОМЕР]],#REF!,4,0)-$J$2,"")</f>
        <v/>
      </c>
    </row>
    <row r="38" spans="2:6" ht="15" x14ac:dyDescent="0.2">
      <c r="B38" s="11" t="str">
        <f ca="1">IFERROR(VLOOKUP(Таблица7[[#This Row],[НОМЕР]],#REF!,9,0),"")</f>
        <v/>
      </c>
      <c r="C38" s="12" t="str">
        <f ca="1">IF(Категорії!B38&lt;&gt;9999,Категорії!B38,"")</f>
        <v/>
      </c>
      <c r="D38" s="11" t="str">
        <f ca="1">IFERROR(VLOOKUP(Таблица7[[#This Row],[НОМЕР]],#REF!,2),"")</f>
        <v/>
      </c>
      <c r="E38" s="11" t="str">
        <f ca="1">IFERROR(VLOOKUP(Таблица7[[#This Row],[НОМЕР]],#REF!,6),"")</f>
        <v/>
      </c>
      <c r="F38" s="13" t="str">
        <f ca="1">IFERROR(VLOOKUP(Таблица7[[#This Row],[НОМЕР]],#REF!,4,0)-$J$2,"")</f>
        <v/>
      </c>
    </row>
    <row r="39" spans="2:6" ht="15" x14ac:dyDescent="0.2">
      <c r="B39" s="11" t="str">
        <f ca="1">IFERROR(VLOOKUP(Таблица7[[#This Row],[НОМЕР]],#REF!,9,0),"")</f>
        <v/>
      </c>
      <c r="C39" s="12" t="str">
        <f ca="1">IF(Категорії!B39&lt;&gt;9999,Категорії!B39,"")</f>
        <v/>
      </c>
      <c r="D39" s="11" t="str">
        <f ca="1">IFERROR(VLOOKUP(Таблица7[[#This Row],[НОМЕР]],#REF!,2),"")</f>
        <v/>
      </c>
      <c r="E39" s="11" t="str">
        <f ca="1">IFERROR(VLOOKUP(Таблица7[[#This Row],[НОМЕР]],#REF!,6),"")</f>
        <v/>
      </c>
      <c r="F39" s="13" t="str">
        <f ca="1">IFERROR(VLOOKUP(Таблица7[[#This Row],[НОМЕР]],#REF!,4,0)-$J$2,"")</f>
        <v/>
      </c>
    </row>
    <row r="40" spans="2:6" ht="15" x14ac:dyDescent="0.2">
      <c r="B40" s="11" t="str">
        <f ca="1">IFERROR(VLOOKUP(Таблица7[[#This Row],[НОМЕР]],#REF!,9,0),"")</f>
        <v/>
      </c>
      <c r="C40" s="12" t="str">
        <f ca="1">IF(Категорії!B40&lt;&gt;9999,Категорії!B40,"")</f>
        <v/>
      </c>
      <c r="D40" s="11" t="str">
        <f ca="1">IFERROR(VLOOKUP(Таблица7[[#This Row],[НОМЕР]],#REF!,2),"")</f>
        <v/>
      </c>
      <c r="E40" s="11" t="str">
        <f ca="1">IFERROR(VLOOKUP(Таблица7[[#This Row],[НОМЕР]],#REF!,6),"")</f>
        <v/>
      </c>
      <c r="F40" s="13" t="str">
        <f ca="1">IFERROR(VLOOKUP(Таблица7[[#This Row],[НОМЕР]],#REF!,4,0)-$J$2,"")</f>
        <v/>
      </c>
    </row>
    <row r="41" spans="2:6" ht="15" x14ac:dyDescent="0.2">
      <c r="B41" s="11" t="str">
        <f ca="1">IFERROR(VLOOKUP(Таблица7[[#This Row],[НОМЕР]],#REF!,9,0),"")</f>
        <v/>
      </c>
      <c r="C41" s="12" t="str">
        <f ca="1">IF(Категорії!B41&lt;&gt;9999,Категорії!B41,"")</f>
        <v/>
      </c>
      <c r="D41" s="11" t="str">
        <f ca="1">IFERROR(VLOOKUP(Таблица7[[#This Row],[НОМЕР]],#REF!,2),"")</f>
        <v/>
      </c>
      <c r="E41" s="11" t="str">
        <f ca="1">IFERROR(VLOOKUP(Таблица7[[#This Row],[НОМЕР]],#REF!,6),"")</f>
        <v/>
      </c>
      <c r="F41" s="13" t="str">
        <f ca="1">IFERROR(VLOOKUP(Таблица7[[#This Row],[НОМЕР]],#REF!,4,0)-$J$2,"")</f>
        <v/>
      </c>
    </row>
    <row r="42" spans="2:6" ht="15" x14ac:dyDescent="0.2">
      <c r="B42" s="11" t="str">
        <f ca="1">IFERROR(VLOOKUP(Таблица7[[#This Row],[НОМЕР]],#REF!,9,0),"")</f>
        <v/>
      </c>
      <c r="C42" s="12" t="str">
        <f ca="1">IF(Категорії!B42&lt;&gt;9999,Категорії!B42,"")</f>
        <v/>
      </c>
      <c r="D42" s="11" t="str">
        <f ca="1">IFERROR(VLOOKUP(Таблица7[[#This Row],[НОМЕР]],#REF!,2),"")</f>
        <v/>
      </c>
      <c r="E42" s="11" t="str">
        <f ca="1">IFERROR(VLOOKUP(Таблица7[[#This Row],[НОМЕР]],#REF!,6),"")</f>
        <v/>
      </c>
      <c r="F42" s="13" t="str">
        <f ca="1">IFERROR(VLOOKUP(Таблица7[[#This Row],[НОМЕР]],#REF!,4,0)-$J$2,"")</f>
        <v/>
      </c>
    </row>
    <row r="43" spans="2:6" ht="15" x14ac:dyDescent="0.2">
      <c r="B43" s="11" t="str">
        <f ca="1">IFERROR(VLOOKUP(Таблица7[[#This Row],[НОМЕР]],#REF!,9,0),"")</f>
        <v/>
      </c>
      <c r="C43" s="12" t="str">
        <f ca="1">IF(Категорії!B43&lt;&gt;9999,Категорії!B43,"")</f>
        <v/>
      </c>
      <c r="D43" s="11" t="str">
        <f ca="1">IFERROR(VLOOKUP(Таблица7[[#This Row],[НОМЕР]],#REF!,2),"")</f>
        <v/>
      </c>
      <c r="E43" s="11" t="str">
        <f ca="1">IFERROR(VLOOKUP(Таблица7[[#This Row],[НОМЕР]],#REF!,6),"")</f>
        <v/>
      </c>
      <c r="F43" s="13" t="str">
        <f ca="1">IFERROR(VLOOKUP(Таблица7[[#This Row],[НОМЕР]],#REF!,4,0)-$J$2,"")</f>
        <v/>
      </c>
    </row>
    <row r="44" spans="2:6" ht="15" x14ac:dyDescent="0.2">
      <c r="B44" s="11" t="str">
        <f ca="1">IFERROR(VLOOKUP(Таблица7[[#This Row],[НОМЕР]],#REF!,9,0),"")</f>
        <v/>
      </c>
      <c r="C44" s="12" t="str">
        <f ca="1">IF(Категорії!B44&lt;&gt;9999,Категорії!B44,"")</f>
        <v/>
      </c>
      <c r="D44" s="11" t="str">
        <f ca="1">IFERROR(VLOOKUP(Таблица7[[#This Row],[НОМЕР]],#REF!,2),"")</f>
        <v/>
      </c>
      <c r="E44" s="11" t="str">
        <f ca="1">IFERROR(VLOOKUP(Таблица7[[#This Row],[НОМЕР]],#REF!,6),"")</f>
        <v/>
      </c>
      <c r="F44" s="13" t="str">
        <f ca="1">IFERROR(VLOOKUP(Таблица7[[#This Row],[НОМЕР]],#REF!,4,0)-$J$2,"")</f>
        <v/>
      </c>
    </row>
    <row r="45" spans="2:6" ht="15" x14ac:dyDescent="0.2">
      <c r="B45" s="11" t="str">
        <f ca="1">IFERROR(VLOOKUP(Таблица7[[#This Row],[НОМЕР]],#REF!,9,0),"")</f>
        <v/>
      </c>
      <c r="C45" s="12" t="str">
        <f ca="1">IF(Категорії!B45&lt;&gt;9999,Категорії!B45,"")</f>
        <v/>
      </c>
      <c r="D45" s="11" t="str">
        <f ca="1">IFERROR(VLOOKUP(Таблица7[[#This Row],[НОМЕР]],#REF!,2),"")</f>
        <v/>
      </c>
      <c r="E45" s="11" t="str">
        <f ca="1">IFERROR(VLOOKUP(Таблица7[[#This Row],[НОМЕР]],#REF!,6),"")</f>
        <v/>
      </c>
      <c r="F45" s="13" t="str">
        <f ca="1">IFERROR(VLOOKUP(Таблица7[[#This Row],[НОМЕР]],#REF!,4,0)-$J$2,"")</f>
        <v/>
      </c>
    </row>
    <row r="46" spans="2:6" ht="15" x14ac:dyDescent="0.2">
      <c r="B46" s="11" t="str">
        <f ca="1">IFERROR(VLOOKUP(Таблица7[[#This Row],[НОМЕР]],#REF!,9,0),"")</f>
        <v/>
      </c>
      <c r="C46" s="12" t="str">
        <f ca="1">IF(Категорії!B46&lt;&gt;9999,Категорії!B46,"")</f>
        <v/>
      </c>
      <c r="D46" s="11" t="str">
        <f ca="1">IFERROR(VLOOKUP(Таблица7[[#This Row],[НОМЕР]],#REF!,2),"")</f>
        <v/>
      </c>
      <c r="E46" s="11" t="str">
        <f ca="1">IFERROR(VLOOKUP(Таблица7[[#This Row],[НОМЕР]],#REF!,6),"")</f>
        <v/>
      </c>
      <c r="F46" s="13" t="str">
        <f ca="1">IFERROR(VLOOKUP(Таблица7[[#This Row],[НОМЕР]],#REF!,4,0)-$J$2,"")</f>
        <v/>
      </c>
    </row>
    <row r="47" spans="2:6" ht="15" x14ac:dyDescent="0.2">
      <c r="B47" s="11" t="str">
        <f ca="1">IFERROR(VLOOKUP(Таблица7[[#This Row],[НОМЕР]],#REF!,9,0),"")</f>
        <v/>
      </c>
      <c r="C47" s="12" t="str">
        <f ca="1">IF(Категорії!B47&lt;&gt;9999,Категорії!B47,"")</f>
        <v/>
      </c>
      <c r="D47" s="11" t="str">
        <f ca="1">IFERROR(VLOOKUP(Таблица7[[#This Row],[НОМЕР]],#REF!,2),"")</f>
        <v/>
      </c>
      <c r="E47" s="11" t="str">
        <f ca="1">IFERROR(VLOOKUP(Таблица7[[#This Row],[НОМЕР]],#REF!,6),"")</f>
        <v/>
      </c>
      <c r="F47" s="13" t="str">
        <f ca="1">IFERROR(VLOOKUP(Таблица7[[#This Row],[НОМЕР]],#REF!,4,0)-$J$2,"")</f>
        <v/>
      </c>
    </row>
    <row r="48" spans="2:6" ht="15" x14ac:dyDescent="0.2">
      <c r="B48" s="11" t="str">
        <f ca="1">IFERROR(VLOOKUP(Таблица7[[#This Row],[НОМЕР]],#REF!,9,0),"")</f>
        <v/>
      </c>
      <c r="C48" s="12" t="str">
        <f ca="1">IF(Категорії!B48&lt;&gt;9999,Категорії!B48,"")</f>
        <v/>
      </c>
      <c r="D48" s="11" t="str">
        <f ca="1">IFERROR(VLOOKUP(Таблица7[[#This Row],[НОМЕР]],#REF!,2),"")</f>
        <v/>
      </c>
      <c r="E48" s="11" t="str">
        <f ca="1">IFERROR(VLOOKUP(Таблица7[[#This Row],[НОМЕР]],#REF!,6),"")</f>
        <v/>
      </c>
      <c r="F48" s="13" t="str">
        <f ca="1">IFERROR(VLOOKUP(Таблица7[[#This Row],[НОМЕР]],#REF!,4,0)-$J$2,"")</f>
        <v/>
      </c>
    </row>
    <row r="49" spans="2:6" ht="15" x14ac:dyDescent="0.2">
      <c r="B49" s="11" t="str">
        <f ca="1">IFERROR(VLOOKUP(Таблица7[[#This Row],[НОМЕР]],#REF!,9,0),"")</f>
        <v/>
      </c>
      <c r="C49" s="12" t="str">
        <f ca="1">IF(Категорії!B49&lt;&gt;9999,Категорії!B49,"")</f>
        <v/>
      </c>
      <c r="D49" s="11" t="str">
        <f ca="1">IFERROR(VLOOKUP(Таблица7[[#This Row],[НОМЕР]],#REF!,2),"")</f>
        <v/>
      </c>
      <c r="E49" s="11" t="str">
        <f ca="1">IFERROR(VLOOKUP(Таблица7[[#This Row],[НОМЕР]],#REF!,6),"")</f>
        <v/>
      </c>
      <c r="F49" s="13" t="str">
        <f ca="1">IFERROR(VLOOKUP(Таблица7[[#This Row],[НОМЕР]],#REF!,4,0)-$J$2,"")</f>
        <v/>
      </c>
    </row>
    <row r="50" spans="2:6" ht="15" x14ac:dyDescent="0.2">
      <c r="B50" s="11" t="str">
        <f ca="1">IFERROR(VLOOKUP(Таблица7[[#This Row],[НОМЕР]],#REF!,9,0),"")</f>
        <v/>
      </c>
      <c r="C50" s="12" t="str">
        <f ca="1">IF(Категорії!B50&lt;&gt;9999,Категорії!B50,"")</f>
        <v/>
      </c>
      <c r="D50" s="11" t="str">
        <f ca="1">IFERROR(VLOOKUP(Таблица7[[#This Row],[НОМЕР]],#REF!,2),"")</f>
        <v/>
      </c>
      <c r="E50" s="11" t="str">
        <f ca="1">IFERROR(VLOOKUP(Таблица7[[#This Row],[НОМЕР]],#REF!,6),"")</f>
        <v/>
      </c>
      <c r="F50" s="13" t="str">
        <f ca="1">IFERROR(VLOOKUP(Таблица7[[#This Row],[НОМЕР]],#REF!,4,0)-$J$2,"")</f>
        <v/>
      </c>
    </row>
    <row r="51" spans="2:6" ht="15" x14ac:dyDescent="0.2">
      <c r="B51" s="11" t="str">
        <f ca="1">IFERROR(VLOOKUP(Таблица7[[#This Row],[НОМЕР]],#REF!,9,0),"")</f>
        <v/>
      </c>
      <c r="C51" s="12" t="str">
        <f ca="1">IF(Категорії!B51&lt;&gt;9999,Категорії!B51,"")</f>
        <v/>
      </c>
      <c r="D51" s="11" t="str">
        <f ca="1">IFERROR(VLOOKUP(Таблица7[[#This Row],[НОМЕР]],#REF!,2),"")</f>
        <v/>
      </c>
      <c r="E51" s="11" t="str">
        <f ca="1">IFERROR(VLOOKUP(Таблица7[[#This Row],[НОМЕР]],#REF!,6),"")</f>
        <v/>
      </c>
      <c r="F51" s="13" t="str">
        <f ca="1">IFERROR(VLOOKUP(Таблица7[[#This Row],[НОМЕР]],#REF!,4,0)-$J$2,"")</f>
        <v/>
      </c>
    </row>
    <row r="52" spans="2:6" ht="15" x14ac:dyDescent="0.2">
      <c r="B52" s="11" t="str">
        <f ca="1">IFERROR(VLOOKUP(Таблица7[[#This Row],[НОМЕР]],#REF!,9,0),"")</f>
        <v/>
      </c>
      <c r="C52" s="12" t="str">
        <f ca="1">IF(Категорії!B52&lt;&gt;9999,Категорії!B52,"")</f>
        <v/>
      </c>
      <c r="D52" s="11" t="str">
        <f ca="1">IFERROR(VLOOKUP(Таблица7[[#This Row],[НОМЕР]],#REF!,2),"")</f>
        <v/>
      </c>
      <c r="E52" s="11" t="str">
        <f ca="1">IFERROR(VLOOKUP(Таблица7[[#This Row],[НОМЕР]],#REF!,6),"")</f>
        <v/>
      </c>
      <c r="F52" s="13" t="str">
        <f ca="1">IFERROR(VLOOKUP(Таблица7[[#This Row],[НОМЕР]],#REF!,4,0)-$J$2,"")</f>
        <v/>
      </c>
    </row>
    <row r="53" spans="2:6" ht="15" x14ac:dyDescent="0.2">
      <c r="B53" s="11" t="str">
        <f ca="1">IFERROR(VLOOKUP(Таблица7[[#This Row],[НОМЕР]],#REF!,9,0),"")</f>
        <v/>
      </c>
      <c r="C53" s="12" t="str">
        <f ca="1">IF(Категорії!B53&lt;&gt;9999,Категорії!B53,"")</f>
        <v/>
      </c>
      <c r="D53" s="11" t="str">
        <f ca="1">IFERROR(VLOOKUP(Таблица7[[#This Row],[НОМЕР]],#REF!,2),"")</f>
        <v/>
      </c>
      <c r="E53" s="11" t="str">
        <f ca="1">IFERROR(VLOOKUP(Таблица7[[#This Row],[НОМЕР]],#REF!,6),"")</f>
        <v/>
      </c>
      <c r="F53" s="13" t="str">
        <f ca="1">IFERROR(VLOOKUP(Таблица7[[#This Row],[НОМЕР]],#REF!,4,0)-$J$2,"")</f>
        <v/>
      </c>
    </row>
    <row r="54" spans="2:6" ht="15" x14ac:dyDescent="0.2">
      <c r="B54" s="11" t="str">
        <f ca="1">IFERROR(VLOOKUP(Таблица7[[#This Row],[НОМЕР]],#REF!,9,0),"")</f>
        <v/>
      </c>
      <c r="C54" s="12" t="str">
        <f ca="1">IF(Категорії!B54&lt;&gt;9999,Категорії!B54,"")</f>
        <v/>
      </c>
      <c r="D54" s="11" t="str">
        <f ca="1">IFERROR(VLOOKUP(Таблица7[[#This Row],[НОМЕР]],#REF!,2),"")</f>
        <v/>
      </c>
      <c r="E54" s="11" t="str">
        <f ca="1">IFERROR(VLOOKUP(Таблица7[[#This Row],[НОМЕР]],#REF!,6),"")</f>
        <v/>
      </c>
      <c r="F54" s="13" t="str">
        <f ca="1">IFERROR(VLOOKUP(Таблица7[[#This Row],[НОМЕР]],#REF!,4,0)-$J$2,"")</f>
        <v/>
      </c>
    </row>
    <row r="55" spans="2:6" ht="15" x14ac:dyDescent="0.2">
      <c r="B55" s="11" t="str">
        <f ca="1">IFERROR(VLOOKUP(Таблица7[[#This Row],[НОМЕР]],#REF!,9,0),"")</f>
        <v/>
      </c>
      <c r="C55" s="12" t="str">
        <f ca="1">IF(Категорії!B55&lt;&gt;9999,Категорії!B55,"")</f>
        <v/>
      </c>
      <c r="D55" s="11" t="str">
        <f ca="1">IFERROR(VLOOKUP(Таблица7[[#This Row],[НОМЕР]],#REF!,2),"")</f>
        <v/>
      </c>
      <c r="E55" s="11" t="str">
        <f ca="1">IFERROR(VLOOKUP(Таблица7[[#This Row],[НОМЕР]],#REF!,6),"")</f>
        <v/>
      </c>
      <c r="F55" s="13" t="str">
        <f ca="1">IFERROR(VLOOKUP(Таблица7[[#This Row],[НОМЕР]],#REF!,4,0)-$J$2,"")</f>
        <v/>
      </c>
    </row>
    <row r="56" spans="2:6" ht="15" x14ac:dyDescent="0.2">
      <c r="B56" s="11" t="str">
        <f ca="1">IFERROR(VLOOKUP(Таблица7[[#This Row],[НОМЕР]],#REF!,9,0),"")</f>
        <v/>
      </c>
      <c r="C56" s="12" t="str">
        <f ca="1">IF(Категорії!B56&lt;&gt;9999,Категорії!B56,"")</f>
        <v/>
      </c>
      <c r="D56" s="11" t="str">
        <f ca="1">IFERROR(VLOOKUP(Таблица7[[#This Row],[НОМЕР]],#REF!,2),"")</f>
        <v/>
      </c>
      <c r="E56" s="11" t="str">
        <f ca="1">IFERROR(VLOOKUP(Таблица7[[#This Row],[НОМЕР]],#REF!,6),"")</f>
        <v/>
      </c>
      <c r="F56" s="13" t="str">
        <f ca="1">IFERROR(VLOOKUP(Таблица7[[#This Row],[НОМЕР]],#REF!,4,0)-$J$2,"")</f>
        <v/>
      </c>
    </row>
    <row r="57" spans="2:6" ht="15" x14ac:dyDescent="0.2">
      <c r="B57" s="11" t="str">
        <f ca="1">IFERROR(VLOOKUP(Таблица7[[#This Row],[НОМЕР]],#REF!,9,0),"")</f>
        <v/>
      </c>
      <c r="C57" s="12" t="str">
        <f ca="1">IF(Категорії!B57&lt;&gt;9999,Категорії!B57,"")</f>
        <v/>
      </c>
      <c r="D57" s="11" t="str">
        <f ca="1">IFERROR(VLOOKUP(Таблица7[[#This Row],[НОМЕР]],#REF!,2),"")</f>
        <v/>
      </c>
      <c r="E57" s="11" t="str">
        <f ca="1">IFERROR(VLOOKUP(Таблица7[[#This Row],[НОМЕР]],#REF!,6),"")</f>
        <v/>
      </c>
      <c r="F57" s="13" t="str">
        <f ca="1">IFERROR(VLOOKUP(Таблица7[[#This Row],[НОМЕР]],#REF!,4,0)-$J$2,"")</f>
        <v/>
      </c>
    </row>
    <row r="58" spans="2:6" ht="15" x14ac:dyDescent="0.2">
      <c r="B58" s="11" t="str">
        <f ca="1">IFERROR(VLOOKUP(Таблица7[[#This Row],[НОМЕР]],#REF!,9,0),"")</f>
        <v/>
      </c>
      <c r="C58" s="12" t="str">
        <f ca="1">IF(Категорії!B58&lt;&gt;9999,Категорії!B58,"")</f>
        <v/>
      </c>
      <c r="D58" s="11" t="str">
        <f ca="1">IFERROR(VLOOKUP(Таблица7[[#This Row],[НОМЕР]],#REF!,2),"")</f>
        <v/>
      </c>
      <c r="E58" s="11" t="str">
        <f ca="1">IFERROR(VLOOKUP(Таблица7[[#This Row],[НОМЕР]],#REF!,6),"")</f>
        <v/>
      </c>
      <c r="F58" s="13" t="str">
        <f ca="1">IFERROR(VLOOKUP(Таблица7[[#This Row],[НОМЕР]],#REF!,4,0)-$J$2,"")</f>
        <v/>
      </c>
    </row>
    <row r="59" spans="2:6" ht="15" x14ac:dyDescent="0.2">
      <c r="B59" s="11" t="str">
        <f ca="1">IFERROR(VLOOKUP(Таблица7[[#This Row],[НОМЕР]],#REF!,9,0),"")</f>
        <v/>
      </c>
      <c r="C59" s="12" t="str">
        <f ca="1">IF(Категорії!B59&lt;&gt;9999,Категорії!B59,"")</f>
        <v/>
      </c>
      <c r="D59" s="11" t="str">
        <f ca="1">IFERROR(VLOOKUP(Таблица7[[#This Row],[НОМЕР]],#REF!,2),"")</f>
        <v/>
      </c>
      <c r="E59" s="11" t="str">
        <f ca="1">IFERROR(VLOOKUP(Таблица7[[#This Row],[НОМЕР]],#REF!,6),"")</f>
        <v/>
      </c>
      <c r="F59" s="13" t="str">
        <f ca="1">IFERROR(VLOOKUP(Таблица7[[#This Row],[НОМЕР]],#REF!,4,0)-$J$2,"")</f>
        <v/>
      </c>
    </row>
    <row r="60" spans="2:6" ht="15" x14ac:dyDescent="0.2">
      <c r="B60" s="11" t="str">
        <f ca="1">IFERROR(VLOOKUP(Таблица7[[#This Row],[НОМЕР]],#REF!,9,0),"")</f>
        <v/>
      </c>
      <c r="C60" s="12" t="str">
        <f ca="1">IF(Категорії!B60&lt;&gt;9999,Категорії!B60,"")</f>
        <v/>
      </c>
      <c r="D60" s="11" t="str">
        <f ca="1">IFERROR(VLOOKUP(Таблица7[[#This Row],[НОМЕР]],#REF!,2),"")</f>
        <v/>
      </c>
      <c r="E60" s="11" t="str">
        <f ca="1">IFERROR(VLOOKUP(Таблица7[[#This Row],[НОМЕР]],#REF!,6),"")</f>
        <v/>
      </c>
      <c r="F60" s="13" t="str">
        <f ca="1">IFERROR(VLOOKUP(Таблица7[[#This Row],[НОМЕР]],#REF!,4,0)-$J$2,"")</f>
        <v/>
      </c>
    </row>
    <row r="61" spans="2:6" ht="15" x14ac:dyDescent="0.2">
      <c r="B61" s="11" t="str">
        <f ca="1">IFERROR(VLOOKUP(Таблица7[[#This Row],[НОМЕР]],#REF!,9,0),"")</f>
        <v/>
      </c>
      <c r="C61" s="12" t="str">
        <f ca="1">IF(Категорії!B61&lt;&gt;9999,Категорії!B61,"")</f>
        <v/>
      </c>
      <c r="D61" s="11" t="str">
        <f ca="1">IFERROR(VLOOKUP(Таблица7[[#This Row],[НОМЕР]],#REF!,2),"")</f>
        <v/>
      </c>
      <c r="E61" s="11" t="str">
        <f ca="1">IFERROR(VLOOKUP(Таблица7[[#This Row],[НОМЕР]],#REF!,6),"")</f>
        <v/>
      </c>
      <c r="F61" s="13" t="str">
        <f ca="1">IFERROR(VLOOKUP(Таблица7[[#This Row],[НОМЕР]],#REF!,4,0)-$J$2,"")</f>
        <v/>
      </c>
    </row>
    <row r="62" spans="2:6" ht="15" x14ac:dyDescent="0.2">
      <c r="B62" s="11" t="str">
        <f ca="1">IFERROR(VLOOKUP(Таблица7[[#This Row],[НОМЕР]],#REF!,9,0),"")</f>
        <v/>
      </c>
      <c r="C62" s="12" t="str">
        <f ca="1">IF(Категорії!B62&lt;&gt;9999,Категорії!B62,"")</f>
        <v/>
      </c>
      <c r="D62" s="11" t="str">
        <f ca="1">IFERROR(VLOOKUP(Таблица7[[#This Row],[НОМЕР]],#REF!,2),"")</f>
        <v/>
      </c>
      <c r="E62" s="11" t="str">
        <f ca="1">IFERROR(VLOOKUP(Таблица7[[#This Row],[НОМЕР]],#REF!,6),"")</f>
        <v/>
      </c>
      <c r="F62" s="13" t="str">
        <f ca="1">IFERROR(VLOOKUP(Таблица7[[#This Row],[НОМЕР]],#REF!,4,0)-$J$2,"")</f>
        <v/>
      </c>
    </row>
    <row r="63" spans="2:6" ht="15" x14ac:dyDescent="0.2">
      <c r="B63" s="11" t="str">
        <f ca="1">IFERROR(VLOOKUP(Таблица7[[#This Row],[НОМЕР]],#REF!,9,0),"")</f>
        <v/>
      </c>
      <c r="C63" s="12" t="str">
        <f ca="1">IF(Категорії!B63&lt;&gt;9999,Категорії!B63,"")</f>
        <v/>
      </c>
      <c r="D63" s="11" t="str">
        <f ca="1">IFERROR(VLOOKUP(Таблица7[[#This Row],[НОМЕР]],#REF!,2),"")</f>
        <v/>
      </c>
      <c r="E63" s="11" t="str">
        <f ca="1">IFERROR(VLOOKUP(Таблица7[[#This Row],[НОМЕР]],#REF!,6),"")</f>
        <v/>
      </c>
      <c r="F63" s="13" t="str">
        <f ca="1">IFERROR(VLOOKUP(Таблица7[[#This Row],[НОМЕР]],#REF!,4,0)-$J$2,"")</f>
        <v/>
      </c>
    </row>
    <row r="64" spans="2:6" ht="15" x14ac:dyDescent="0.2">
      <c r="B64" s="11" t="str">
        <f ca="1">IFERROR(VLOOKUP(Таблица7[[#This Row],[НОМЕР]],#REF!,9,0),"")</f>
        <v/>
      </c>
      <c r="C64" s="12" t="str">
        <f ca="1">IF(Категорії!B64&lt;&gt;9999,Категорії!B64,"")</f>
        <v/>
      </c>
      <c r="D64" s="11" t="str">
        <f ca="1">IFERROR(VLOOKUP(Таблица7[[#This Row],[НОМЕР]],#REF!,2),"")</f>
        <v/>
      </c>
      <c r="E64" s="11" t="str">
        <f ca="1">IFERROR(VLOOKUP(Таблица7[[#This Row],[НОМЕР]],#REF!,6),"")</f>
        <v/>
      </c>
      <c r="F64" s="13" t="str">
        <f ca="1">IFERROR(VLOOKUP(Таблица7[[#This Row],[НОМЕР]],#REF!,4,0)-$J$2,"")</f>
        <v/>
      </c>
    </row>
    <row r="65" spans="2:6" ht="15" x14ac:dyDescent="0.2">
      <c r="B65" s="11" t="str">
        <f ca="1">IFERROR(VLOOKUP(Таблица7[[#This Row],[НОМЕР]],#REF!,9,0),"")</f>
        <v/>
      </c>
      <c r="C65" s="12" t="str">
        <f ca="1">IF(Категорії!B65&lt;&gt;9999,Категорії!B65,"")</f>
        <v/>
      </c>
      <c r="D65" s="11" t="str">
        <f ca="1">IFERROR(VLOOKUP(Таблица7[[#This Row],[НОМЕР]],#REF!,2),"")</f>
        <v/>
      </c>
      <c r="E65" s="11" t="str">
        <f ca="1">IFERROR(VLOOKUP(Таблица7[[#This Row],[НОМЕР]],#REF!,6),"")</f>
        <v/>
      </c>
      <c r="F65" s="13" t="str">
        <f ca="1">IFERROR(VLOOKUP(Таблица7[[#This Row],[НОМЕР]],#REF!,4,0)-$J$2,"")</f>
        <v/>
      </c>
    </row>
    <row r="66" spans="2:6" ht="15" x14ac:dyDescent="0.2">
      <c r="B66" s="11" t="str">
        <f ca="1">IFERROR(VLOOKUP(Таблица7[[#This Row],[НОМЕР]],#REF!,9,0),"")</f>
        <v/>
      </c>
      <c r="C66" s="12" t="str">
        <f ca="1">IF(Категорії!B66&lt;&gt;9999,Категорії!B66,"")</f>
        <v/>
      </c>
      <c r="D66" s="11" t="str">
        <f ca="1">IFERROR(VLOOKUP(Таблица7[[#This Row],[НОМЕР]],#REF!,2),"")</f>
        <v/>
      </c>
      <c r="E66" s="11" t="str">
        <f ca="1">IFERROR(VLOOKUP(Таблица7[[#This Row],[НОМЕР]],#REF!,6),"")</f>
        <v/>
      </c>
      <c r="F66" s="13" t="str">
        <f ca="1">IFERROR(VLOOKUP(Таблица7[[#This Row],[НОМЕР]],#REF!,4,0)-$J$2,"")</f>
        <v/>
      </c>
    </row>
    <row r="67" spans="2:6" ht="15" x14ac:dyDescent="0.2">
      <c r="B67" s="11" t="str">
        <f ca="1">IFERROR(VLOOKUP(Таблица7[[#This Row],[НОМЕР]],#REF!,9,0),"")</f>
        <v/>
      </c>
      <c r="C67" s="12" t="str">
        <f ca="1">IF(Категорії!B67&lt;&gt;9999,Категорії!B67,"")</f>
        <v/>
      </c>
      <c r="D67" s="11" t="str">
        <f ca="1">IFERROR(VLOOKUP(Таблица7[[#This Row],[НОМЕР]],#REF!,2),"")</f>
        <v/>
      </c>
      <c r="E67" s="11" t="str">
        <f ca="1">IFERROR(VLOOKUP(Таблица7[[#This Row],[НОМЕР]],#REF!,6),"")</f>
        <v/>
      </c>
      <c r="F67" s="13" t="str">
        <f ca="1">IFERROR(VLOOKUP(Таблица7[[#This Row],[НОМЕР]],#REF!,4,0)-$J$2,"")</f>
        <v/>
      </c>
    </row>
    <row r="68" spans="2:6" ht="15" x14ac:dyDescent="0.2">
      <c r="B68" s="11" t="str">
        <f ca="1">IFERROR(VLOOKUP(Таблица7[[#This Row],[НОМЕР]],#REF!,9,0),"")</f>
        <v/>
      </c>
      <c r="C68" s="12" t="str">
        <f ca="1">IF(Категорії!B68&lt;&gt;9999,Категорії!B68,"")</f>
        <v/>
      </c>
      <c r="D68" s="11" t="str">
        <f ca="1">IFERROR(VLOOKUP(Таблица7[[#This Row],[НОМЕР]],#REF!,2),"")</f>
        <v/>
      </c>
      <c r="E68" s="11" t="str">
        <f ca="1">IFERROR(VLOOKUP(Таблица7[[#This Row],[НОМЕР]],#REF!,6),"")</f>
        <v/>
      </c>
      <c r="F68" s="13" t="str">
        <f ca="1">IFERROR(VLOOKUP(Таблица7[[#This Row],[НОМЕР]],#REF!,4,0)-$J$2,"")</f>
        <v/>
      </c>
    </row>
    <row r="69" spans="2:6" ht="15" x14ac:dyDescent="0.2">
      <c r="B69" s="11" t="str">
        <f ca="1">IFERROR(VLOOKUP(Таблица7[[#This Row],[НОМЕР]],#REF!,9,0),"")</f>
        <v/>
      </c>
      <c r="C69" s="12" t="str">
        <f ca="1">IF(Категорії!B69&lt;&gt;9999,Категорії!B69,"")</f>
        <v/>
      </c>
      <c r="D69" s="11" t="str">
        <f ca="1">IFERROR(VLOOKUP(Таблица7[[#This Row],[НОМЕР]],#REF!,2),"")</f>
        <v/>
      </c>
      <c r="E69" s="11" t="str">
        <f ca="1">IFERROR(VLOOKUP(Таблица7[[#This Row],[НОМЕР]],#REF!,6),"")</f>
        <v/>
      </c>
      <c r="F69" s="13" t="str">
        <f ca="1">IFERROR(VLOOKUP(Таблица7[[#This Row],[НОМЕР]],#REF!,4,0)-$J$2,"")</f>
        <v/>
      </c>
    </row>
    <row r="70" spans="2:6" ht="15" x14ac:dyDescent="0.2">
      <c r="B70" s="11" t="str">
        <f ca="1">IFERROR(VLOOKUP(Таблица7[[#This Row],[НОМЕР]],#REF!,9,0),"")</f>
        <v/>
      </c>
      <c r="C70" s="12" t="str">
        <f ca="1">IF(Категорії!B70&lt;&gt;9999,Категорії!B70,"")</f>
        <v/>
      </c>
      <c r="D70" s="11" t="str">
        <f ca="1">IFERROR(VLOOKUP(Таблица7[[#This Row],[НОМЕР]],#REF!,2),"")</f>
        <v/>
      </c>
      <c r="E70" s="11" t="str">
        <f ca="1">IFERROR(VLOOKUP(Таблица7[[#This Row],[НОМЕР]],#REF!,6),"")</f>
        <v/>
      </c>
      <c r="F70" s="13" t="str">
        <f ca="1">IFERROR(VLOOKUP(Таблица7[[#This Row],[НОМЕР]],#REF!,4,0)-$J$2,"")</f>
        <v/>
      </c>
    </row>
    <row r="71" spans="2:6" ht="15" x14ac:dyDescent="0.2">
      <c r="B71" s="11" t="str">
        <f ca="1">IFERROR(VLOOKUP(Таблица7[[#This Row],[НОМЕР]],#REF!,9,0),"")</f>
        <v/>
      </c>
      <c r="C71" s="12" t="str">
        <f ca="1">IF(Категорії!B71&lt;&gt;9999,Категорії!B71,"")</f>
        <v/>
      </c>
      <c r="D71" s="11" t="str">
        <f ca="1">IFERROR(VLOOKUP(Таблица7[[#This Row],[НОМЕР]],#REF!,2),"")</f>
        <v/>
      </c>
      <c r="E71" s="11" t="str">
        <f ca="1">IFERROR(VLOOKUP(Таблица7[[#This Row],[НОМЕР]],#REF!,6),"")</f>
        <v/>
      </c>
      <c r="F71" s="13" t="str">
        <f ca="1">IFERROR(VLOOKUP(Таблица7[[#This Row],[НОМЕР]],#REF!,4,0)-$J$2,"")</f>
        <v/>
      </c>
    </row>
    <row r="72" spans="2:6" ht="15" x14ac:dyDescent="0.2">
      <c r="B72" s="11" t="str">
        <f ca="1">IFERROR(VLOOKUP(Таблица7[[#This Row],[НОМЕР]],#REF!,9,0),"")</f>
        <v/>
      </c>
      <c r="C72" s="12" t="str">
        <f ca="1">IF(Категорії!B72&lt;&gt;9999,Категорії!B72,"")</f>
        <v/>
      </c>
      <c r="D72" s="11" t="str">
        <f ca="1">IFERROR(VLOOKUP(Таблица7[[#This Row],[НОМЕР]],#REF!,2),"")</f>
        <v/>
      </c>
      <c r="E72" s="11" t="str">
        <f ca="1">IFERROR(VLOOKUP(Таблица7[[#This Row],[НОМЕР]],#REF!,6),"")</f>
        <v/>
      </c>
      <c r="F72" s="13" t="str">
        <f ca="1">IFERROR(VLOOKUP(Таблица7[[#This Row],[НОМЕР]],#REF!,4,0)-$J$2,"")</f>
        <v/>
      </c>
    </row>
    <row r="73" spans="2:6" ht="15" x14ac:dyDescent="0.2">
      <c r="B73" s="11" t="str">
        <f ca="1">IFERROR(VLOOKUP(Таблица7[[#This Row],[НОМЕР]],#REF!,9,0),"")</f>
        <v/>
      </c>
      <c r="C73" s="12" t="str">
        <f ca="1">IF(Категорії!B73&lt;&gt;9999,Категорії!B73,"")</f>
        <v/>
      </c>
      <c r="D73" s="11" t="str">
        <f ca="1">IFERROR(VLOOKUP(Таблица7[[#This Row],[НОМЕР]],#REF!,2),"")</f>
        <v/>
      </c>
      <c r="E73" s="11" t="str">
        <f ca="1">IFERROR(VLOOKUP(Таблица7[[#This Row],[НОМЕР]],#REF!,6),"")</f>
        <v/>
      </c>
      <c r="F73" s="13" t="str">
        <f ca="1">IFERROR(VLOOKUP(Таблица7[[#This Row],[НОМЕР]],#REF!,4,0)-$J$2,"")</f>
        <v/>
      </c>
    </row>
    <row r="74" spans="2:6" ht="15" x14ac:dyDescent="0.2">
      <c r="B74" s="11" t="str">
        <f ca="1">IFERROR(VLOOKUP(Таблица7[[#This Row],[НОМЕР]],#REF!,9,0),"")</f>
        <v/>
      </c>
      <c r="C74" s="12" t="str">
        <f ca="1">IF(Категорії!B74&lt;&gt;9999,Категорії!B74,"")</f>
        <v/>
      </c>
      <c r="D74" s="11" t="str">
        <f ca="1">IFERROR(VLOOKUP(Таблица7[[#This Row],[НОМЕР]],#REF!,2),"")</f>
        <v/>
      </c>
      <c r="E74" s="11" t="str">
        <f ca="1">IFERROR(VLOOKUP(Таблица7[[#This Row],[НОМЕР]],#REF!,6),"")</f>
        <v/>
      </c>
      <c r="F74" s="13" t="str">
        <f ca="1">IFERROR(VLOOKUP(Таблица7[[#This Row],[НОМЕР]],#REF!,4,0)-$J$2,"")</f>
        <v/>
      </c>
    </row>
    <row r="75" spans="2:6" ht="15" x14ac:dyDescent="0.2">
      <c r="B75" s="11" t="str">
        <f ca="1">IFERROR(VLOOKUP(Таблица7[[#This Row],[НОМЕР]],#REF!,9,0),"")</f>
        <v/>
      </c>
      <c r="C75" s="12" t="str">
        <f ca="1">IF(Категорії!B75&lt;&gt;9999,Категорії!B75,"")</f>
        <v/>
      </c>
      <c r="D75" s="11" t="str">
        <f ca="1">IFERROR(VLOOKUP(Таблица7[[#This Row],[НОМЕР]],#REF!,2),"")</f>
        <v/>
      </c>
      <c r="E75" s="11" t="str">
        <f ca="1">IFERROR(VLOOKUP(Таблица7[[#This Row],[НОМЕР]],#REF!,6),"")</f>
        <v/>
      </c>
      <c r="F75" s="13" t="str">
        <f ca="1">IFERROR(VLOOKUP(Таблица7[[#This Row],[НОМЕР]],#REF!,4,0)-$J$2,"")</f>
        <v/>
      </c>
    </row>
    <row r="76" spans="2:6" ht="15" x14ac:dyDescent="0.2">
      <c r="B76" s="11" t="str">
        <f ca="1">IFERROR(VLOOKUP(Таблица7[[#This Row],[НОМЕР]],#REF!,9,0),"")</f>
        <v/>
      </c>
      <c r="C76" s="12" t="str">
        <f ca="1">IF(Категорії!B76&lt;&gt;9999,Категорії!B76,"")</f>
        <v/>
      </c>
      <c r="D76" s="11" t="str">
        <f ca="1">IFERROR(VLOOKUP(Таблица7[[#This Row],[НОМЕР]],#REF!,2),"")</f>
        <v/>
      </c>
      <c r="E76" s="11" t="str">
        <f ca="1">IFERROR(VLOOKUP(Таблица7[[#This Row],[НОМЕР]],#REF!,6),"")</f>
        <v/>
      </c>
      <c r="F76" s="13" t="str">
        <f ca="1">IFERROR(VLOOKUP(Таблица7[[#This Row],[НОМЕР]],#REF!,4,0)-$J$2,"")</f>
        <v/>
      </c>
    </row>
    <row r="77" spans="2:6" ht="15" x14ac:dyDescent="0.2">
      <c r="B77" s="11" t="str">
        <f ca="1">IFERROR(VLOOKUP(Таблица7[[#This Row],[НОМЕР]],#REF!,9,0),"")</f>
        <v/>
      </c>
      <c r="C77" s="12" t="str">
        <f ca="1">IF(Категорії!B77&lt;&gt;9999,Категорії!B77,"")</f>
        <v/>
      </c>
      <c r="D77" s="11" t="str">
        <f ca="1">IFERROR(VLOOKUP(Таблица7[[#This Row],[НОМЕР]],#REF!,2),"")</f>
        <v/>
      </c>
      <c r="E77" s="11" t="str">
        <f ca="1">IFERROR(VLOOKUP(Таблица7[[#This Row],[НОМЕР]],#REF!,6),"")</f>
        <v/>
      </c>
      <c r="F77" s="13" t="str">
        <f ca="1">IFERROR(VLOOKUP(Таблица7[[#This Row],[НОМЕР]],#REF!,4,0)-$J$2,"")</f>
        <v/>
      </c>
    </row>
    <row r="78" spans="2:6" ht="15" x14ac:dyDescent="0.2">
      <c r="B78" s="11" t="str">
        <f ca="1">IFERROR(VLOOKUP(Таблица7[[#This Row],[НОМЕР]],#REF!,9,0),"")</f>
        <v/>
      </c>
      <c r="C78" s="12" t="str">
        <f ca="1">IF(Категорії!B78&lt;&gt;9999,Категорії!B78,"")</f>
        <v/>
      </c>
      <c r="D78" s="11" t="str">
        <f ca="1">IFERROR(VLOOKUP(Таблица7[[#This Row],[НОМЕР]],#REF!,2),"")</f>
        <v/>
      </c>
      <c r="E78" s="11" t="str">
        <f ca="1">IFERROR(VLOOKUP(Таблица7[[#This Row],[НОМЕР]],#REF!,6),"")</f>
        <v/>
      </c>
      <c r="F78" s="13" t="str">
        <f ca="1">IFERROR(VLOOKUP(Таблица7[[#This Row],[НОМЕР]],#REF!,4,0)-$J$2,"")</f>
        <v/>
      </c>
    </row>
    <row r="79" spans="2:6" ht="15" x14ac:dyDescent="0.2">
      <c r="B79" s="11" t="str">
        <f ca="1">IFERROR(VLOOKUP(Таблица7[[#This Row],[НОМЕР]],#REF!,9,0),"")</f>
        <v/>
      </c>
      <c r="C79" s="12" t="str">
        <f ca="1">IF(Категорії!B79&lt;&gt;9999,Категорії!B79,"")</f>
        <v/>
      </c>
      <c r="D79" s="11" t="str">
        <f ca="1">IFERROR(VLOOKUP(Таблица7[[#This Row],[НОМЕР]],#REF!,2),"")</f>
        <v/>
      </c>
      <c r="E79" s="11" t="str">
        <f ca="1">IFERROR(VLOOKUP(Таблица7[[#This Row],[НОМЕР]],#REF!,6),"")</f>
        <v/>
      </c>
      <c r="F79" s="13" t="str">
        <f ca="1">IFERROR(VLOOKUP(Таблица7[[#This Row],[НОМЕР]],#REF!,4,0)-$J$2,"")</f>
        <v/>
      </c>
    </row>
    <row r="80" spans="2:6" ht="15" x14ac:dyDescent="0.2">
      <c r="B80" s="11" t="str">
        <f ca="1">IFERROR(VLOOKUP(Таблица7[[#This Row],[НОМЕР]],#REF!,9,0),"")</f>
        <v/>
      </c>
      <c r="C80" s="12" t="str">
        <f ca="1">IF(Категорії!B80&lt;&gt;9999,Категорії!B80,"")</f>
        <v/>
      </c>
      <c r="D80" s="11" t="str">
        <f ca="1">IFERROR(VLOOKUP(Таблица7[[#This Row],[НОМЕР]],#REF!,2),"")</f>
        <v/>
      </c>
      <c r="E80" s="11" t="str">
        <f ca="1">IFERROR(VLOOKUP(Таблица7[[#This Row],[НОМЕР]],#REF!,6),"")</f>
        <v/>
      </c>
      <c r="F80" s="13" t="str">
        <f ca="1">IFERROR(VLOOKUP(Таблица7[[#This Row],[НОМЕР]],#REF!,4,0)-$J$2,"")</f>
        <v/>
      </c>
    </row>
    <row r="81" spans="2:6" ht="15" x14ac:dyDescent="0.2">
      <c r="B81" s="11" t="str">
        <f ca="1">IFERROR(VLOOKUP(Таблица7[[#This Row],[НОМЕР]],#REF!,9,0),"")</f>
        <v/>
      </c>
      <c r="C81" s="12" t="str">
        <f ca="1">IF(Категорії!B81&lt;&gt;9999,Категорії!B81,"")</f>
        <v/>
      </c>
      <c r="D81" s="11" t="str">
        <f ca="1">IFERROR(VLOOKUP(Таблица7[[#This Row],[НОМЕР]],#REF!,2),"")</f>
        <v/>
      </c>
      <c r="E81" s="11" t="str">
        <f ca="1">IFERROR(VLOOKUP(Таблица7[[#This Row],[НОМЕР]],#REF!,6),"")</f>
        <v/>
      </c>
      <c r="F81" s="13" t="str">
        <f ca="1">IFERROR(VLOOKUP(Таблица7[[#This Row],[НОМЕР]],#REF!,4,0)-$J$2,"")</f>
        <v/>
      </c>
    </row>
    <row r="82" spans="2:6" ht="15" x14ac:dyDescent="0.2">
      <c r="B82" s="11" t="str">
        <f ca="1">IFERROR(VLOOKUP(Таблица7[[#This Row],[НОМЕР]],#REF!,9,0),"")</f>
        <v/>
      </c>
      <c r="C82" s="12" t="str">
        <f ca="1">IF(Категорії!B82&lt;&gt;9999,Категорії!B82,"")</f>
        <v/>
      </c>
      <c r="D82" s="11" t="str">
        <f ca="1">IFERROR(VLOOKUP(Таблица7[[#This Row],[НОМЕР]],#REF!,2),"")</f>
        <v/>
      </c>
      <c r="E82" s="11" t="str">
        <f ca="1">IFERROR(VLOOKUP(Таблица7[[#This Row],[НОМЕР]],#REF!,6),"")</f>
        <v/>
      </c>
      <c r="F82" s="13" t="str">
        <f ca="1">IFERROR(VLOOKUP(Таблица7[[#This Row],[НОМЕР]],#REF!,4,0)-$J$2,"")</f>
        <v/>
      </c>
    </row>
    <row r="83" spans="2:6" ht="15" x14ac:dyDescent="0.2">
      <c r="B83" s="11" t="str">
        <f ca="1">IFERROR(VLOOKUP(Таблица7[[#This Row],[НОМЕР]],#REF!,9,0),"")</f>
        <v/>
      </c>
      <c r="C83" s="12" t="str">
        <f ca="1">IF(Категорії!B83&lt;&gt;9999,Категорії!B83,"")</f>
        <v/>
      </c>
      <c r="D83" s="11" t="str">
        <f ca="1">IFERROR(VLOOKUP(Таблица7[[#This Row],[НОМЕР]],#REF!,2),"")</f>
        <v/>
      </c>
      <c r="E83" s="11" t="str">
        <f ca="1">IFERROR(VLOOKUP(Таблица7[[#This Row],[НОМЕР]],#REF!,6),"")</f>
        <v/>
      </c>
      <c r="F83" s="13" t="str">
        <f ca="1">IFERROR(VLOOKUP(Таблица7[[#This Row],[НОМЕР]],#REF!,4,0)-$J$2,"")</f>
        <v/>
      </c>
    </row>
    <row r="84" spans="2:6" ht="15" x14ac:dyDescent="0.2">
      <c r="B84" s="11" t="str">
        <f ca="1">IFERROR(VLOOKUP(Таблица7[[#This Row],[НОМЕР]],#REF!,9,0),"")</f>
        <v/>
      </c>
      <c r="C84" s="12" t="str">
        <f ca="1">IF(Категорії!B84&lt;&gt;9999,Категорії!B84,"")</f>
        <v/>
      </c>
      <c r="D84" s="11" t="str">
        <f ca="1">IFERROR(VLOOKUP(Таблица7[[#This Row],[НОМЕР]],#REF!,2),"")</f>
        <v/>
      </c>
      <c r="E84" s="11" t="str">
        <f ca="1">IFERROR(VLOOKUP(Таблица7[[#This Row],[НОМЕР]],#REF!,6),"")</f>
        <v/>
      </c>
      <c r="F84" s="13" t="str">
        <f ca="1">IFERROR(VLOOKUP(Таблица7[[#This Row],[НОМЕР]],#REF!,4,0)-$J$2,"")</f>
        <v/>
      </c>
    </row>
    <row r="85" spans="2:6" ht="15" x14ac:dyDescent="0.2">
      <c r="B85" s="11" t="str">
        <f ca="1">IFERROR(VLOOKUP(Таблица7[[#This Row],[НОМЕР]],#REF!,9,0),"")</f>
        <v/>
      </c>
      <c r="C85" s="12" t="str">
        <f ca="1">IF(Категорії!B85&lt;&gt;9999,Категорії!B85,"")</f>
        <v/>
      </c>
      <c r="D85" s="11" t="str">
        <f ca="1">IFERROR(VLOOKUP(Таблица7[[#This Row],[НОМЕР]],#REF!,2),"")</f>
        <v/>
      </c>
      <c r="E85" s="11" t="str">
        <f ca="1">IFERROR(VLOOKUP(Таблица7[[#This Row],[НОМЕР]],#REF!,6),"")</f>
        <v/>
      </c>
      <c r="F85" s="13" t="str">
        <f ca="1">IFERROR(VLOOKUP(Таблица7[[#This Row],[НОМЕР]],#REF!,4,0)-$J$2,"")</f>
        <v/>
      </c>
    </row>
    <row r="86" spans="2:6" ht="15" x14ac:dyDescent="0.2">
      <c r="B86" s="11" t="str">
        <f ca="1">IFERROR(VLOOKUP(Таблица7[[#This Row],[НОМЕР]],#REF!,9,0),"")</f>
        <v/>
      </c>
      <c r="C86" s="12" t="str">
        <f ca="1">IF(Категорії!B86&lt;&gt;9999,Категорії!B86,"")</f>
        <v/>
      </c>
      <c r="D86" s="11" t="str">
        <f ca="1">IFERROR(VLOOKUP(Таблица7[[#This Row],[НОМЕР]],#REF!,2),"")</f>
        <v/>
      </c>
      <c r="E86" s="11" t="str">
        <f ca="1">IFERROR(VLOOKUP(Таблица7[[#This Row],[НОМЕР]],#REF!,6),"")</f>
        <v/>
      </c>
      <c r="F86" s="13" t="str">
        <f ca="1">IFERROR(VLOOKUP(Таблица7[[#This Row],[НОМЕР]],#REF!,4,0)-$J$2,"")</f>
        <v/>
      </c>
    </row>
    <row r="87" spans="2:6" ht="15" x14ac:dyDescent="0.2">
      <c r="B87" s="11" t="str">
        <f ca="1">IFERROR(VLOOKUP(Таблица7[[#This Row],[НОМЕР]],#REF!,9,0),"")</f>
        <v/>
      </c>
      <c r="C87" s="12" t="str">
        <f ca="1">IF(Категорії!B87&lt;&gt;9999,Категорії!B87,"")</f>
        <v/>
      </c>
      <c r="D87" s="11" t="str">
        <f ca="1">IFERROR(VLOOKUP(Таблица7[[#This Row],[НОМЕР]],#REF!,2),"")</f>
        <v/>
      </c>
      <c r="E87" s="11" t="str">
        <f ca="1">IFERROR(VLOOKUP(Таблица7[[#This Row],[НОМЕР]],#REF!,6),"")</f>
        <v/>
      </c>
      <c r="F87" s="13" t="str">
        <f ca="1">IFERROR(VLOOKUP(Таблица7[[#This Row],[НОМЕР]],#REF!,4,0)-$J$2,"")</f>
        <v/>
      </c>
    </row>
    <row r="88" spans="2:6" ht="15" x14ac:dyDescent="0.2">
      <c r="B88" s="11" t="str">
        <f ca="1">IFERROR(VLOOKUP(Таблица7[[#This Row],[НОМЕР]],#REF!,9,0),"")</f>
        <v/>
      </c>
      <c r="C88" s="12" t="str">
        <f ca="1">IF(Категорії!B88&lt;&gt;9999,Категорії!B88,"")</f>
        <v/>
      </c>
      <c r="D88" s="11" t="str">
        <f ca="1">IFERROR(VLOOKUP(Таблица7[[#This Row],[НОМЕР]],#REF!,2),"")</f>
        <v/>
      </c>
      <c r="E88" s="11" t="str">
        <f ca="1">IFERROR(VLOOKUP(Таблица7[[#This Row],[НОМЕР]],#REF!,6),"")</f>
        <v/>
      </c>
      <c r="F88" s="13" t="str">
        <f ca="1">IFERROR(VLOOKUP(Таблица7[[#This Row],[НОМЕР]],#REF!,4,0)-$J$2,"")</f>
        <v/>
      </c>
    </row>
    <row r="89" spans="2:6" ht="15" x14ac:dyDescent="0.2">
      <c r="B89" s="11" t="str">
        <f ca="1">IFERROR(VLOOKUP(Таблица7[[#This Row],[НОМЕР]],#REF!,9,0),"")</f>
        <v/>
      </c>
      <c r="C89" s="12" t="str">
        <f ca="1">IF(Категорії!B89&lt;&gt;9999,Категорії!B89,"")</f>
        <v/>
      </c>
      <c r="D89" s="11" t="str">
        <f ca="1">IFERROR(VLOOKUP(Таблица7[[#This Row],[НОМЕР]],#REF!,2),"")</f>
        <v/>
      </c>
      <c r="E89" s="11" t="str">
        <f ca="1">IFERROR(VLOOKUP(Таблица7[[#This Row],[НОМЕР]],#REF!,6),"")</f>
        <v/>
      </c>
      <c r="F89" s="13" t="str">
        <f ca="1">IFERROR(VLOOKUP(Таблица7[[#This Row],[НОМЕР]],#REF!,4,0)-$J$2,"")</f>
        <v/>
      </c>
    </row>
    <row r="90" spans="2:6" ht="15" x14ac:dyDescent="0.2">
      <c r="B90" s="11" t="str">
        <f ca="1">IFERROR(VLOOKUP(Таблица7[[#This Row],[НОМЕР]],#REF!,9,0),"")</f>
        <v/>
      </c>
      <c r="C90" s="12" t="str">
        <f ca="1">IF(Категорії!B90&lt;&gt;9999,Категорії!B90,"")</f>
        <v/>
      </c>
      <c r="D90" s="11" t="str">
        <f ca="1">IFERROR(VLOOKUP(Таблица7[[#This Row],[НОМЕР]],#REF!,2),"")</f>
        <v/>
      </c>
      <c r="E90" s="11" t="str">
        <f ca="1">IFERROR(VLOOKUP(Таблица7[[#This Row],[НОМЕР]],#REF!,6),"")</f>
        <v/>
      </c>
      <c r="F90" s="13" t="str">
        <f ca="1">IFERROR(VLOOKUP(Таблица7[[#This Row],[НОМЕР]],#REF!,4,0)-$J$2,"")</f>
        <v/>
      </c>
    </row>
    <row r="91" spans="2:6" ht="15" x14ac:dyDescent="0.2">
      <c r="B91" s="11" t="str">
        <f ca="1">IFERROR(VLOOKUP(Таблица7[[#This Row],[НОМЕР]],#REF!,9,0),"")</f>
        <v/>
      </c>
      <c r="C91" s="12" t="str">
        <f ca="1">IF(Категорії!B91&lt;&gt;9999,Категорії!B91,"")</f>
        <v/>
      </c>
      <c r="D91" s="11" t="str">
        <f ca="1">IFERROR(VLOOKUP(Таблица7[[#This Row],[НОМЕР]],#REF!,2),"")</f>
        <v/>
      </c>
      <c r="E91" s="11" t="str">
        <f ca="1">IFERROR(VLOOKUP(Таблица7[[#This Row],[НОМЕР]],#REF!,6),"")</f>
        <v/>
      </c>
      <c r="F91" s="13" t="str">
        <f ca="1">IFERROR(VLOOKUP(Таблица7[[#This Row],[НОМЕР]],#REF!,4,0)-$J$2,"")</f>
        <v/>
      </c>
    </row>
    <row r="92" spans="2:6" ht="15" x14ac:dyDescent="0.2">
      <c r="B92" s="11" t="str">
        <f ca="1">IFERROR(VLOOKUP(Таблица7[[#This Row],[НОМЕР]],#REF!,9,0),"")</f>
        <v/>
      </c>
      <c r="C92" s="12" t="str">
        <f ca="1">IF(Категорії!B92&lt;&gt;9999,Категорії!B92,"")</f>
        <v/>
      </c>
      <c r="D92" s="11" t="str">
        <f ca="1">IFERROR(VLOOKUP(Таблица7[[#This Row],[НОМЕР]],#REF!,2),"")</f>
        <v/>
      </c>
      <c r="E92" s="11" t="str">
        <f ca="1">IFERROR(VLOOKUP(Таблица7[[#This Row],[НОМЕР]],#REF!,6),"")</f>
        <v/>
      </c>
      <c r="F92" s="13" t="str">
        <f ca="1">IFERROR(VLOOKUP(Таблица7[[#This Row],[НОМЕР]],#REF!,4,0)-$J$2,"")</f>
        <v/>
      </c>
    </row>
    <row r="93" spans="2:6" ht="15" x14ac:dyDescent="0.2">
      <c r="B93" s="11" t="str">
        <f ca="1">IFERROR(VLOOKUP(Таблица7[[#This Row],[НОМЕР]],#REF!,9,0),"")</f>
        <v/>
      </c>
      <c r="C93" s="12" t="str">
        <f ca="1">IF(Категорії!B93&lt;&gt;9999,Категорії!B93,"")</f>
        <v/>
      </c>
      <c r="D93" s="11" t="str">
        <f ca="1">IFERROR(VLOOKUP(Таблица7[[#This Row],[НОМЕР]],#REF!,2),"")</f>
        <v/>
      </c>
      <c r="E93" s="11" t="str">
        <f ca="1">IFERROR(VLOOKUP(Таблица7[[#This Row],[НОМЕР]],#REF!,6),"")</f>
        <v/>
      </c>
      <c r="F93" s="13" t="str">
        <f ca="1">IFERROR(VLOOKUP(Таблица7[[#This Row],[НОМЕР]],#REF!,4,0)-$J$2,"")</f>
        <v/>
      </c>
    </row>
    <row r="94" spans="2:6" ht="15" x14ac:dyDescent="0.2">
      <c r="B94" s="11" t="str">
        <f ca="1">IFERROR(VLOOKUP(Таблица7[[#This Row],[НОМЕР]],#REF!,9,0),"")</f>
        <v/>
      </c>
      <c r="C94" s="12" t="str">
        <f ca="1">IF(Категорії!B94&lt;&gt;9999,Категорії!B94,"")</f>
        <v/>
      </c>
      <c r="D94" s="11" t="str">
        <f ca="1">IFERROR(VLOOKUP(Таблица7[[#This Row],[НОМЕР]],#REF!,2),"")</f>
        <v/>
      </c>
      <c r="E94" s="11" t="str">
        <f ca="1">IFERROR(VLOOKUP(Таблица7[[#This Row],[НОМЕР]],#REF!,6),"")</f>
        <v/>
      </c>
      <c r="F94" s="13" t="str">
        <f ca="1">IFERROR(VLOOKUP(Таблица7[[#This Row],[НОМЕР]],#REF!,4,0)-$J$2,"")</f>
        <v/>
      </c>
    </row>
    <row r="95" spans="2:6" ht="15" x14ac:dyDescent="0.2">
      <c r="B95" s="11" t="str">
        <f ca="1">IFERROR(VLOOKUP(Таблица7[[#This Row],[НОМЕР]],#REF!,9,0),"")</f>
        <v/>
      </c>
      <c r="C95" s="12" t="str">
        <f ca="1">IF(Категорії!B95&lt;&gt;9999,Категорії!B95,"")</f>
        <v/>
      </c>
      <c r="D95" s="11" t="str">
        <f ca="1">IFERROR(VLOOKUP(Таблица7[[#This Row],[НОМЕР]],#REF!,2),"")</f>
        <v/>
      </c>
      <c r="E95" s="11" t="str">
        <f ca="1">IFERROR(VLOOKUP(Таблица7[[#This Row],[НОМЕР]],#REF!,6),"")</f>
        <v/>
      </c>
      <c r="F95" s="13" t="str">
        <f ca="1">IFERROR(VLOOKUP(Таблица7[[#This Row],[НОМЕР]],#REF!,4,0)-$J$2,"")</f>
        <v/>
      </c>
    </row>
    <row r="96" spans="2:6" ht="15" x14ac:dyDescent="0.2">
      <c r="B96" s="11" t="str">
        <f ca="1">IFERROR(VLOOKUP(Таблица7[[#This Row],[НОМЕР]],#REF!,9,0),"")</f>
        <v/>
      </c>
      <c r="C96" s="12" t="str">
        <f ca="1">IF(Категорії!B96&lt;&gt;9999,Категорії!B96,"")</f>
        <v/>
      </c>
      <c r="D96" s="11" t="str">
        <f ca="1">IFERROR(VLOOKUP(Таблица7[[#This Row],[НОМЕР]],#REF!,2),"")</f>
        <v/>
      </c>
      <c r="E96" s="11" t="str">
        <f ca="1">IFERROR(VLOOKUP(Таблица7[[#This Row],[НОМЕР]],#REF!,6),"")</f>
        <v/>
      </c>
      <c r="F96" s="13" t="str">
        <f ca="1">IFERROR(VLOOKUP(Таблица7[[#This Row],[НОМЕР]],#REF!,4,0)-$J$2,"")</f>
        <v/>
      </c>
    </row>
    <row r="97" spans="2:6" ht="15" x14ac:dyDescent="0.2">
      <c r="B97" s="11" t="str">
        <f ca="1">IFERROR(VLOOKUP(Таблица7[[#This Row],[НОМЕР]],#REF!,9,0),"")</f>
        <v/>
      </c>
      <c r="C97" s="12" t="str">
        <f ca="1">IF(Категорії!B97&lt;&gt;9999,Категорії!B97,"")</f>
        <v/>
      </c>
      <c r="D97" s="11" t="str">
        <f ca="1">IFERROR(VLOOKUP(Таблица7[[#This Row],[НОМЕР]],#REF!,2),"")</f>
        <v/>
      </c>
      <c r="E97" s="11" t="str">
        <f ca="1">IFERROR(VLOOKUP(Таблица7[[#This Row],[НОМЕР]],#REF!,6),"")</f>
        <v/>
      </c>
      <c r="F97" s="13" t="str">
        <f ca="1">IFERROR(VLOOKUP(Таблица7[[#This Row],[НОМЕР]],#REF!,4,0)-$J$2,"")</f>
        <v/>
      </c>
    </row>
    <row r="98" spans="2:6" ht="15" x14ac:dyDescent="0.2">
      <c r="B98" s="11" t="str">
        <f ca="1">IFERROR(VLOOKUP(Таблица7[[#This Row],[НОМЕР]],#REF!,9,0),"")</f>
        <v/>
      </c>
      <c r="C98" s="12" t="str">
        <f ca="1">IF(Категорії!B98&lt;&gt;9999,Категорії!B98,"")</f>
        <v/>
      </c>
      <c r="D98" s="11" t="str">
        <f ca="1">IFERROR(VLOOKUP(Таблица7[[#This Row],[НОМЕР]],#REF!,2),"")</f>
        <v/>
      </c>
      <c r="E98" s="11" t="str">
        <f ca="1">IFERROR(VLOOKUP(Таблица7[[#This Row],[НОМЕР]],#REF!,6),"")</f>
        <v/>
      </c>
      <c r="F98" s="13" t="str">
        <f ca="1">IFERROR(VLOOKUP(Таблица7[[#This Row],[НОМЕР]],#REF!,4,0)-$J$2,"")</f>
        <v/>
      </c>
    </row>
    <row r="99" spans="2:6" ht="15" x14ac:dyDescent="0.2">
      <c r="B99" s="11" t="str">
        <f ca="1">IFERROR(VLOOKUP(Таблица7[[#This Row],[НОМЕР]],#REF!,9,0),"")</f>
        <v/>
      </c>
      <c r="C99" s="12" t="str">
        <f ca="1">IF(Категорії!B99&lt;&gt;9999,Категорії!B99,"")</f>
        <v/>
      </c>
      <c r="D99" s="11" t="str">
        <f ca="1">IFERROR(VLOOKUP(Таблица7[[#This Row],[НОМЕР]],#REF!,2),"")</f>
        <v/>
      </c>
      <c r="E99" s="11" t="str">
        <f ca="1">IFERROR(VLOOKUP(Таблица7[[#This Row],[НОМЕР]],#REF!,6),"")</f>
        <v/>
      </c>
      <c r="F99" s="13" t="str">
        <f ca="1">IFERROR(VLOOKUP(Таблица7[[#This Row],[НОМЕР]],#REF!,4,0)-$J$2,"")</f>
        <v/>
      </c>
    </row>
    <row r="100" spans="2:6" ht="15" x14ac:dyDescent="0.2">
      <c r="B100" s="11" t="str">
        <f ca="1">IFERROR(VLOOKUP(Таблица7[[#This Row],[НОМЕР]],#REF!,9,0),"")</f>
        <v/>
      </c>
      <c r="C100" s="12" t="str">
        <f ca="1">IF(Категорії!B100&lt;&gt;9999,Категорії!B100,"")</f>
        <v/>
      </c>
      <c r="D100" s="11" t="str">
        <f ca="1">IFERROR(VLOOKUP(Таблица7[[#This Row],[НОМЕР]],#REF!,2),"")</f>
        <v/>
      </c>
      <c r="E100" s="11" t="str">
        <f ca="1">IFERROR(VLOOKUP(Таблица7[[#This Row],[НОМЕР]],#REF!,6),"")</f>
        <v/>
      </c>
      <c r="F100" s="13" t="str">
        <f ca="1">IFERROR(VLOOKUP(Таблица7[[#This Row],[НОМЕР]],#REF!,4,0)-$J$2,"")</f>
        <v/>
      </c>
    </row>
    <row r="101" spans="2:6" ht="15" x14ac:dyDescent="0.2">
      <c r="B101" s="11" t="str">
        <f ca="1">IFERROR(VLOOKUP(Таблица7[[#This Row],[НОМЕР]],#REF!,9,0),"")</f>
        <v/>
      </c>
      <c r="C101" s="12" t="str">
        <f ca="1">IF(Категорії!B101&lt;&gt;9999,Категорії!B101,"")</f>
        <v/>
      </c>
      <c r="D101" s="11" t="str">
        <f ca="1">IFERROR(VLOOKUP(Таблица7[[#This Row],[НОМЕР]],#REF!,2),"")</f>
        <v/>
      </c>
      <c r="E101" s="11" t="str">
        <f ca="1">IFERROR(VLOOKUP(Таблица7[[#This Row],[НОМЕР]],#REF!,6),"")</f>
        <v/>
      </c>
      <c r="F101" s="13" t="str">
        <f ca="1">IFERROR(VLOOKUP(Таблица7[[#This Row],[НОМЕР]],#REF!,4,0)-$J$2,"")</f>
        <v/>
      </c>
    </row>
    <row r="102" spans="2:6" ht="15" x14ac:dyDescent="0.2">
      <c r="B102" s="11" t="str">
        <f ca="1">IFERROR(VLOOKUP(Таблица7[[#This Row],[НОМЕР]],#REF!,9,0),"")</f>
        <v/>
      </c>
      <c r="C102" s="12" t="str">
        <f ca="1">IF(Категорії!B102&lt;&gt;9999,Категорії!B102,"")</f>
        <v/>
      </c>
      <c r="D102" s="11" t="str">
        <f ca="1">IFERROR(VLOOKUP(Таблица7[[#This Row],[НОМЕР]],#REF!,2),"")</f>
        <v/>
      </c>
      <c r="E102" s="11" t="str">
        <f ca="1">IFERROR(VLOOKUP(Таблица7[[#This Row],[НОМЕР]],#REF!,6),"")</f>
        <v/>
      </c>
      <c r="F102" s="13" t="str">
        <f ca="1">IFERROR(VLOOKUP(Таблица7[[#This Row],[НОМЕР]],#REF!,4,0)-$J$2,"")</f>
        <v/>
      </c>
    </row>
    <row r="103" spans="2:6" ht="15" x14ac:dyDescent="0.2">
      <c r="B103" s="11" t="str">
        <f ca="1">IFERROR(VLOOKUP(Таблица7[[#This Row],[НОМЕР]],#REF!,9,0),"")</f>
        <v/>
      </c>
      <c r="C103" s="12" t="str">
        <f ca="1">IF(Категорії!B103&lt;&gt;9999,Категорії!B103,"")</f>
        <v/>
      </c>
      <c r="D103" s="11" t="str">
        <f ca="1">IFERROR(VLOOKUP(Таблица7[[#This Row],[НОМЕР]],#REF!,2),"")</f>
        <v/>
      </c>
      <c r="E103" s="11" t="str">
        <f ca="1">IFERROR(VLOOKUP(Таблица7[[#This Row],[НОМЕР]],#REF!,6),"")</f>
        <v/>
      </c>
      <c r="F103" s="13" t="str">
        <f ca="1">IFERROR(VLOOKUP(Таблица7[[#This Row],[НОМЕР]],#REF!,4,0)-$J$2,"")</f>
        <v/>
      </c>
    </row>
    <row r="104" spans="2:6" ht="15" x14ac:dyDescent="0.2">
      <c r="B104" s="11" t="str">
        <f ca="1">IFERROR(VLOOKUP(Таблица7[[#This Row],[НОМЕР]],#REF!,9,0),"")</f>
        <v/>
      </c>
      <c r="C104" s="12" t="str">
        <f ca="1">IF(Категорії!B104&lt;&gt;9999,Категорії!B104,"")</f>
        <v/>
      </c>
      <c r="D104" s="11" t="str">
        <f ca="1">IFERROR(VLOOKUP(Таблица7[[#This Row],[НОМЕР]],#REF!,2),"")</f>
        <v/>
      </c>
      <c r="E104" s="11" t="str">
        <f ca="1">IFERROR(VLOOKUP(Таблица7[[#This Row],[НОМЕР]],#REF!,6),"")</f>
        <v/>
      </c>
      <c r="F104" s="13" t="str">
        <f ca="1">IFERROR(VLOOKUP(Таблица7[[#This Row],[НОМЕР]],#REF!,4,0)-$J$2,"")</f>
        <v/>
      </c>
    </row>
    <row r="105" spans="2:6" ht="15" x14ac:dyDescent="0.2">
      <c r="B105" s="11" t="str">
        <f ca="1">IFERROR(VLOOKUP(Таблица7[[#This Row],[НОМЕР]],#REF!,9,0),"")</f>
        <v/>
      </c>
      <c r="C105" s="12" t="str">
        <f ca="1">IF(Категорії!B105&lt;&gt;9999,Категорії!B105,"")</f>
        <v/>
      </c>
      <c r="D105" s="11" t="str">
        <f ca="1">IFERROR(VLOOKUP(Таблица7[[#This Row],[НОМЕР]],#REF!,2),"")</f>
        <v/>
      </c>
      <c r="E105" s="11" t="str">
        <f ca="1">IFERROR(VLOOKUP(Таблица7[[#This Row],[НОМЕР]],#REF!,6),"")</f>
        <v/>
      </c>
      <c r="F105" s="13" t="str">
        <f ca="1">IFERROR(VLOOKUP(Таблица7[[#This Row],[НОМЕР]],#REF!,4,0)-$J$2,"")</f>
        <v/>
      </c>
    </row>
    <row r="106" spans="2:6" ht="15" x14ac:dyDescent="0.2">
      <c r="B106" s="11" t="str">
        <f ca="1">IFERROR(VLOOKUP(Таблица7[[#This Row],[НОМЕР]],#REF!,9,0),"")</f>
        <v/>
      </c>
      <c r="C106" s="12" t="str">
        <f ca="1">IF(Категорії!B106&lt;&gt;9999,Категорії!B106,"")</f>
        <v/>
      </c>
      <c r="D106" s="11" t="str">
        <f ca="1">IFERROR(VLOOKUP(Таблица7[[#This Row],[НОМЕР]],#REF!,2),"")</f>
        <v/>
      </c>
      <c r="E106" s="11" t="str">
        <f ca="1">IFERROR(VLOOKUP(Таблица7[[#This Row],[НОМЕР]],#REF!,6),"")</f>
        <v/>
      </c>
      <c r="F106" s="13" t="str">
        <f ca="1">IFERROR(VLOOKUP(Таблица7[[#This Row],[НОМЕР]],#REF!,4,0)-$J$2,"")</f>
        <v/>
      </c>
    </row>
    <row r="107" spans="2:6" ht="15" x14ac:dyDescent="0.2">
      <c r="B107" s="11" t="str">
        <f ca="1">IFERROR(VLOOKUP(Таблица7[[#This Row],[НОМЕР]],#REF!,9,0),"")</f>
        <v/>
      </c>
      <c r="C107" s="12" t="str">
        <f ca="1">IF(Категорії!B107&lt;&gt;9999,Категорії!B107,"")</f>
        <v/>
      </c>
      <c r="D107" s="11" t="str">
        <f ca="1">IFERROR(VLOOKUP(Таблица7[[#This Row],[НОМЕР]],#REF!,2),"")</f>
        <v/>
      </c>
      <c r="E107" s="11" t="str">
        <f ca="1">IFERROR(VLOOKUP(Таблица7[[#This Row],[НОМЕР]],#REF!,6),"")</f>
        <v/>
      </c>
      <c r="F107" s="13" t="str">
        <f ca="1">IFERROR(VLOOKUP(Таблица7[[#This Row],[НОМЕР]],#REF!,4,0)-$J$2,"")</f>
        <v/>
      </c>
    </row>
    <row r="108" spans="2:6" ht="15" x14ac:dyDescent="0.2">
      <c r="B108" s="11" t="str">
        <f ca="1">IFERROR(VLOOKUP(Таблица7[[#This Row],[НОМЕР]],#REF!,9,0),"")</f>
        <v/>
      </c>
      <c r="C108" s="12" t="str">
        <f ca="1">IF(Категорії!B108&lt;&gt;9999,Категорії!B108,"")</f>
        <v/>
      </c>
      <c r="D108" s="11" t="str">
        <f ca="1">IFERROR(VLOOKUP(Таблица7[[#This Row],[НОМЕР]],#REF!,2),"")</f>
        <v/>
      </c>
      <c r="E108" s="11" t="str">
        <f ca="1">IFERROR(VLOOKUP(Таблица7[[#This Row],[НОМЕР]],#REF!,6),"")</f>
        <v/>
      </c>
      <c r="F108" s="13" t="str">
        <f ca="1">IFERROR(VLOOKUP(Таблица7[[#This Row],[НОМЕР]],#REF!,4,0)-$J$2,"")</f>
        <v/>
      </c>
    </row>
    <row r="109" spans="2:6" ht="15" x14ac:dyDescent="0.2">
      <c r="B109" s="11" t="str">
        <f ca="1">IFERROR(VLOOKUP(Таблица7[[#This Row],[НОМЕР]],#REF!,9,0),"")</f>
        <v/>
      </c>
      <c r="C109" s="12" t="str">
        <f ca="1">IF(Категорії!B109&lt;&gt;9999,Категорії!B109,"")</f>
        <v/>
      </c>
      <c r="D109" s="11" t="str">
        <f ca="1">IFERROR(VLOOKUP(Таблица7[[#This Row],[НОМЕР]],#REF!,2),"")</f>
        <v/>
      </c>
      <c r="E109" s="11" t="str">
        <f ca="1">IFERROR(VLOOKUP(Таблица7[[#This Row],[НОМЕР]],#REF!,6),"")</f>
        <v/>
      </c>
      <c r="F109" s="13" t="str">
        <f ca="1">IFERROR(VLOOKUP(Таблица7[[#This Row],[НОМЕР]],#REF!,4,0)-$J$2,"")</f>
        <v/>
      </c>
    </row>
    <row r="110" spans="2:6" ht="15" x14ac:dyDescent="0.2">
      <c r="B110" s="11" t="str">
        <f ca="1">IFERROR(VLOOKUP(Таблица7[[#This Row],[НОМЕР]],#REF!,9,0),"")</f>
        <v/>
      </c>
      <c r="C110" s="12" t="str">
        <f ca="1">IF(Категорії!B110&lt;&gt;9999,Категорії!B110,"")</f>
        <v/>
      </c>
      <c r="D110" s="11" t="str">
        <f ca="1">IFERROR(VLOOKUP(Таблица7[[#This Row],[НОМЕР]],#REF!,2),"")</f>
        <v/>
      </c>
      <c r="E110" s="11" t="str">
        <f ca="1">IFERROR(VLOOKUP(Таблица7[[#This Row],[НОМЕР]],#REF!,6),"")</f>
        <v/>
      </c>
      <c r="F110" s="13" t="str">
        <f ca="1">IFERROR(VLOOKUP(Таблица7[[#This Row],[НОМЕР]],#REF!,4,0)-$J$2,"")</f>
        <v/>
      </c>
    </row>
    <row r="111" spans="2:6" ht="15" x14ac:dyDescent="0.2">
      <c r="B111" s="11" t="str">
        <f ca="1">IFERROR(VLOOKUP(Таблица7[[#This Row],[НОМЕР]],#REF!,9,0),"")</f>
        <v/>
      </c>
      <c r="C111" s="12" t="str">
        <f ca="1">IF(Категорії!B111&lt;&gt;9999,Категорії!B111,"")</f>
        <v/>
      </c>
      <c r="D111" s="11" t="str">
        <f ca="1">IFERROR(VLOOKUP(Таблица7[[#This Row],[НОМЕР]],#REF!,2),"")</f>
        <v/>
      </c>
      <c r="E111" s="11" t="str">
        <f ca="1">IFERROR(VLOOKUP(Таблица7[[#This Row],[НОМЕР]],#REF!,6),"")</f>
        <v/>
      </c>
      <c r="F111" s="13" t="str">
        <f ca="1">IFERROR(VLOOKUP(Таблица7[[#This Row],[НОМЕР]],#REF!,4,0)-$J$2,"")</f>
        <v/>
      </c>
    </row>
    <row r="112" spans="2:6" ht="15" x14ac:dyDescent="0.2">
      <c r="B112" s="11" t="str">
        <f ca="1">IFERROR(VLOOKUP(Таблица7[[#This Row],[НОМЕР]],#REF!,9,0),"")</f>
        <v/>
      </c>
      <c r="C112" s="12" t="str">
        <f ca="1">IF(Категорії!B112&lt;&gt;9999,Категорії!B112,"")</f>
        <v/>
      </c>
      <c r="D112" s="11" t="str">
        <f ca="1">IFERROR(VLOOKUP(Таблица7[[#This Row],[НОМЕР]],#REF!,2),"")</f>
        <v/>
      </c>
      <c r="E112" s="11" t="str">
        <f ca="1">IFERROR(VLOOKUP(Таблица7[[#This Row],[НОМЕР]],#REF!,6),"")</f>
        <v/>
      </c>
      <c r="F112" s="13" t="str">
        <f ca="1">IFERROR(VLOOKUP(Таблица7[[#This Row],[НОМЕР]],#REF!,4,0)-$J$2,"")</f>
        <v/>
      </c>
    </row>
    <row r="113" spans="2:6" ht="15" x14ac:dyDescent="0.2">
      <c r="B113" s="11" t="str">
        <f ca="1">IFERROR(VLOOKUP(Таблица7[[#This Row],[НОМЕР]],#REF!,9,0),"")</f>
        <v/>
      </c>
      <c r="C113" s="12" t="str">
        <f ca="1">IF(Категорії!B113&lt;&gt;9999,Категорії!B113,"")</f>
        <v/>
      </c>
      <c r="D113" s="11" t="str">
        <f ca="1">IFERROR(VLOOKUP(Таблица7[[#This Row],[НОМЕР]],#REF!,2),"")</f>
        <v/>
      </c>
      <c r="E113" s="11" t="str">
        <f ca="1">IFERROR(VLOOKUP(Таблица7[[#This Row],[НОМЕР]],#REF!,6),"")</f>
        <v/>
      </c>
      <c r="F113" s="13" t="str">
        <f ca="1">IFERROR(VLOOKUP(Таблица7[[#This Row],[НОМЕР]],#REF!,4,0)-$J$2,"")</f>
        <v/>
      </c>
    </row>
    <row r="114" spans="2:6" ht="15" x14ac:dyDescent="0.2">
      <c r="B114" s="11" t="str">
        <f ca="1">IFERROR(VLOOKUP(Таблица7[[#This Row],[НОМЕР]],#REF!,9,0),"")</f>
        <v/>
      </c>
      <c r="C114" s="12" t="str">
        <f ca="1">IF(Категорії!B114&lt;&gt;9999,Категорії!B114,"")</f>
        <v/>
      </c>
      <c r="D114" s="11" t="str">
        <f ca="1">IFERROR(VLOOKUP(Таблица7[[#This Row],[НОМЕР]],#REF!,2),"")</f>
        <v/>
      </c>
      <c r="E114" s="11" t="str">
        <f ca="1">IFERROR(VLOOKUP(Таблица7[[#This Row],[НОМЕР]],#REF!,6),"")</f>
        <v/>
      </c>
      <c r="F114" s="13" t="str">
        <f ca="1">IFERROR(VLOOKUP(Таблица7[[#This Row],[НОМЕР]],#REF!,4,0)-$J$2,"")</f>
        <v/>
      </c>
    </row>
    <row r="115" spans="2:6" ht="15" x14ac:dyDescent="0.2">
      <c r="B115" s="11" t="str">
        <f ca="1">IFERROR(VLOOKUP(Таблица7[[#This Row],[НОМЕР]],#REF!,9,0),"")</f>
        <v/>
      </c>
      <c r="C115" s="12" t="str">
        <f ca="1">IF(Категорії!B115&lt;&gt;9999,Категорії!B115,"")</f>
        <v/>
      </c>
      <c r="D115" s="11" t="str">
        <f ca="1">IFERROR(VLOOKUP(Таблица7[[#This Row],[НОМЕР]],#REF!,2),"")</f>
        <v/>
      </c>
      <c r="E115" s="11" t="str">
        <f ca="1">IFERROR(VLOOKUP(Таблица7[[#This Row],[НОМЕР]],#REF!,6),"")</f>
        <v/>
      </c>
      <c r="F115" s="13" t="str">
        <f ca="1">IFERROR(VLOOKUP(Таблица7[[#This Row],[НОМЕР]],#REF!,4,0)-$J$2,"")</f>
        <v/>
      </c>
    </row>
    <row r="116" spans="2:6" ht="15" x14ac:dyDescent="0.2">
      <c r="B116" s="11" t="str">
        <f ca="1">IFERROR(VLOOKUP(Таблица7[[#This Row],[НОМЕР]],#REF!,9,0),"")</f>
        <v/>
      </c>
      <c r="C116" s="12" t="str">
        <f ca="1">IF(Категорії!B116&lt;&gt;9999,Категорії!B116,"")</f>
        <v/>
      </c>
      <c r="D116" s="11" t="str">
        <f ca="1">IFERROR(VLOOKUP(Таблица7[[#This Row],[НОМЕР]],#REF!,2),"")</f>
        <v/>
      </c>
      <c r="E116" s="11" t="str">
        <f ca="1">IFERROR(VLOOKUP(Таблица7[[#This Row],[НОМЕР]],#REF!,6),"")</f>
        <v/>
      </c>
      <c r="F116" s="13" t="str">
        <f ca="1">IFERROR(VLOOKUP(Таблица7[[#This Row],[НОМЕР]],#REF!,4,0)-$J$2,"")</f>
        <v/>
      </c>
    </row>
    <row r="117" spans="2:6" ht="15" x14ac:dyDescent="0.2">
      <c r="B117" s="11" t="str">
        <f ca="1">IFERROR(VLOOKUP(Таблица7[[#This Row],[НОМЕР]],#REF!,9,0),"")</f>
        <v/>
      </c>
      <c r="C117" s="12" t="str">
        <f ca="1">IF(Категорії!B117&lt;&gt;9999,Категорії!B117,"")</f>
        <v/>
      </c>
      <c r="D117" s="11" t="str">
        <f ca="1">IFERROR(VLOOKUP(Таблица7[[#This Row],[НОМЕР]],#REF!,2),"")</f>
        <v/>
      </c>
      <c r="E117" s="11" t="str">
        <f ca="1">IFERROR(VLOOKUP(Таблица7[[#This Row],[НОМЕР]],#REF!,6),"")</f>
        <v/>
      </c>
      <c r="F117" s="13" t="str">
        <f ca="1">IFERROR(VLOOKUP(Таблица7[[#This Row],[НОМЕР]],#REF!,4,0)-$J$2,"")</f>
        <v/>
      </c>
    </row>
    <row r="118" spans="2:6" ht="15" x14ac:dyDescent="0.2">
      <c r="B118" s="11" t="str">
        <f ca="1">IFERROR(VLOOKUP(Таблица7[[#This Row],[НОМЕР]],#REF!,9,0),"")</f>
        <v/>
      </c>
      <c r="C118" s="12" t="str">
        <f ca="1">IF(Категорії!B118&lt;&gt;9999,Категорії!B118,"")</f>
        <v/>
      </c>
      <c r="D118" s="11" t="str">
        <f ca="1">IFERROR(VLOOKUP(Таблица7[[#This Row],[НОМЕР]],#REF!,2),"")</f>
        <v/>
      </c>
      <c r="E118" s="11" t="str">
        <f ca="1">IFERROR(VLOOKUP(Таблица7[[#This Row],[НОМЕР]],#REF!,6),"")</f>
        <v/>
      </c>
      <c r="F118" s="13" t="str">
        <f ca="1">IFERROR(VLOOKUP(Таблица7[[#This Row],[НОМЕР]],#REF!,4,0)-$J$2,"")</f>
        <v/>
      </c>
    </row>
    <row r="119" spans="2:6" ht="15" x14ac:dyDescent="0.2">
      <c r="B119" s="11" t="str">
        <f ca="1">IFERROR(VLOOKUP(Таблица7[[#This Row],[НОМЕР]],#REF!,9,0),"")</f>
        <v/>
      </c>
      <c r="C119" s="12" t="str">
        <f ca="1">IF(Категорії!B119&lt;&gt;9999,Категорії!B119,"")</f>
        <v/>
      </c>
      <c r="D119" s="11" t="str">
        <f ca="1">IFERROR(VLOOKUP(Таблица7[[#This Row],[НОМЕР]],#REF!,2),"")</f>
        <v/>
      </c>
      <c r="E119" s="11" t="str">
        <f ca="1">IFERROR(VLOOKUP(Таблица7[[#This Row],[НОМЕР]],#REF!,6),"")</f>
        <v/>
      </c>
      <c r="F119" s="13" t="str">
        <f ca="1">IFERROR(VLOOKUP(Таблица7[[#This Row],[НОМЕР]],#REF!,4,0)-$J$2,"")</f>
        <v/>
      </c>
    </row>
    <row r="120" spans="2:6" ht="15" x14ac:dyDescent="0.2">
      <c r="B120" s="11" t="str">
        <f ca="1">IFERROR(VLOOKUP(Таблица7[[#This Row],[НОМЕР]],#REF!,9,0),"")</f>
        <v/>
      </c>
      <c r="C120" s="12" t="str">
        <f ca="1">IF(Категорії!B120&lt;&gt;9999,Категорії!B120,"")</f>
        <v/>
      </c>
      <c r="D120" s="11" t="str">
        <f ca="1">IFERROR(VLOOKUP(Таблица7[[#This Row],[НОМЕР]],#REF!,2),"")</f>
        <v/>
      </c>
      <c r="E120" s="11" t="str">
        <f ca="1">IFERROR(VLOOKUP(Таблица7[[#This Row],[НОМЕР]],#REF!,6),"")</f>
        <v/>
      </c>
      <c r="F120" s="13" t="str">
        <f ca="1">IFERROR(VLOOKUP(Таблица7[[#This Row],[НОМЕР]],#REF!,4,0)-$J$2,"")</f>
        <v/>
      </c>
    </row>
    <row r="121" spans="2:6" ht="15" x14ac:dyDescent="0.2">
      <c r="B121" s="11" t="str">
        <f ca="1">IFERROR(VLOOKUP(Таблица7[[#This Row],[НОМЕР]],#REF!,9,0),"")</f>
        <v/>
      </c>
      <c r="C121" s="12" t="str">
        <f ca="1">IF(Категорії!B121&lt;&gt;9999,Категорії!B121,"")</f>
        <v/>
      </c>
      <c r="D121" s="11" t="str">
        <f ca="1">IFERROR(VLOOKUP(Таблица7[[#This Row],[НОМЕР]],#REF!,2),"")</f>
        <v/>
      </c>
      <c r="E121" s="11" t="str">
        <f ca="1">IFERROR(VLOOKUP(Таблица7[[#This Row],[НОМЕР]],#REF!,6),"")</f>
        <v/>
      </c>
      <c r="F121" s="13" t="str">
        <f ca="1">IFERROR(VLOOKUP(Таблица7[[#This Row],[НОМЕР]],#REF!,4,0)-$J$2,"")</f>
        <v/>
      </c>
    </row>
    <row r="122" spans="2:6" ht="15" x14ac:dyDescent="0.2">
      <c r="B122" s="11" t="str">
        <f ca="1">IFERROR(VLOOKUP(Таблица7[[#This Row],[НОМЕР]],#REF!,9,0),"")</f>
        <v/>
      </c>
      <c r="C122" s="12" t="str">
        <f ca="1">IF(Категорії!B122&lt;&gt;9999,Категорії!B122,"")</f>
        <v/>
      </c>
      <c r="D122" s="11" t="str">
        <f ca="1">IFERROR(VLOOKUP(Таблица7[[#This Row],[НОМЕР]],#REF!,2),"")</f>
        <v/>
      </c>
      <c r="E122" s="11" t="str">
        <f ca="1">IFERROR(VLOOKUP(Таблица7[[#This Row],[НОМЕР]],#REF!,6),"")</f>
        <v/>
      </c>
      <c r="F122" s="13" t="str">
        <f ca="1">IFERROR(VLOOKUP(Таблица7[[#This Row],[НОМЕР]],#REF!,4,0)-$J$2,"")</f>
        <v/>
      </c>
    </row>
    <row r="123" spans="2:6" ht="15" x14ac:dyDescent="0.2">
      <c r="B123" s="11" t="str">
        <f ca="1">IFERROR(VLOOKUP(Таблица7[[#This Row],[НОМЕР]],#REF!,9,0),"")</f>
        <v/>
      </c>
      <c r="C123" s="12" t="str">
        <f ca="1">IF(Категорії!B123&lt;&gt;9999,Категорії!B123,"")</f>
        <v/>
      </c>
      <c r="D123" s="11" t="str">
        <f ca="1">IFERROR(VLOOKUP(Таблица7[[#This Row],[НОМЕР]],#REF!,2),"")</f>
        <v/>
      </c>
      <c r="E123" s="11" t="str">
        <f ca="1">IFERROR(VLOOKUP(Таблица7[[#This Row],[НОМЕР]],#REF!,6),"")</f>
        <v/>
      </c>
      <c r="F123" s="13" t="str">
        <f ca="1">IFERROR(VLOOKUP(Таблица7[[#This Row],[НОМЕР]],#REF!,4,0)-$J$2,"")</f>
        <v/>
      </c>
    </row>
    <row r="124" spans="2:6" ht="15" x14ac:dyDescent="0.2">
      <c r="B124" s="11" t="str">
        <f ca="1">IFERROR(VLOOKUP(Таблица7[[#This Row],[НОМЕР]],#REF!,9,0),"")</f>
        <v/>
      </c>
      <c r="C124" s="12" t="str">
        <f ca="1">IF(Категорії!B124&lt;&gt;9999,Категорії!B124,"")</f>
        <v/>
      </c>
      <c r="D124" s="11" t="str">
        <f ca="1">IFERROR(VLOOKUP(Таблица7[[#This Row],[НОМЕР]],#REF!,2),"")</f>
        <v/>
      </c>
      <c r="E124" s="11" t="str">
        <f ca="1">IFERROR(VLOOKUP(Таблица7[[#This Row],[НОМЕР]],#REF!,6),"")</f>
        <v/>
      </c>
      <c r="F124" s="13" t="str">
        <f ca="1">IFERROR(VLOOKUP(Таблица7[[#This Row],[НОМЕР]],#REF!,4,0)-$J$2,"")</f>
        <v/>
      </c>
    </row>
    <row r="125" spans="2:6" ht="15" x14ac:dyDescent="0.2">
      <c r="B125" s="11" t="str">
        <f ca="1">IFERROR(VLOOKUP(Таблица7[[#This Row],[НОМЕР]],#REF!,9,0),"")</f>
        <v/>
      </c>
      <c r="C125" s="12" t="str">
        <f ca="1">IF(Категорії!B125&lt;&gt;9999,Категорії!B125,"")</f>
        <v/>
      </c>
      <c r="D125" s="11" t="str">
        <f ca="1">IFERROR(VLOOKUP(Таблица7[[#This Row],[НОМЕР]],#REF!,2),"")</f>
        <v/>
      </c>
      <c r="E125" s="11" t="str">
        <f ca="1">IFERROR(VLOOKUP(Таблица7[[#This Row],[НОМЕР]],#REF!,6),"")</f>
        <v/>
      </c>
      <c r="F125" s="13" t="str">
        <f ca="1">IFERROR(VLOOKUP(Таблица7[[#This Row],[НОМЕР]],#REF!,4,0)-$J$2,"")</f>
        <v/>
      </c>
    </row>
    <row r="126" spans="2:6" ht="15" x14ac:dyDescent="0.2">
      <c r="B126" s="11" t="str">
        <f ca="1">IFERROR(VLOOKUP(Таблица7[[#This Row],[НОМЕР]],#REF!,9,0),"")</f>
        <v/>
      </c>
      <c r="C126" s="12" t="str">
        <f ca="1">IF(Категорії!B126&lt;&gt;9999,Категорії!B126,"")</f>
        <v/>
      </c>
      <c r="D126" s="11" t="str">
        <f ca="1">IFERROR(VLOOKUP(Таблица7[[#This Row],[НОМЕР]],#REF!,2),"")</f>
        <v/>
      </c>
      <c r="E126" s="11" t="str">
        <f ca="1">IFERROR(VLOOKUP(Таблица7[[#This Row],[НОМЕР]],#REF!,6),"")</f>
        <v/>
      </c>
      <c r="F126" s="13" t="str">
        <f ca="1">IFERROR(VLOOKUP(Таблица7[[#This Row],[НОМЕР]],#REF!,4,0)-$J$2,"")</f>
        <v/>
      </c>
    </row>
    <row r="127" spans="2:6" ht="15" x14ac:dyDescent="0.2">
      <c r="B127" s="11" t="str">
        <f ca="1">IFERROR(VLOOKUP(Таблица7[[#This Row],[НОМЕР]],#REF!,9,0),"")</f>
        <v/>
      </c>
      <c r="C127" s="12" t="str">
        <f ca="1">IF(Категорії!B127&lt;&gt;9999,Категорії!B127,"")</f>
        <v/>
      </c>
      <c r="D127" s="11" t="str">
        <f ca="1">IFERROR(VLOOKUP(Таблица7[[#This Row],[НОМЕР]],#REF!,2),"")</f>
        <v/>
      </c>
      <c r="E127" s="11" t="str">
        <f ca="1">IFERROR(VLOOKUP(Таблица7[[#This Row],[НОМЕР]],#REF!,6),"")</f>
        <v/>
      </c>
      <c r="F127" s="13" t="str">
        <f ca="1">IFERROR(VLOOKUP(Таблица7[[#This Row],[НОМЕР]],#REF!,4,0)-$J$2,"")</f>
        <v/>
      </c>
    </row>
    <row r="128" spans="2:6" ht="15" x14ac:dyDescent="0.2">
      <c r="B128" s="11" t="str">
        <f ca="1">IFERROR(VLOOKUP(Таблица7[[#This Row],[НОМЕР]],#REF!,9,0),"")</f>
        <v/>
      </c>
      <c r="C128" s="12" t="str">
        <f ca="1">IF(Категорії!B128&lt;&gt;9999,Категорії!B128,"")</f>
        <v/>
      </c>
      <c r="D128" s="11" t="str">
        <f ca="1">IFERROR(VLOOKUP(Таблица7[[#This Row],[НОМЕР]],#REF!,2),"")</f>
        <v/>
      </c>
      <c r="E128" s="11" t="str">
        <f ca="1">IFERROR(VLOOKUP(Таблица7[[#This Row],[НОМЕР]],#REF!,6),"")</f>
        <v/>
      </c>
      <c r="F128" s="13" t="str">
        <f ca="1">IFERROR(VLOOKUP(Таблица7[[#This Row],[НОМЕР]],#REF!,4,0)-$J$2,"")</f>
        <v/>
      </c>
    </row>
    <row r="129" spans="2:6" ht="15" x14ac:dyDescent="0.2">
      <c r="B129" s="11" t="str">
        <f ca="1">IFERROR(VLOOKUP(Таблица7[[#This Row],[НОМЕР]],#REF!,9,0),"")</f>
        <v/>
      </c>
      <c r="C129" s="12" t="str">
        <f ca="1">IF(Категорії!B129&lt;&gt;9999,Категорії!B129,"")</f>
        <v/>
      </c>
      <c r="D129" s="11" t="str">
        <f ca="1">IFERROR(VLOOKUP(Таблица7[[#This Row],[НОМЕР]],#REF!,2),"")</f>
        <v/>
      </c>
      <c r="E129" s="11" t="str">
        <f ca="1">IFERROR(VLOOKUP(Таблица7[[#This Row],[НОМЕР]],#REF!,6),"")</f>
        <v/>
      </c>
      <c r="F129" s="13" t="str">
        <f ca="1">IFERROR(VLOOKUP(Таблица7[[#This Row],[НОМЕР]],#REF!,4,0)-$J$2,"")</f>
        <v/>
      </c>
    </row>
    <row r="130" spans="2:6" ht="15" x14ac:dyDescent="0.2">
      <c r="B130" s="11" t="str">
        <f ca="1">IFERROR(VLOOKUP(Таблица7[[#This Row],[НОМЕР]],#REF!,9,0),"")</f>
        <v/>
      </c>
      <c r="C130" s="12" t="str">
        <f ca="1">IF(Категорії!B130&lt;&gt;9999,Категорії!B130,"")</f>
        <v/>
      </c>
      <c r="D130" s="11" t="str">
        <f ca="1">IFERROR(VLOOKUP(Таблица7[[#This Row],[НОМЕР]],#REF!,2),"")</f>
        <v/>
      </c>
      <c r="E130" s="11" t="str">
        <f ca="1">IFERROR(VLOOKUP(Таблица7[[#This Row],[НОМЕР]],#REF!,6),"")</f>
        <v/>
      </c>
      <c r="F130" s="13" t="str">
        <f ca="1">IFERROR(VLOOKUP(Таблица7[[#This Row],[НОМЕР]],#REF!,4,0)-$J$2,"")</f>
        <v/>
      </c>
    </row>
    <row r="131" spans="2:6" ht="15" x14ac:dyDescent="0.2">
      <c r="B131" s="11" t="str">
        <f ca="1">IFERROR(VLOOKUP(Таблица7[[#This Row],[НОМЕР]],#REF!,9,0),"")</f>
        <v/>
      </c>
      <c r="C131" s="12" t="str">
        <f ca="1">IF(Категорії!B131&lt;&gt;9999,Категорії!B131,"")</f>
        <v/>
      </c>
      <c r="D131" s="11" t="str">
        <f ca="1">IFERROR(VLOOKUP(Таблица7[[#This Row],[НОМЕР]],#REF!,2),"")</f>
        <v/>
      </c>
      <c r="E131" s="11" t="str">
        <f ca="1">IFERROR(VLOOKUP(Таблица7[[#This Row],[НОМЕР]],#REF!,6),"")</f>
        <v/>
      </c>
      <c r="F131" s="13" t="str">
        <f ca="1">IFERROR(VLOOKUP(Таблица7[[#This Row],[НОМЕР]],#REF!,4,0)-$J$2,"")</f>
        <v/>
      </c>
    </row>
    <row r="132" spans="2:6" ht="15" x14ac:dyDescent="0.2">
      <c r="B132" s="11" t="str">
        <f ca="1">IFERROR(VLOOKUP(Таблица7[[#This Row],[НОМЕР]],#REF!,9,0),"")</f>
        <v/>
      </c>
      <c r="C132" s="12" t="str">
        <f ca="1">IF(Категорії!B132&lt;&gt;9999,Категорії!B132,"")</f>
        <v/>
      </c>
      <c r="D132" s="11" t="str">
        <f ca="1">IFERROR(VLOOKUP(Таблица7[[#This Row],[НОМЕР]],#REF!,2),"")</f>
        <v/>
      </c>
      <c r="E132" s="11" t="str">
        <f ca="1">IFERROR(VLOOKUP(Таблица7[[#This Row],[НОМЕР]],#REF!,6),"")</f>
        <v/>
      </c>
      <c r="F132" s="13" t="str">
        <f ca="1">IFERROR(VLOOKUP(Таблица7[[#This Row],[НОМЕР]],#REF!,4,0)-$J$2,"")</f>
        <v/>
      </c>
    </row>
    <row r="133" spans="2:6" ht="15" x14ac:dyDescent="0.2">
      <c r="B133" s="11" t="str">
        <f ca="1">IFERROR(VLOOKUP(Таблица7[[#This Row],[НОМЕР]],#REF!,9,0),"")</f>
        <v/>
      </c>
      <c r="C133" s="12" t="str">
        <f ca="1">IF(Категорії!B133&lt;&gt;9999,Категорії!B133,"")</f>
        <v/>
      </c>
      <c r="D133" s="11" t="str">
        <f ca="1">IFERROR(VLOOKUP(Таблица7[[#This Row],[НОМЕР]],#REF!,2),"")</f>
        <v/>
      </c>
      <c r="E133" s="11" t="str">
        <f ca="1">IFERROR(VLOOKUP(Таблица7[[#This Row],[НОМЕР]],#REF!,6),"")</f>
        <v/>
      </c>
      <c r="F133" s="13" t="str">
        <f ca="1">IFERROR(VLOOKUP(Таблица7[[#This Row],[НОМЕР]],#REF!,4,0)-$J$2,"")</f>
        <v/>
      </c>
    </row>
    <row r="134" spans="2:6" ht="15" x14ac:dyDescent="0.2">
      <c r="B134" s="11" t="str">
        <f ca="1">IFERROR(VLOOKUP(Таблица7[[#This Row],[НОМЕР]],#REF!,9,0),"")</f>
        <v/>
      </c>
      <c r="C134" s="12" t="str">
        <f ca="1">IF(Категорії!B134&lt;&gt;9999,Категорії!B134,"")</f>
        <v/>
      </c>
      <c r="D134" s="11" t="str">
        <f ca="1">IFERROR(VLOOKUP(Таблица7[[#This Row],[НОМЕР]],#REF!,2),"")</f>
        <v/>
      </c>
      <c r="E134" s="11" t="str">
        <f ca="1">IFERROR(VLOOKUP(Таблица7[[#This Row],[НОМЕР]],#REF!,6),"")</f>
        <v/>
      </c>
      <c r="F134" s="13" t="str">
        <f ca="1">IFERROR(VLOOKUP(Таблица7[[#This Row],[НОМЕР]],#REF!,4,0)-$J$2,"")</f>
        <v/>
      </c>
    </row>
    <row r="135" spans="2:6" ht="15" x14ac:dyDescent="0.2">
      <c r="B135" s="11" t="str">
        <f ca="1">IFERROR(VLOOKUP(Таблица7[[#This Row],[НОМЕР]],#REF!,9,0),"")</f>
        <v/>
      </c>
      <c r="C135" s="12" t="str">
        <f ca="1">IF(Категорії!B135&lt;&gt;9999,Категорії!B135,"")</f>
        <v/>
      </c>
      <c r="D135" s="11" t="str">
        <f ca="1">IFERROR(VLOOKUP(Таблица7[[#This Row],[НОМЕР]],#REF!,2),"")</f>
        <v/>
      </c>
      <c r="E135" s="11" t="str">
        <f ca="1">IFERROR(VLOOKUP(Таблица7[[#This Row],[НОМЕР]],#REF!,6),"")</f>
        <v/>
      </c>
      <c r="F135" s="13" t="str">
        <f ca="1">IFERROR(VLOOKUP(Таблица7[[#This Row],[НОМЕР]],#REF!,4,0)-$J$2,"")</f>
        <v/>
      </c>
    </row>
    <row r="136" spans="2:6" ht="15" x14ac:dyDescent="0.2">
      <c r="B136" s="11" t="str">
        <f ca="1">IFERROR(VLOOKUP(Таблица7[[#This Row],[НОМЕР]],#REF!,9,0),"")</f>
        <v/>
      </c>
      <c r="C136" s="12" t="str">
        <f ca="1">IF(Категорії!B136&lt;&gt;9999,Категорії!B136,"")</f>
        <v/>
      </c>
      <c r="D136" s="11" t="str">
        <f ca="1">IFERROR(VLOOKUP(Таблица7[[#This Row],[НОМЕР]],#REF!,2),"")</f>
        <v/>
      </c>
      <c r="E136" s="11" t="str">
        <f ca="1">IFERROR(VLOOKUP(Таблица7[[#This Row],[НОМЕР]],#REF!,6),"")</f>
        <v/>
      </c>
      <c r="F136" s="13" t="str">
        <f ca="1">IFERROR(VLOOKUP(Таблица7[[#This Row],[НОМЕР]],#REF!,4,0)-$J$2,"")</f>
        <v/>
      </c>
    </row>
    <row r="137" spans="2:6" ht="15" x14ac:dyDescent="0.2">
      <c r="B137" s="11" t="str">
        <f ca="1">IFERROR(VLOOKUP(Таблица7[[#This Row],[НОМЕР]],#REF!,9,0),"")</f>
        <v/>
      </c>
      <c r="C137" s="12" t="str">
        <f ca="1">IF(Категорії!B137&lt;&gt;9999,Категорії!B137,"")</f>
        <v/>
      </c>
      <c r="D137" s="11" t="str">
        <f ca="1">IFERROR(VLOOKUP(Таблица7[[#This Row],[НОМЕР]],#REF!,2),"")</f>
        <v/>
      </c>
      <c r="E137" s="11" t="str">
        <f ca="1">IFERROR(VLOOKUP(Таблица7[[#This Row],[НОМЕР]],#REF!,6),"")</f>
        <v/>
      </c>
      <c r="F137" s="13" t="str">
        <f ca="1">IFERROR(VLOOKUP(Таблица7[[#This Row],[НОМЕР]],#REF!,4,0)-$J$2,"")</f>
        <v/>
      </c>
    </row>
    <row r="138" spans="2:6" ht="15" x14ac:dyDescent="0.2">
      <c r="B138" s="11" t="str">
        <f ca="1">IFERROR(VLOOKUP(Таблица7[[#This Row],[НОМЕР]],#REF!,9,0),"")</f>
        <v/>
      </c>
      <c r="C138" s="12" t="str">
        <f ca="1">IF(Категорії!B138&lt;&gt;9999,Категорії!B138,"")</f>
        <v/>
      </c>
      <c r="D138" s="11" t="str">
        <f ca="1">IFERROR(VLOOKUP(Таблица7[[#This Row],[НОМЕР]],#REF!,2),"")</f>
        <v/>
      </c>
      <c r="E138" s="11" t="str">
        <f ca="1">IFERROR(VLOOKUP(Таблица7[[#This Row],[НОМЕР]],#REF!,6),"")</f>
        <v/>
      </c>
      <c r="F138" s="13" t="str">
        <f ca="1">IFERROR(VLOOKUP(Таблица7[[#This Row],[НОМЕР]],#REF!,4,0)-$J$2,"")</f>
        <v/>
      </c>
    </row>
    <row r="139" spans="2:6" ht="15" x14ac:dyDescent="0.2">
      <c r="B139" s="11" t="str">
        <f ca="1">IFERROR(VLOOKUP(Таблица7[[#This Row],[НОМЕР]],#REF!,9,0),"")</f>
        <v/>
      </c>
      <c r="C139" s="12" t="str">
        <f ca="1">IF(Категорії!B139&lt;&gt;9999,Категорії!B139,"")</f>
        <v/>
      </c>
      <c r="D139" s="11" t="str">
        <f ca="1">IFERROR(VLOOKUP(Таблица7[[#This Row],[НОМЕР]],#REF!,2),"")</f>
        <v/>
      </c>
      <c r="E139" s="11" t="str">
        <f ca="1">IFERROR(VLOOKUP(Таблица7[[#This Row],[НОМЕР]],#REF!,6),"")</f>
        <v/>
      </c>
      <c r="F139" s="13" t="str">
        <f ca="1">IFERROR(VLOOKUP(Таблица7[[#This Row],[НОМЕР]],#REF!,4,0)-$J$2,"")</f>
        <v/>
      </c>
    </row>
    <row r="140" spans="2:6" ht="15" x14ac:dyDescent="0.2">
      <c r="B140" s="11" t="str">
        <f ca="1">IFERROR(VLOOKUP(Таблица7[[#This Row],[НОМЕР]],#REF!,9,0),"")</f>
        <v/>
      </c>
      <c r="C140" s="12" t="str">
        <f ca="1">IF(Категорії!B140&lt;&gt;9999,Категорії!B140,"")</f>
        <v/>
      </c>
      <c r="D140" s="11" t="str">
        <f ca="1">IFERROR(VLOOKUP(Таблица7[[#This Row],[НОМЕР]],#REF!,2),"")</f>
        <v/>
      </c>
      <c r="E140" s="11" t="str">
        <f ca="1">IFERROR(VLOOKUP(Таблица7[[#This Row],[НОМЕР]],#REF!,6),"")</f>
        <v/>
      </c>
      <c r="F140" s="13" t="str">
        <f ca="1">IFERROR(VLOOKUP(Таблица7[[#This Row],[НОМЕР]],#REF!,4,0)-$J$2,"")</f>
        <v/>
      </c>
    </row>
    <row r="141" spans="2:6" ht="15" x14ac:dyDescent="0.2">
      <c r="B141" s="11" t="str">
        <f ca="1">IFERROR(VLOOKUP(Таблица7[[#This Row],[НОМЕР]],#REF!,9,0),"")</f>
        <v/>
      </c>
      <c r="C141" s="12" t="str">
        <f ca="1">IF(Категорії!B141&lt;&gt;9999,Категорії!B141,"")</f>
        <v/>
      </c>
      <c r="D141" s="11" t="str">
        <f ca="1">IFERROR(VLOOKUP(Таблица7[[#This Row],[НОМЕР]],#REF!,2),"")</f>
        <v/>
      </c>
      <c r="E141" s="11" t="str">
        <f ca="1">IFERROR(VLOOKUP(Таблица7[[#This Row],[НОМЕР]],#REF!,6),"")</f>
        <v/>
      </c>
      <c r="F141" s="13" t="str">
        <f ca="1">IFERROR(VLOOKUP(Таблица7[[#This Row],[НОМЕР]],#REF!,4,0)-$J$2,"")</f>
        <v/>
      </c>
    </row>
    <row r="142" spans="2:6" ht="15" x14ac:dyDescent="0.2">
      <c r="B142" s="11" t="str">
        <f ca="1">IFERROR(VLOOKUP(Таблица7[[#This Row],[НОМЕР]],#REF!,9,0),"")</f>
        <v/>
      </c>
      <c r="C142" s="12" t="str">
        <f ca="1">IF(Категорії!B142&lt;&gt;9999,Категорії!B142,"")</f>
        <v/>
      </c>
      <c r="D142" s="11" t="str">
        <f ca="1">IFERROR(VLOOKUP(Таблица7[[#This Row],[НОМЕР]],#REF!,2),"")</f>
        <v/>
      </c>
      <c r="E142" s="11" t="str">
        <f ca="1">IFERROR(VLOOKUP(Таблица7[[#This Row],[НОМЕР]],#REF!,6),"")</f>
        <v/>
      </c>
      <c r="F142" s="13" t="str">
        <f ca="1">IFERROR(VLOOKUP(Таблица7[[#This Row],[НОМЕР]],#REF!,4,0)-$J$2,"")</f>
        <v/>
      </c>
    </row>
    <row r="143" spans="2:6" ht="15" x14ac:dyDescent="0.2">
      <c r="B143" s="11" t="str">
        <f ca="1">IFERROR(VLOOKUP(Таблица7[[#This Row],[НОМЕР]],#REF!,9,0),"")</f>
        <v/>
      </c>
      <c r="C143" s="12" t="str">
        <f ca="1">IF(Категорії!B143&lt;&gt;9999,Категорії!B143,"")</f>
        <v/>
      </c>
      <c r="D143" s="11" t="str">
        <f ca="1">IFERROR(VLOOKUP(Таблица7[[#This Row],[НОМЕР]],#REF!,2),"")</f>
        <v/>
      </c>
      <c r="E143" s="11" t="str">
        <f ca="1">IFERROR(VLOOKUP(Таблица7[[#This Row],[НОМЕР]],#REF!,6),"")</f>
        <v/>
      </c>
      <c r="F143" s="13" t="str">
        <f ca="1">IFERROR(VLOOKUP(Таблица7[[#This Row],[НОМЕР]],#REF!,4,0)-$J$2,"")</f>
        <v/>
      </c>
    </row>
    <row r="144" spans="2:6" ht="15" x14ac:dyDescent="0.2">
      <c r="B144" s="11" t="str">
        <f ca="1">IFERROR(VLOOKUP(Таблица7[[#This Row],[НОМЕР]],#REF!,9,0),"")</f>
        <v/>
      </c>
      <c r="C144" s="12" t="str">
        <f ca="1">IF(Категорії!B144&lt;&gt;9999,Категорії!B144,"")</f>
        <v/>
      </c>
      <c r="D144" s="11" t="str">
        <f ca="1">IFERROR(VLOOKUP(Таблица7[[#This Row],[НОМЕР]],#REF!,2),"")</f>
        <v/>
      </c>
      <c r="E144" s="11" t="str">
        <f ca="1">IFERROR(VLOOKUP(Таблица7[[#This Row],[НОМЕР]],#REF!,6),"")</f>
        <v/>
      </c>
      <c r="F144" s="13" t="str">
        <f ca="1">IFERROR(VLOOKUP(Таблица7[[#This Row],[НОМЕР]],#REF!,4,0)-$J$2,"")</f>
        <v/>
      </c>
    </row>
    <row r="145" spans="2:6" ht="15" x14ac:dyDescent="0.2">
      <c r="B145" s="11" t="str">
        <f ca="1">IFERROR(VLOOKUP(Таблица7[[#This Row],[НОМЕР]],#REF!,9,0),"")</f>
        <v/>
      </c>
      <c r="C145" s="12" t="str">
        <f ca="1">IF(Категорії!B145&lt;&gt;9999,Категорії!B145,"")</f>
        <v/>
      </c>
      <c r="D145" s="11" t="str">
        <f ca="1">IFERROR(VLOOKUP(Таблица7[[#This Row],[НОМЕР]],#REF!,2),"")</f>
        <v/>
      </c>
      <c r="E145" s="11" t="str">
        <f ca="1">IFERROR(VLOOKUP(Таблица7[[#This Row],[НОМЕР]],#REF!,6),"")</f>
        <v/>
      </c>
      <c r="F145" s="13" t="str">
        <f ca="1">IFERROR(VLOOKUP(Таблица7[[#This Row],[НОМЕР]],#REF!,4,0)-$J$2,"")</f>
        <v/>
      </c>
    </row>
    <row r="146" spans="2:6" ht="15" x14ac:dyDescent="0.2">
      <c r="B146" s="11" t="str">
        <f ca="1">IFERROR(VLOOKUP(Таблица7[[#This Row],[НОМЕР]],#REF!,9,0),"")</f>
        <v/>
      </c>
      <c r="C146" s="12" t="str">
        <f ca="1">IF(Категорії!B146&lt;&gt;9999,Категорії!B146,"")</f>
        <v/>
      </c>
      <c r="D146" s="11" t="str">
        <f ca="1">IFERROR(VLOOKUP(Таблица7[[#This Row],[НОМЕР]],#REF!,2),"")</f>
        <v/>
      </c>
      <c r="E146" s="11" t="str">
        <f ca="1">IFERROR(VLOOKUP(Таблица7[[#This Row],[НОМЕР]],#REF!,6),"")</f>
        <v/>
      </c>
      <c r="F146" s="13" t="str">
        <f ca="1">IFERROR(VLOOKUP(Таблица7[[#This Row],[НОМЕР]],#REF!,4,0)-$J$2,"")</f>
        <v/>
      </c>
    </row>
    <row r="147" spans="2:6" ht="15" x14ac:dyDescent="0.2">
      <c r="B147" s="11" t="str">
        <f ca="1">IFERROR(VLOOKUP(Таблица7[[#This Row],[НОМЕР]],#REF!,9,0),"")</f>
        <v/>
      </c>
      <c r="C147" s="12" t="str">
        <f ca="1">IF(Категорії!B147&lt;&gt;9999,Категорії!B147,"")</f>
        <v/>
      </c>
      <c r="D147" s="11" t="str">
        <f ca="1">IFERROR(VLOOKUP(Таблица7[[#This Row],[НОМЕР]],#REF!,2),"")</f>
        <v/>
      </c>
      <c r="E147" s="11" t="str">
        <f ca="1">IFERROR(VLOOKUP(Таблица7[[#This Row],[НОМЕР]],#REF!,6),"")</f>
        <v/>
      </c>
      <c r="F147" s="13" t="str">
        <f ca="1">IFERROR(VLOOKUP(Таблица7[[#This Row],[НОМЕР]],#REF!,4,0)-$J$2,"")</f>
        <v/>
      </c>
    </row>
    <row r="148" spans="2:6" ht="15" x14ac:dyDescent="0.2">
      <c r="B148" s="11" t="str">
        <f ca="1">IFERROR(VLOOKUP(Таблица7[[#This Row],[НОМЕР]],#REF!,9,0),"")</f>
        <v/>
      </c>
      <c r="C148" s="12" t="str">
        <f ca="1">IF(Категорії!B148&lt;&gt;9999,Категорії!B148,"")</f>
        <v/>
      </c>
      <c r="D148" s="11" t="str">
        <f ca="1">IFERROR(VLOOKUP(Таблица7[[#This Row],[НОМЕР]],#REF!,2),"")</f>
        <v/>
      </c>
      <c r="E148" s="11" t="str">
        <f ca="1">IFERROR(VLOOKUP(Таблица7[[#This Row],[НОМЕР]],#REF!,6),"")</f>
        <v/>
      </c>
      <c r="F148" s="13" t="str">
        <f ca="1">IFERROR(VLOOKUP(Таблица7[[#This Row],[НОМЕР]],#REF!,4,0)-$J$2,"")</f>
        <v/>
      </c>
    </row>
    <row r="149" spans="2:6" ht="15" x14ac:dyDescent="0.2">
      <c r="B149" s="11" t="str">
        <f ca="1">IFERROR(VLOOKUP(Таблица7[[#This Row],[НОМЕР]],#REF!,9,0),"")</f>
        <v/>
      </c>
      <c r="C149" s="12" t="str">
        <f ca="1">IF(Категорії!B149&lt;&gt;9999,Категорії!B149,"")</f>
        <v/>
      </c>
      <c r="D149" s="11" t="str">
        <f ca="1">IFERROR(VLOOKUP(Таблица7[[#This Row],[НОМЕР]],#REF!,2),"")</f>
        <v/>
      </c>
      <c r="E149" s="11" t="str">
        <f ca="1">IFERROR(VLOOKUP(Таблица7[[#This Row],[НОМЕР]],#REF!,6),"")</f>
        <v/>
      </c>
      <c r="F149" s="13" t="str">
        <f ca="1">IFERROR(VLOOKUP(Таблица7[[#This Row],[НОМЕР]],#REF!,4,0)-$J$2,"")</f>
        <v/>
      </c>
    </row>
    <row r="150" spans="2:6" ht="15" x14ac:dyDescent="0.2">
      <c r="B150" s="11" t="str">
        <f ca="1">IFERROR(VLOOKUP(Таблица7[[#This Row],[НОМЕР]],#REF!,9,0),"")</f>
        <v/>
      </c>
      <c r="C150" s="12" t="str">
        <f ca="1">IF(Категорії!B150&lt;&gt;9999,Категорії!B150,"")</f>
        <v/>
      </c>
      <c r="D150" s="11" t="str">
        <f ca="1">IFERROR(VLOOKUP(Таблица7[[#This Row],[НОМЕР]],#REF!,2),"")</f>
        <v/>
      </c>
      <c r="E150" s="11" t="str">
        <f ca="1">IFERROR(VLOOKUP(Таблица7[[#This Row],[НОМЕР]],#REF!,6),"")</f>
        <v/>
      </c>
      <c r="F150" s="13" t="str">
        <f ca="1">IFERROR(VLOOKUP(Таблица7[[#This Row],[НОМЕР]],#REF!,4,0)-$J$2,"")</f>
        <v/>
      </c>
    </row>
    <row r="151" spans="2:6" ht="15" x14ac:dyDescent="0.2">
      <c r="B151" s="11" t="str">
        <f ca="1">IFERROR(VLOOKUP(Таблица7[[#This Row],[НОМЕР]],#REF!,9,0),"")</f>
        <v/>
      </c>
      <c r="C151" s="12" t="str">
        <f ca="1">IF(Категорії!B151&lt;&gt;9999,Категорії!B151,"")</f>
        <v/>
      </c>
      <c r="D151" s="11" t="str">
        <f ca="1">IFERROR(VLOOKUP(Таблица7[[#This Row],[НОМЕР]],#REF!,2),"")</f>
        <v/>
      </c>
      <c r="E151" s="11" t="str">
        <f ca="1">IFERROR(VLOOKUP(Таблица7[[#This Row],[НОМЕР]],#REF!,6),"")</f>
        <v/>
      </c>
      <c r="F151" s="13" t="str">
        <f ca="1">IFERROR(VLOOKUP(Таблица7[[#This Row],[НОМЕР]],#REF!,4,0)-$J$2,"")</f>
        <v/>
      </c>
    </row>
    <row r="152" spans="2:6" ht="15" x14ac:dyDescent="0.2">
      <c r="B152" s="11" t="str">
        <f ca="1">IFERROR(VLOOKUP(Таблица7[[#This Row],[НОМЕР]],#REF!,9,0),"")</f>
        <v/>
      </c>
      <c r="C152" s="12" t="str">
        <f ca="1">IF(Категорії!B152&lt;&gt;9999,Категорії!B152,"")</f>
        <v/>
      </c>
      <c r="D152" s="11" t="str">
        <f ca="1">IFERROR(VLOOKUP(Таблица7[[#This Row],[НОМЕР]],#REF!,2),"")</f>
        <v/>
      </c>
      <c r="E152" s="11" t="str">
        <f ca="1">IFERROR(VLOOKUP(Таблица7[[#This Row],[НОМЕР]],#REF!,6),"")</f>
        <v/>
      </c>
      <c r="F152" s="13" t="str">
        <f ca="1">IFERROR(VLOOKUP(Таблица7[[#This Row],[НОМЕР]],#REF!,4,0)-$J$2,"")</f>
        <v/>
      </c>
    </row>
    <row r="153" spans="2:6" ht="15" x14ac:dyDescent="0.2">
      <c r="B153" s="11" t="str">
        <f ca="1">IFERROR(VLOOKUP(Таблица7[[#This Row],[НОМЕР]],#REF!,9,0),"")</f>
        <v/>
      </c>
      <c r="C153" s="12" t="str">
        <f ca="1">IF(Категорії!B153&lt;&gt;9999,Категорії!B153,"")</f>
        <v/>
      </c>
      <c r="D153" s="11" t="str">
        <f ca="1">IFERROR(VLOOKUP(Таблица7[[#This Row],[НОМЕР]],#REF!,2),"")</f>
        <v/>
      </c>
      <c r="E153" s="11" t="str">
        <f ca="1">IFERROR(VLOOKUP(Таблица7[[#This Row],[НОМЕР]],#REF!,6),"")</f>
        <v/>
      </c>
      <c r="F153" s="13" t="str">
        <f ca="1">IFERROR(VLOOKUP(Таблица7[[#This Row],[НОМЕР]],#REF!,4,0)-$J$2,"")</f>
        <v/>
      </c>
    </row>
    <row r="154" spans="2:6" ht="15" x14ac:dyDescent="0.2">
      <c r="B154" s="11" t="str">
        <f ca="1">IFERROR(VLOOKUP(Таблица7[[#This Row],[НОМЕР]],#REF!,9,0),"")</f>
        <v/>
      </c>
      <c r="C154" s="12" t="str">
        <f ca="1">IF(Категорії!B154&lt;&gt;9999,Категорії!B154,"")</f>
        <v/>
      </c>
      <c r="D154" s="11" t="str">
        <f ca="1">IFERROR(VLOOKUP(Таблица7[[#This Row],[НОМЕР]],#REF!,2),"")</f>
        <v/>
      </c>
      <c r="E154" s="11" t="str">
        <f ca="1">IFERROR(VLOOKUP(Таблица7[[#This Row],[НОМЕР]],#REF!,6),"")</f>
        <v/>
      </c>
      <c r="F154" s="13" t="str">
        <f ca="1">IFERROR(VLOOKUP(Таблица7[[#This Row],[НОМЕР]],#REF!,4,0)-$J$2,"")</f>
        <v/>
      </c>
    </row>
    <row r="155" spans="2:6" ht="15" x14ac:dyDescent="0.2">
      <c r="B155" s="11" t="str">
        <f ca="1">IFERROR(VLOOKUP(Таблица7[[#This Row],[НОМЕР]],#REF!,9,0),"")</f>
        <v/>
      </c>
      <c r="C155" s="12" t="str">
        <f ca="1">IF(Категорії!B155&lt;&gt;9999,Категорії!B155,"")</f>
        <v/>
      </c>
      <c r="D155" s="11" t="str">
        <f ca="1">IFERROR(VLOOKUP(Таблица7[[#This Row],[НОМЕР]],#REF!,2),"")</f>
        <v/>
      </c>
      <c r="E155" s="11" t="str">
        <f ca="1">IFERROR(VLOOKUP(Таблица7[[#This Row],[НОМЕР]],#REF!,6),"")</f>
        <v/>
      </c>
      <c r="F155" s="13" t="str">
        <f ca="1">IFERROR(VLOOKUP(Таблица7[[#This Row],[НОМЕР]],#REF!,4,0)-$J$2,"")</f>
        <v/>
      </c>
    </row>
    <row r="156" spans="2:6" ht="15" x14ac:dyDescent="0.2">
      <c r="B156" s="11" t="str">
        <f ca="1">IFERROR(VLOOKUP(Таблица7[[#This Row],[НОМЕР]],#REF!,9,0),"")</f>
        <v/>
      </c>
      <c r="C156" s="12" t="str">
        <f ca="1">IF(Категорії!B156&lt;&gt;9999,Категорії!B156,"")</f>
        <v/>
      </c>
      <c r="D156" s="11" t="str">
        <f ca="1">IFERROR(VLOOKUP(Таблица7[[#This Row],[НОМЕР]],#REF!,2),"")</f>
        <v/>
      </c>
      <c r="E156" s="11" t="str">
        <f ca="1">IFERROR(VLOOKUP(Таблица7[[#This Row],[НОМЕР]],#REF!,6),"")</f>
        <v/>
      </c>
      <c r="F156" s="13" t="str">
        <f ca="1">IFERROR(VLOOKUP(Таблица7[[#This Row],[НОМЕР]],#REF!,4,0)-$J$2,"")</f>
        <v/>
      </c>
    </row>
    <row r="157" spans="2:6" ht="15" x14ac:dyDescent="0.2">
      <c r="B157" s="11" t="str">
        <f ca="1">IFERROR(VLOOKUP(Таблица7[[#This Row],[НОМЕР]],#REF!,9,0),"")</f>
        <v/>
      </c>
      <c r="C157" s="12" t="str">
        <f ca="1">IF(Категорії!B157&lt;&gt;9999,Категорії!B157,"")</f>
        <v/>
      </c>
      <c r="D157" s="11" t="str">
        <f ca="1">IFERROR(VLOOKUP(Таблица7[[#This Row],[НОМЕР]],#REF!,2),"")</f>
        <v/>
      </c>
      <c r="E157" s="11" t="str">
        <f ca="1">IFERROR(VLOOKUP(Таблица7[[#This Row],[НОМЕР]],#REF!,6),"")</f>
        <v/>
      </c>
      <c r="F157" s="13" t="str">
        <f ca="1">IFERROR(VLOOKUP(Таблица7[[#This Row],[НОМЕР]],#REF!,4,0)-$J$2,"")</f>
        <v/>
      </c>
    </row>
    <row r="158" spans="2:6" ht="15" x14ac:dyDescent="0.2">
      <c r="B158" s="11" t="str">
        <f ca="1">IFERROR(VLOOKUP(Таблица7[[#This Row],[НОМЕР]],#REF!,9,0),"")</f>
        <v/>
      </c>
      <c r="C158" s="12" t="str">
        <f ca="1">IF(Категорії!B158&lt;&gt;9999,Категорії!B158,"")</f>
        <v/>
      </c>
      <c r="D158" s="11" t="str">
        <f ca="1">IFERROR(VLOOKUP(Таблица7[[#This Row],[НОМЕР]],#REF!,2),"")</f>
        <v/>
      </c>
      <c r="E158" s="11" t="str">
        <f ca="1">IFERROR(VLOOKUP(Таблица7[[#This Row],[НОМЕР]],#REF!,6),"")</f>
        <v/>
      </c>
      <c r="F158" s="13" t="str">
        <f ca="1">IFERROR(VLOOKUP(Таблица7[[#This Row],[НОМЕР]],#REF!,4,0)-$J$2,"")</f>
        <v/>
      </c>
    </row>
    <row r="159" spans="2:6" ht="15" x14ac:dyDescent="0.2">
      <c r="B159" s="11" t="str">
        <f ca="1">IFERROR(VLOOKUP(Таблица7[[#This Row],[НОМЕР]],#REF!,9,0),"")</f>
        <v/>
      </c>
      <c r="C159" s="12" t="str">
        <f ca="1">IF(Категорії!B159&lt;&gt;9999,Категорії!B159,"")</f>
        <v/>
      </c>
      <c r="D159" s="11" t="str">
        <f ca="1">IFERROR(VLOOKUP(Таблица7[[#This Row],[НОМЕР]],#REF!,2),"")</f>
        <v/>
      </c>
      <c r="E159" s="11" t="str">
        <f ca="1">IFERROR(VLOOKUP(Таблица7[[#This Row],[НОМЕР]],#REF!,6),"")</f>
        <v/>
      </c>
      <c r="F159" s="13" t="str">
        <f ca="1">IFERROR(VLOOKUP(Таблица7[[#This Row],[НОМЕР]],#REF!,4,0)-$J$2,"")</f>
        <v/>
      </c>
    </row>
    <row r="160" spans="2:6" ht="15" x14ac:dyDescent="0.2">
      <c r="B160" s="11" t="str">
        <f ca="1">IFERROR(VLOOKUP(Таблица7[[#This Row],[НОМЕР]],#REF!,9,0),"")</f>
        <v/>
      </c>
      <c r="C160" s="12" t="str">
        <f ca="1">IF(Категорії!B160&lt;&gt;9999,Категорії!B160,"")</f>
        <v/>
      </c>
      <c r="D160" s="11" t="str">
        <f ca="1">IFERROR(VLOOKUP(Таблица7[[#This Row],[НОМЕР]],#REF!,2),"")</f>
        <v/>
      </c>
      <c r="E160" s="11" t="str">
        <f ca="1">IFERROR(VLOOKUP(Таблица7[[#This Row],[НОМЕР]],#REF!,6),"")</f>
        <v/>
      </c>
      <c r="F160" s="13" t="str">
        <f ca="1">IFERROR(VLOOKUP(Таблица7[[#This Row],[НОМЕР]],#REF!,4,0)-$J$2,"")</f>
        <v/>
      </c>
    </row>
    <row r="161" spans="2:6" ht="15" x14ac:dyDescent="0.2">
      <c r="B161" s="11" t="str">
        <f ca="1">IFERROR(VLOOKUP(Таблица7[[#This Row],[НОМЕР]],#REF!,9,0),"")</f>
        <v/>
      </c>
      <c r="C161" s="12" t="str">
        <f ca="1">IF(Категорії!B161&lt;&gt;9999,Категорії!B161,"")</f>
        <v/>
      </c>
      <c r="D161" s="11" t="str">
        <f ca="1">IFERROR(VLOOKUP(Таблица7[[#This Row],[НОМЕР]],#REF!,2),"")</f>
        <v/>
      </c>
      <c r="E161" s="11" t="str">
        <f ca="1">IFERROR(VLOOKUP(Таблица7[[#This Row],[НОМЕР]],#REF!,6),"")</f>
        <v/>
      </c>
      <c r="F161" s="13" t="str">
        <f ca="1">IFERROR(VLOOKUP(Таблица7[[#This Row],[НОМЕР]],#REF!,4,0)-$J$2,"")</f>
        <v/>
      </c>
    </row>
    <row r="162" spans="2:6" ht="15" x14ac:dyDescent="0.2">
      <c r="B162" s="11" t="str">
        <f ca="1">IFERROR(VLOOKUP(Таблица7[[#This Row],[НОМЕР]],#REF!,9,0),"")</f>
        <v/>
      </c>
      <c r="C162" s="12" t="str">
        <f ca="1">IF(Категорії!B162&lt;&gt;9999,Категорії!B162,"")</f>
        <v/>
      </c>
      <c r="D162" s="11" t="str">
        <f ca="1">IFERROR(VLOOKUP(Таблица7[[#This Row],[НОМЕР]],#REF!,2),"")</f>
        <v/>
      </c>
      <c r="E162" s="11" t="str">
        <f ca="1">IFERROR(VLOOKUP(Таблица7[[#This Row],[НОМЕР]],#REF!,6),"")</f>
        <v/>
      </c>
      <c r="F162" s="13" t="str">
        <f ca="1">IFERROR(VLOOKUP(Таблица7[[#This Row],[НОМЕР]],#REF!,4,0)-$J$2,"")</f>
        <v/>
      </c>
    </row>
    <row r="163" spans="2:6" ht="15" x14ac:dyDescent="0.2">
      <c r="B163" s="11" t="str">
        <f ca="1">IFERROR(VLOOKUP(Таблица7[[#This Row],[НОМЕР]],#REF!,9,0),"")</f>
        <v/>
      </c>
      <c r="C163" s="12" t="str">
        <f ca="1">IF(Категорії!B163&lt;&gt;9999,Категорії!B163,"")</f>
        <v/>
      </c>
      <c r="D163" s="11" t="str">
        <f ca="1">IFERROR(VLOOKUP(Таблица7[[#This Row],[НОМЕР]],#REF!,2),"")</f>
        <v/>
      </c>
      <c r="E163" s="11" t="str">
        <f ca="1">IFERROR(VLOOKUP(Таблица7[[#This Row],[НОМЕР]],#REF!,6),"")</f>
        <v/>
      </c>
      <c r="F163" s="13" t="str">
        <f ca="1">IFERROR(VLOOKUP(Таблица7[[#This Row],[НОМЕР]],#REF!,4,0)-$J$2,"")</f>
        <v/>
      </c>
    </row>
    <row r="164" spans="2:6" ht="15" x14ac:dyDescent="0.2">
      <c r="B164" s="11" t="str">
        <f ca="1">IFERROR(VLOOKUP(Таблица7[[#This Row],[НОМЕР]],#REF!,9,0),"")</f>
        <v/>
      </c>
      <c r="C164" s="12" t="str">
        <f ca="1">IF(Категорії!B164&lt;&gt;9999,Категорії!B164,"")</f>
        <v/>
      </c>
      <c r="D164" s="11" t="str">
        <f ca="1">IFERROR(VLOOKUP(Таблица7[[#This Row],[НОМЕР]],#REF!,2),"")</f>
        <v/>
      </c>
      <c r="E164" s="11" t="str">
        <f ca="1">IFERROR(VLOOKUP(Таблица7[[#This Row],[НОМЕР]],#REF!,6),"")</f>
        <v/>
      </c>
      <c r="F164" s="13" t="str">
        <f ca="1">IFERROR(VLOOKUP(Таблица7[[#This Row],[НОМЕР]],#REF!,4,0)-$J$2,"")</f>
        <v/>
      </c>
    </row>
    <row r="165" spans="2:6" ht="15" x14ac:dyDescent="0.2">
      <c r="B165" s="11" t="str">
        <f ca="1">IFERROR(VLOOKUP(Таблица7[[#This Row],[НОМЕР]],#REF!,9,0),"")</f>
        <v/>
      </c>
      <c r="C165" s="12" t="str">
        <f ca="1">IF(Категорії!B165&lt;&gt;9999,Категорії!B165,"")</f>
        <v/>
      </c>
      <c r="D165" s="11" t="str">
        <f ca="1">IFERROR(VLOOKUP(Таблица7[[#This Row],[НОМЕР]],#REF!,2),"")</f>
        <v/>
      </c>
      <c r="E165" s="11" t="str">
        <f ca="1">IFERROR(VLOOKUP(Таблица7[[#This Row],[НОМЕР]],#REF!,6),"")</f>
        <v/>
      </c>
      <c r="F165" s="13" t="str">
        <f ca="1">IFERROR(VLOOKUP(Таблица7[[#This Row],[НОМЕР]],#REF!,4,0)-$J$2,"")</f>
        <v/>
      </c>
    </row>
    <row r="166" spans="2:6" ht="15" x14ac:dyDescent="0.2">
      <c r="B166" s="11" t="str">
        <f ca="1">IFERROR(VLOOKUP(Таблица7[[#This Row],[НОМЕР]],#REF!,9,0),"")</f>
        <v/>
      </c>
      <c r="C166" s="12" t="str">
        <f ca="1">IF(Категорії!B166&lt;&gt;9999,Категорії!B166,"")</f>
        <v/>
      </c>
      <c r="D166" s="11" t="str">
        <f ca="1">IFERROR(VLOOKUP(Таблица7[[#This Row],[НОМЕР]],#REF!,2),"")</f>
        <v/>
      </c>
      <c r="E166" s="11" t="str">
        <f ca="1">IFERROR(VLOOKUP(Таблица7[[#This Row],[НОМЕР]],#REF!,6),"")</f>
        <v/>
      </c>
      <c r="F166" s="13" t="str">
        <f ca="1">IFERROR(VLOOKUP(Таблица7[[#This Row],[НОМЕР]],#REF!,4,0)-$J$2,"")</f>
        <v/>
      </c>
    </row>
    <row r="167" spans="2:6" ht="15" x14ac:dyDescent="0.2">
      <c r="B167" s="11" t="str">
        <f ca="1">IFERROR(VLOOKUP(Таблица7[[#This Row],[НОМЕР]],#REF!,9,0),"")</f>
        <v/>
      </c>
      <c r="C167" s="12" t="str">
        <f ca="1">IF(Категорії!B167&lt;&gt;9999,Категорії!B167,"")</f>
        <v/>
      </c>
      <c r="D167" s="11" t="str">
        <f ca="1">IFERROR(VLOOKUP(Таблица7[[#This Row],[НОМЕР]],#REF!,2),"")</f>
        <v/>
      </c>
      <c r="E167" s="11" t="str">
        <f ca="1">IFERROR(VLOOKUP(Таблица7[[#This Row],[НОМЕР]],#REF!,6),"")</f>
        <v/>
      </c>
      <c r="F167" s="13" t="str">
        <f ca="1">IFERROR(VLOOKUP(Таблица7[[#This Row],[НОМЕР]],#REF!,4,0)-$J$2,"")</f>
        <v/>
      </c>
    </row>
    <row r="168" spans="2:6" ht="15" x14ac:dyDescent="0.2">
      <c r="B168" s="11" t="str">
        <f ca="1">IFERROR(VLOOKUP(Таблица7[[#This Row],[НОМЕР]],#REF!,9,0),"")</f>
        <v/>
      </c>
      <c r="C168" s="12" t="str">
        <f ca="1">IF(Категорії!B168&lt;&gt;9999,Категорії!B168,"")</f>
        <v/>
      </c>
      <c r="D168" s="11" t="str">
        <f ca="1">IFERROR(VLOOKUP(Таблица7[[#This Row],[НОМЕР]],#REF!,2),"")</f>
        <v/>
      </c>
      <c r="E168" s="11" t="str">
        <f ca="1">IFERROR(VLOOKUP(Таблица7[[#This Row],[НОМЕР]],#REF!,6),"")</f>
        <v/>
      </c>
      <c r="F168" s="13" t="str">
        <f ca="1">IFERROR(VLOOKUP(Таблица7[[#This Row],[НОМЕР]],#REF!,4,0)-$J$2,"")</f>
        <v/>
      </c>
    </row>
    <row r="169" spans="2:6" ht="15" x14ac:dyDescent="0.2">
      <c r="B169" s="11" t="str">
        <f ca="1">IFERROR(VLOOKUP(Таблица7[[#This Row],[НОМЕР]],#REF!,9,0),"")</f>
        <v/>
      </c>
      <c r="C169" s="12" t="str">
        <f ca="1">IF(Категорії!B169&lt;&gt;9999,Категорії!B169,"")</f>
        <v/>
      </c>
      <c r="D169" s="11" t="str">
        <f ca="1">IFERROR(VLOOKUP(Таблица7[[#This Row],[НОМЕР]],#REF!,2),"")</f>
        <v/>
      </c>
      <c r="E169" s="11" t="str">
        <f ca="1">IFERROR(VLOOKUP(Таблица7[[#This Row],[НОМЕР]],#REF!,6),"")</f>
        <v/>
      </c>
      <c r="F169" s="13" t="str">
        <f ca="1">IFERROR(VLOOKUP(Таблица7[[#This Row],[НОМЕР]],#REF!,4,0)-$J$2,"")</f>
        <v/>
      </c>
    </row>
    <row r="170" spans="2:6" ht="15" x14ac:dyDescent="0.2">
      <c r="B170" s="11" t="str">
        <f ca="1">IFERROR(VLOOKUP(Таблица7[[#This Row],[НОМЕР]],#REF!,9,0),"")</f>
        <v/>
      </c>
      <c r="C170" s="12" t="str">
        <f ca="1">IF(Категорії!B170&lt;&gt;9999,Категорії!B170,"")</f>
        <v/>
      </c>
      <c r="D170" s="11" t="str">
        <f ca="1">IFERROR(VLOOKUP(Таблица7[[#This Row],[НОМЕР]],#REF!,2),"")</f>
        <v/>
      </c>
      <c r="E170" s="11" t="str">
        <f ca="1">IFERROR(VLOOKUP(Таблица7[[#This Row],[НОМЕР]],#REF!,6),"")</f>
        <v/>
      </c>
      <c r="F170" s="13" t="str">
        <f ca="1">IFERROR(VLOOKUP(Таблица7[[#This Row],[НОМЕР]],#REF!,4,0)-$J$2,"")</f>
        <v/>
      </c>
    </row>
    <row r="171" spans="2:6" ht="15" x14ac:dyDescent="0.2">
      <c r="B171" s="11" t="str">
        <f ca="1">IFERROR(VLOOKUP(Таблица7[[#This Row],[НОМЕР]],#REF!,9,0),"")</f>
        <v/>
      </c>
      <c r="C171" s="12" t="str">
        <f ca="1">IF(Категорії!B171&lt;&gt;9999,Категорії!B171,"")</f>
        <v/>
      </c>
      <c r="D171" s="11" t="str">
        <f ca="1">IFERROR(VLOOKUP(Таблица7[[#This Row],[НОМЕР]],#REF!,2),"")</f>
        <v/>
      </c>
      <c r="E171" s="11" t="str">
        <f ca="1">IFERROR(VLOOKUP(Таблица7[[#This Row],[НОМЕР]],#REF!,6),"")</f>
        <v/>
      </c>
      <c r="F171" s="13" t="str">
        <f ca="1">IFERROR(VLOOKUP(Таблица7[[#This Row],[НОМЕР]],#REF!,4,0)-$J$2,"")</f>
        <v/>
      </c>
    </row>
    <row r="172" spans="2:6" ht="15" x14ac:dyDescent="0.2">
      <c r="B172" s="11" t="str">
        <f ca="1">IFERROR(VLOOKUP(Таблица7[[#This Row],[НОМЕР]],#REF!,9,0),"")</f>
        <v/>
      </c>
      <c r="C172" s="12" t="str">
        <f ca="1">IF(Категорії!B172&lt;&gt;9999,Категорії!B172,"")</f>
        <v/>
      </c>
      <c r="D172" s="11" t="str">
        <f ca="1">IFERROR(VLOOKUP(Таблица7[[#This Row],[НОМЕР]],#REF!,2),"")</f>
        <v/>
      </c>
      <c r="E172" s="11" t="str">
        <f ca="1">IFERROR(VLOOKUP(Таблица7[[#This Row],[НОМЕР]],#REF!,6),"")</f>
        <v/>
      </c>
      <c r="F172" s="13" t="str">
        <f ca="1">IFERROR(VLOOKUP(Таблица7[[#This Row],[НОМЕР]],#REF!,4,0)-$J$2,"")</f>
        <v/>
      </c>
    </row>
    <row r="173" spans="2:6" ht="15" x14ac:dyDescent="0.2">
      <c r="B173" s="11" t="str">
        <f ca="1">IFERROR(VLOOKUP(Таблица7[[#This Row],[НОМЕР]],#REF!,9,0),"")</f>
        <v/>
      </c>
      <c r="C173" s="12" t="str">
        <f ca="1">IF(Категорії!B173&lt;&gt;9999,Категорії!B173,"")</f>
        <v/>
      </c>
      <c r="D173" s="11" t="str">
        <f ca="1">IFERROR(VLOOKUP(Таблица7[[#This Row],[НОМЕР]],#REF!,2),"")</f>
        <v/>
      </c>
      <c r="E173" s="11" t="str">
        <f ca="1">IFERROR(VLOOKUP(Таблица7[[#This Row],[НОМЕР]],#REF!,6),"")</f>
        <v/>
      </c>
      <c r="F173" s="13" t="str">
        <f ca="1">IFERROR(VLOOKUP(Таблица7[[#This Row],[НОМЕР]],#REF!,4,0)-$J$2,"")</f>
        <v/>
      </c>
    </row>
    <row r="174" spans="2:6" ht="15" x14ac:dyDescent="0.2">
      <c r="B174" s="11" t="str">
        <f ca="1">IFERROR(VLOOKUP(Таблица7[[#This Row],[НОМЕР]],#REF!,9,0),"")</f>
        <v/>
      </c>
      <c r="C174" s="12" t="str">
        <f ca="1">IF(Категорії!B174&lt;&gt;9999,Категорії!B174,"")</f>
        <v/>
      </c>
      <c r="D174" s="11" t="str">
        <f ca="1">IFERROR(VLOOKUP(Таблица7[[#This Row],[НОМЕР]],#REF!,2),"")</f>
        <v/>
      </c>
      <c r="E174" s="11" t="str">
        <f ca="1">IFERROR(VLOOKUP(Таблица7[[#This Row],[НОМЕР]],#REF!,6),"")</f>
        <v/>
      </c>
      <c r="F174" s="13" t="str">
        <f ca="1">IFERROR(VLOOKUP(Таблица7[[#This Row],[НОМЕР]],#REF!,4,0)-$J$2,"")</f>
        <v/>
      </c>
    </row>
    <row r="175" spans="2:6" ht="15" x14ac:dyDescent="0.2">
      <c r="B175" s="11" t="str">
        <f ca="1">IFERROR(VLOOKUP(Таблица7[[#This Row],[НОМЕР]],#REF!,9,0),"")</f>
        <v/>
      </c>
      <c r="C175" s="12" t="str">
        <f ca="1">IF(Категорії!B175&lt;&gt;9999,Категорії!B175,"")</f>
        <v/>
      </c>
      <c r="D175" s="11" t="str">
        <f ca="1">IFERROR(VLOOKUP(Таблица7[[#This Row],[НОМЕР]],#REF!,2),"")</f>
        <v/>
      </c>
      <c r="E175" s="11" t="str">
        <f ca="1">IFERROR(VLOOKUP(Таблица7[[#This Row],[НОМЕР]],#REF!,6),"")</f>
        <v/>
      </c>
      <c r="F175" s="13" t="str">
        <f ca="1">IFERROR(VLOOKUP(Таблица7[[#This Row],[НОМЕР]],#REF!,4,0)-$J$2,"")</f>
        <v/>
      </c>
    </row>
    <row r="176" spans="2:6" ht="15" x14ac:dyDescent="0.2">
      <c r="B176" s="11" t="str">
        <f ca="1">IFERROR(VLOOKUP(Таблица7[[#This Row],[НОМЕР]],#REF!,9,0),"")</f>
        <v/>
      </c>
      <c r="C176" s="12" t="str">
        <f ca="1">IF(Категорії!B176&lt;&gt;9999,Категорії!B176,"")</f>
        <v/>
      </c>
      <c r="D176" s="11" t="str">
        <f ca="1">IFERROR(VLOOKUP(Таблица7[[#This Row],[НОМЕР]],#REF!,2),"")</f>
        <v/>
      </c>
      <c r="E176" s="11" t="str">
        <f ca="1">IFERROR(VLOOKUP(Таблица7[[#This Row],[НОМЕР]],#REF!,6),"")</f>
        <v/>
      </c>
      <c r="F176" s="13" t="str">
        <f ca="1">IFERROR(VLOOKUP(Таблица7[[#This Row],[НОМЕР]],#REF!,4,0)-$J$2,"")</f>
        <v/>
      </c>
    </row>
    <row r="177" spans="2:6" ht="15" x14ac:dyDescent="0.2">
      <c r="B177" s="11" t="str">
        <f ca="1">IFERROR(VLOOKUP(Таблица7[[#This Row],[НОМЕР]],#REF!,9,0),"")</f>
        <v/>
      </c>
      <c r="C177" s="12" t="str">
        <f ca="1">IF(Категорії!B177&lt;&gt;9999,Категорії!B177,"")</f>
        <v/>
      </c>
      <c r="D177" s="11" t="str">
        <f ca="1">IFERROR(VLOOKUP(Таблица7[[#This Row],[НОМЕР]],#REF!,2),"")</f>
        <v/>
      </c>
      <c r="E177" s="11" t="str">
        <f ca="1">IFERROR(VLOOKUP(Таблица7[[#This Row],[НОМЕР]],#REF!,6),"")</f>
        <v/>
      </c>
      <c r="F177" s="13" t="str">
        <f ca="1">IFERROR(VLOOKUP(Таблица7[[#This Row],[НОМЕР]],#REF!,4,0)-$J$2,"")</f>
        <v/>
      </c>
    </row>
    <row r="178" spans="2:6" ht="15" x14ac:dyDescent="0.2">
      <c r="B178" s="11" t="str">
        <f ca="1">IFERROR(VLOOKUP(Таблица7[[#This Row],[НОМЕР]],#REF!,9,0),"")</f>
        <v/>
      </c>
      <c r="C178" s="12" t="str">
        <f ca="1">IF(Категорії!B178&lt;&gt;9999,Категорії!B178,"")</f>
        <v/>
      </c>
      <c r="D178" s="11" t="str">
        <f ca="1">IFERROR(VLOOKUP(Таблица7[[#This Row],[НОМЕР]],#REF!,2),"")</f>
        <v/>
      </c>
      <c r="E178" s="11" t="str">
        <f ca="1">IFERROR(VLOOKUP(Таблица7[[#This Row],[НОМЕР]],#REF!,6),"")</f>
        <v/>
      </c>
      <c r="F178" s="13" t="str">
        <f ca="1">IFERROR(VLOOKUP(Таблица7[[#This Row],[НОМЕР]],#REF!,4,0)-$J$2,"")</f>
        <v/>
      </c>
    </row>
    <row r="179" spans="2:6" ht="15" x14ac:dyDescent="0.2">
      <c r="B179" s="11" t="str">
        <f ca="1">IFERROR(VLOOKUP(Таблица7[[#This Row],[НОМЕР]],#REF!,9,0),"")</f>
        <v/>
      </c>
      <c r="C179" s="12" t="str">
        <f ca="1">IF(Категорії!B179&lt;&gt;9999,Категорії!B179,"")</f>
        <v/>
      </c>
      <c r="D179" s="11" t="str">
        <f ca="1">IFERROR(VLOOKUP(Таблица7[[#This Row],[НОМЕР]],#REF!,2),"")</f>
        <v/>
      </c>
      <c r="E179" s="11" t="str">
        <f ca="1">IFERROR(VLOOKUP(Таблица7[[#This Row],[НОМЕР]],#REF!,6),"")</f>
        <v/>
      </c>
      <c r="F179" s="13" t="str">
        <f ca="1">IFERROR(VLOOKUP(Таблица7[[#This Row],[НОМЕР]],#REF!,4,0)-$J$2,"")</f>
        <v/>
      </c>
    </row>
    <row r="180" spans="2:6" ht="15" x14ac:dyDescent="0.2">
      <c r="B180" s="11" t="str">
        <f ca="1">IFERROR(VLOOKUP(Таблица7[[#This Row],[НОМЕР]],#REF!,9,0),"")</f>
        <v/>
      </c>
      <c r="C180" s="12" t="str">
        <f ca="1">IF(Категорії!B180&lt;&gt;9999,Категорії!B180,"")</f>
        <v/>
      </c>
      <c r="D180" s="11" t="str">
        <f ca="1">IFERROR(VLOOKUP(Таблица7[[#This Row],[НОМЕР]],#REF!,2),"")</f>
        <v/>
      </c>
      <c r="E180" s="11" t="str">
        <f ca="1">IFERROR(VLOOKUP(Таблица7[[#This Row],[НОМЕР]],#REF!,6),"")</f>
        <v/>
      </c>
      <c r="F180" s="13" t="str">
        <f ca="1">IFERROR(VLOOKUP(Таблица7[[#This Row],[НОМЕР]],#REF!,4,0)-$J$2,"")</f>
        <v/>
      </c>
    </row>
    <row r="181" spans="2:6" ht="15" x14ac:dyDescent="0.2">
      <c r="B181" s="11" t="str">
        <f ca="1">IFERROR(VLOOKUP(Таблица7[[#This Row],[НОМЕР]],#REF!,9,0),"")</f>
        <v/>
      </c>
      <c r="C181" s="12" t="str">
        <f ca="1">IF(Категорії!B181&lt;&gt;9999,Категорії!B181,"")</f>
        <v/>
      </c>
      <c r="D181" s="11" t="str">
        <f ca="1">IFERROR(VLOOKUP(Таблица7[[#This Row],[НОМЕР]],#REF!,2),"")</f>
        <v/>
      </c>
      <c r="E181" s="11" t="str">
        <f ca="1">IFERROR(VLOOKUP(Таблица7[[#This Row],[НОМЕР]],#REF!,6),"")</f>
        <v/>
      </c>
      <c r="F181" s="13" t="str">
        <f ca="1">IFERROR(VLOOKUP(Таблица7[[#This Row],[НОМЕР]],#REF!,4,0)-$J$2,"")</f>
        <v/>
      </c>
    </row>
    <row r="182" spans="2:6" ht="15" x14ac:dyDescent="0.2">
      <c r="B182" s="11" t="str">
        <f ca="1">IFERROR(VLOOKUP(Таблица7[[#This Row],[НОМЕР]],#REF!,9,0),"")</f>
        <v/>
      </c>
      <c r="C182" s="12" t="str">
        <f ca="1">IF(Категорії!B182&lt;&gt;9999,Категорії!B182,"")</f>
        <v/>
      </c>
      <c r="D182" s="11" t="str">
        <f ca="1">IFERROR(VLOOKUP(Таблица7[[#This Row],[НОМЕР]],#REF!,2),"")</f>
        <v/>
      </c>
      <c r="E182" s="11" t="str">
        <f ca="1">IFERROR(VLOOKUP(Таблица7[[#This Row],[НОМЕР]],#REF!,6),"")</f>
        <v/>
      </c>
      <c r="F182" s="13" t="str">
        <f ca="1">IFERROR(VLOOKUP(Таблица7[[#This Row],[НОМЕР]],#REF!,4,0)-$J$2,"")</f>
        <v/>
      </c>
    </row>
    <row r="183" spans="2:6" ht="15" x14ac:dyDescent="0.2">
      <c r="B183" s="11" t="str">
        <f ca="1">IFERROR(VLOOKUP(Таблица7[[#This Row],[НОМЕР]],#REF!,9,0),"")</f>
        <v/>
      </c>
      <c r="C183" s="12" t="str">
        <f ca="1">IF(Категорії!B183&lt;&gt;9999,Категорії!B183,"")</f>
        <v/>
      </c>
      <c r="D183" s="11" t="str">
        <f ca="1">IFERROR(VLOOKUP(Таблица7[[#This Row],[НОМЕР]],#REF!,2),"")</f>
        <v/>
      </c>
      <c r="E183" s="11" t="str">
        <f ca="1">IFERROR(VLOOKUP(Таблица7[[#This Row],[НОМЕР]],#REF!,6),"")</f>
        <v/>
      </c>
      <c r="F183" s="13" t="str">
        <f ca="1">IFERROR(VLOOKUP(Таблица7[[#This Row],[НОМЕР]],#REF!,4,0)-$J$2,"")</f>
        <v/>
      </c>
    </row>
    <row r="184" spans="2:6" ht="15" x14ac:dyDescent="0.2">
      <c r="B184" s="11" t="str">
        <f ca="1">IFERROR(VLOOKUP(Таблица7[[#This Row],[НОМЕР]],#REF!,9,0),"")</f>
        <v/>
      </c>
      <c r="C184" s="12" t="str">
        <f ca="1">IF(Категорії!B184&lt;&gt;9999,Категорії!B184,"")</f>
        <v/>
      </c>
      <c r="D184" s="11" t="str">
        <f ca="1">IFERROR(VLOOKUP(Таблица7[[#This Row],[НОМЕР]],#REF!,2),"")</f>
        <v/>
      </c>
      <c r="E184" s="11" t="str">
        <f ca="1">IFERROR(VLOOKUP(Таблица7[[#This Row],[НОМЕР]],#REF!,6),"")</f>
        <v/>
      </c>
      <c r="F184" s="13" t="str">
        <f ca="1">IFERROR(VLOOKUP(Таблица7[[#This Row],[НОМЕР]],#REF!,4,0)-$J$2,"")</f>
        <v/>
      </c>
    </row>
    <row r="185" spans="2:6" ht="15" x14ac:dyDescent="0.2">
      <c r="B185" s="11" t="str">
        <f ca="1">IFERROR(VLOOKUP(Таблица7[[#This Row],[НОМЕР]],#REF!,9,0),"")</f>
        <v/>
      </c>
      <c r="C185" s="12" t="str">
        <f ca="1">IF(Категорії!B185&lt;&gt;9999,Категорії!B185,"")</f>
        <v/>
      </c>
      <c r="D185" s="11" t="str">
        <f ca="1">IFERROR(VLOOKUP(Таблица7[[#This Row],[НОМЕР]],#REF!,2),"")</f>
        <v/>
      </c>
      <c r="E185" s="11" t="str">
        <f ca="1">IFERROR(VLOOKUP(Таблица7[[#This Row],[НОМЕР]],#REF!,6),"")</f>
        <v/>
      </c>
      <c r="F185" s="13" t="str">
        <f ca="1">IFERROR(VLOOKUP(Таблица7[[#This Row],[НОМЕР]],#REF!,4,0)-$J$2,"")</f>
        <v/>
      </c>
    </row>
    <row r="186" spans="2:6" ht="15" x14ac:dyDescent="0.2">
      <c r="B186" s="11" t="str">
        <f ca="1">IFERROR(VLOOKUP(Таблица7[[#This Row],[НОМЕР]],#REF!,9,0),"")</f>
        <v/>
      </c>
      <c r="C186" s="12" t="str">
        <f ca="1">IF(Категорії!B186&lt;&gt;9999,Категорії!B186,"")</f>
        <v/>
      </c>
      <c r="D186" s="11" t="str">
        <f ca="1">IFERROR(VLOOKUP(Таблица7[[#This Row],[НОМЕР]],#REF!,2),"")</f>
        <v/>
      </c>
      <c r="E186" s="11" t="str">
        <f ca="1">IFERROR(VLOOKUP(Таблица7[[#This Row],[НОМЕР]],#REF!,6),"")</f>
        <v/>
      </c>
      <c r="F186" s="13" t="str">
        <f ca="1">IFERROR(VLOOKUP(Таблица7[[#This Row],[НОМЕР]],#REF!,4,0)-$J$2,"")</f>
        <v/>
      </c>
    </row>
    <row r="187" spans="2:6" ht="15" x14ac:dyDescent="0.2">
      <c r="B187" s="11" t="str">
        <f ca="1">IFERROR(VLOOKUP(Таблица7[[#This Row],[НОМЕР]],#REF!,9,0),"")</f>
        <v/>
      </c>
      <c r="C187" s="12" t="str">
        <f ca="1">IF(Категорії!B187&lt;&gt;9999,Категорії!B187,"")</f>
        <v/>
      </c>
      <c r="D187" s="11" t="str">
        <f ca="1">IFERROR(VLOOKUP(Таблица7[[#This Row],[НОМЕР]],#REF!,2),"")</f>
        <v/>
      </c>
      <c r="E187" s="11" t="str">
        <f ca="1">IFERROR(VLOOKUP(Таблица7[[#This Row],[НОМЕР]],#REF!,6),"")</f>
        <v/>
      </c>
      <c r="F187" s="13" t="str">
        <f ca="1">IFERROR(VLOOKUP(Таблица7[[#This Row],[НОМЕР]],#REF!,4,0)-$J$2,"")</f>
        <v/>
      </c>
    </row>
    <row r="188" spans="2:6" ht="15" x14ac:dyDescent="0.2">
      <c r="B188" s="11" t="str">
        <f ca="1">IFERROR(VLOOKUP(Таблица7[[#This Row],[НОМЕР]],#REF!,9,0),"")</f>
        <v/>
      </c>
      <c r="C188" s="12" t="str">
        <f ca="1">IF(Категорії!B188&lt;&gt;9999,Категорії!B188,"")</f>
        <v/>
      </c>
      <c r="D188" s="11" t="str">
        <f ca="1">IFERROR(VLOOKUP(Таблица7[[#This Row],[НОМЕР]],#REF!,2),"")</f>
        <v/>
      </c>
      <c r="E188" s="11" t="str">
        <f ca="1">IFERROR(VLOOKUP(Таблица7[[#This Row],[НОМЕР]],#REF!,6),"")</f>
        <v/>
      </c>
      <c r="F188" s="13" t="str">
        <f ca="1">IFERROR(VLOOKUP(Таблица7[[#This Row],[НОМЕР]],#REF!,4,0)-$J$2,"")</f>
        <v/>
      </c>
    </row>
    <row r="189" spans="2:6" ht="15" x14ac:dyDescent="0.2">
      <c r="B189" s="11" t="str">
        <f ca="1">IFERROR(VLOOKUP(Таблица7[[#This Row],[НОМЕР]],#REF!,9,0),"")</f>
        <v/>
      </c>
      <c r="C189" s="12" t="str">
        <f ca="1">IF(Категорії!B189&lt;&gt;9999,Категорії!B189,"")</f>
        <v/>
      </c>
      <c r="D189" s="11" t="str">
        <f ca="1">IFERROR(VLOOKUP(Таблица7[[#This Row],[НОМЕР]],#REF!,2),"")</f>
        <v/>
      </c>
      <c r="E189" s="11" t="str">
        <f ca="1">IFERROR(VLOOKUP(Таблица7[[#This Row],[НОМЕР]],#REF!,6),"")</f>
        <v/>
      </c>
      <c r="F189" s="13" t="str">
        <f ca="1">IFERROR(VLOOKUP(Таблица7[[#This Row],[НОМЕР]],#REF!,4,0)-$J$2,"")</f>
        <v/>
      </c>
    </row>
    <row r="190" spans="2:6" ht="15" x14ac:dyDescent="0.2">
      <c r="B190" s="11" t="str">
        <f ca="1">IFERROR(VLOOKUP(Таблица7[[#This Row],[НОМЕР]],#REF!,9,0),"")</f>
        <v/>
      </c>
      <c r="C190" s="12" t="str">
        <f ca="1">IF(Категорії!B190&lt;&gt;9999,Категорії!B190,"")</f>
        <v/>
      </c>
      <c r="D190" s="11" t="str">
        <f ca="1">IFERROR(VLOOKUP(Таблица7[[#This Row],[НОМЕР]],#REF!,2),"")</f>
        <v/>
      </c>
      <c r="E190" s="11" t="str">
        <f ca="1">IFERROR(VLOOKUP(Таблица7[[#This Row],[НОМЕР]],#REF!,6),"")</f>
        <v/>
      </c>
      <c r="F190" s="13" t="str">
        <f ca="1">IFERROR(VLOOKUP(Таблица7[[#This Row],[НОМЕР]],#REF!,4,0)-$J$2,"")</f>
        <v/>
      </c>
    </row>
    <row r="191" spans="2:6" ht="15" x14ac:dyDescent="0.2">
      <c r="B191" s="11" t="str">
        <f ca="1">IFERROR(VLOOKUP(Таблица7[[#This Row],[НОМЕР]],#REF!,9,0),"")</f>
        <v/>
      </c>
      <c r="C191" s="12" t="str">
        <f ca="1">IF(Категорії!B191&lt;&gt;9999,Категорії!B191,"")</f>
        <v/>
      </c>
      <c r="D191" s="11" t="str">
        <f ca="1">IFERROR(VLOOKUP(Таблица7[[#This Row],[НОМЕР]],#REF!,2),"")</f>
        <v/>
      </c>
      <c r="E191" s="11" t="str">
        <f ca="1">IFERROR(VLOOKUP(Таблица7[[#This Row],[НОМЕР]],#REF!,6),"")</f>
        <v/>
      </c>
      <c r="F191" s="13" t="str">
        <f ca="1">IFERROR(VLOOKUP(Таблица7[[#This Row],[НОМЕР]],#REF!,4,0)-$J$2,"")</f>
        <v/>
      </c>
    </row>
    <row r="192" spans="2:6" ht="15" x14ac:dyDescent="0.2">
      <c r="B192" s="11" t="str">
        <f ca="1">IFERROR(VLOOKUP(Таблица7[[#This Row],[НОМЕР]],#REF!,9,0),"")</f>
        <v/>
      </c>
      <c r="C192" s="12" t="str">
        <f ca="1">IF(Категорії!B192&lt;&gt;9999,Категорії!B192,"")</f>
        <v/>
      </c>
      <c r="D192" s="11" t="str">
        <f ca="1">IFERROR(VLOOKUP(Таблица7[[#This Row],[НОМЕР]],#REF!,2),"")</f>
        <v/>
      </c>
      <c r="E192" s="11" t="str">
        <f ca="1">IFERROR(VLOOKUP(Таблица7[[#This Row],[НОМЕР]],#REF!,6),"")</f>
        <v/>
      </c>
      <c r="F192" s="13" t="str">
        <f ca="1">IFERROR(VLOOKUP(Таблица7[[#This Row],[НОМЕР]],#REF!,4,0)-$J$2,"")</f>
        <v/>
      </c>
    </row>
    <row r="193" spans="2:6" ht="15" x14ac:dyDescent="0.2">
      <c r="B193" s="11" t="str">
        <f ca="1">IFERROR(VLOOKUP(Таблица7[[#This Row],[НОМЕР]],#REF!,9,0),"")</f>
        <v/>
      </c>
      <c r="C193" s="12" t="str">
        <f ca="1">IF(Категорії!B193&lt;&gt;9999,Категорії!B193,"")</f>
        <v/>
      </c>
      <c r="D193" s="11" t="str">
        <f ca="1">IFERROR(VLOOKUP(Таблица7[[#This Row],[НОМЕР]],#REF!,2),"")</f>
        <v/>
      </c>
      <c r="E193" s="11" t="str">
        <f ca="1">IFERROR(VLOOKUP(Таблица7[[#This Row],[НОМЕР]],#REF!,6),"")</f>
        <v/>
      </c>
      <c r="F193" s="13" t="str">
        <f ca="1">IFERROR(VLOOKUP(Таблица7[[#This Row],[НОМЕР]],#REF!,4,0)-$J$2,"")</f>
        <v/>
      </c>
    </row>
    <row r="194" spans="2:6" ht="15" x14ac:dyDescent="0.2">
      <c r="B194" s="11" t="str">
        <f ca="1">IFERROR(VLOOKUP(Таблица7[[#This Row],[НОМЕР]],#REF!,9,0),"")</f>
        <v/>
      </c>
      <c r="C194" s="12" t="str">
        <f ca="1">IF(Категорії!B194&lt;&gt;9999,Категорії!B194,"")</f>
        <v/>
      </c>
      <c r="D194" s="11" t="str">
        <f ca="1">IFERROR(VLOOKUP(Таблица7[[#This Row],[НОМЕР]],#REF!,2),"")</f>
        <v/>
      </c>
      <c r="E194" s="11" t="str">
        <f ca="1">IFERROR(VLOOKUP(Таблица7[[#This Row],[НОМЕР]],#REF!,6),"")</f>
        <v/>
      </c>
      <c r="F194" s="13" t="str">
        <f ca="1">IFERROR(VLOOKUP(Таблица7[[#This Row],[НОМЕР]],#REF!,4,0)-$J$2,"")</f>
        <v/>
      </c>
    </row>
    <row r="195" spans="2:6" ht="15" x14ac:dyDescent="0.2">
      <c r="B195" s="11" t="str">
        <f ca="1">IFERROR(VLOOKUP(Таблица7[[#This Row],[НОМЕР]],#REF!,9,0),"")</f>
        <v/>
      </c>
      <c r="C195" s="12" t="str">
        <f ca="1">IF(Категорії!B195&lt;&gt;9999,Категорії!B195,"")</f>
        <v/>
      </c>
      <c r="D195" s="11" t="str">
        <f ca="1">IFERROR(VLOOKUP(Таблица7[[#This Row],[НОМЕР]],#REF!,2),"")</f>
        <v/>
      </c>
      <c r="E195" s="11" t="str">
        <f ca="1">IFERROR(VLOOKUP(Таблица7[[#This Row],[НОМЕР]],#REF!,6),"")</f>
        <v/>
      </c>
      <c r="F195" s="13" t="str">
        <f ca="1">IFERROR(VLOOKUP(Таблица7[[#This Row],[НОМЕР]],#REF!,4,0)-$J$2,"")</f>
        <v/>
      </c>
    </row>
    <row r="196" spans="2:6" ht="15" x14ac:dyDescent="0.2">
      <c r="B196" s="11" t="str">
        <f ca="1">IFERROR(VLOOKUP(Таблица7[[#This Row],[НОМЕР]],#REF!,9,0),"")</f>
        <v/>
      </c>
      <c r="C196" s="12" t="str">
        <f ca="1">IF(Категорії!B196&lt;&gt;9999,Категорії!B196,"")</f>
        <v/>
      </c>
      <c r="D196" s="11" t="str">
        <f ca="1">IFERROR(VLOOKUP(Таблица7[[#This Row],[НОМЕР]],#REF!,2),"")</f>
        <v/>
      </c>
      <c r="E196" s="11" t="str">
        <f ca="1">IFERROR(VLOOKUP(Таблица7[[#This Row],[НОМЕР]],#REF!,6),"")</f>
        <v/>
      </c>
      <c r="F196" s="13" t="str">
        <f ca="1">IFERROR(VLOOKUP(Таблица7[[#This Row],[НОМЕР]],#REF!,4,0)-$J$2,"")</f>
        <v/>
      </c>
    </row>
    <row r="197" spans="2:6" ht="15" x14ac:dyDescent="0.2">
      <c r="B197" s="11" t="str">
        <f ca="1">IFERROR(VLOOKUP(Таблица7[[#This Row],[НОМЕР]],#REF!,9,0),"")</f>
        <v/>
      </c>
      <c r="C197" s="12" t="str">
        <f ca="1">IF(Категорії!B197&lt;&gt;9999,Категорії!B197,"")</f>
        <v/>
      </c>
      <c r="D197" s="11" t="str">
        <f ca="1">IFERROR(VLOOKUP(Таблица7[[#This Row],[НОМЕР]],#REF!,2),"")</f>
        <v/>
      </c>
      <c r="E197" s="11" t="str">
        <f ca="1">IFERROR(VLOOKUP(Таблица7[[#This Row],[НОМЕР]],#REF!,6),"")</f>
        <v/>
      </c>
      <c r="F197" s="13" t="str">
        <f ca="1">IFERROR(VLOOKUP(Таблица7[[#This Row],[НОМЕР]],#REF!,4,0)-$J$2,"")</f>
        <v/>
      </c>
    </row>
    <row r="198" spans="2:6" ht="15" x14ac:dyDescent="0.2">
      <c r="B198" s="11" t="str">
        <f ca="1">IFERROR(VLOOKUP(Таблица7[[#This Row],[НОМЕР]],#REF!,9,0),"")</f>
        <v/>
      </c>
      <c r="C198" s="12" t="str">
        <f ca="1">IF(Категорії!B198&lt;&gt;9999,Категорії!B198,"")</f>
        <v/>
      </c>
      <c r="D198" s="11" t="str">
        <f ca="1">IFERROR(VLOOKUP(Таблица7[[#This Row],[НОМЕР]],#REF!,2),"")</f>
        <v/>
      </c>
      <c r="E198" s="11" t="str">
        <f ca="1">IFERROR(VLOOKUP(Таблица7[[#This Row],[НОМЕР]],#REF!,6),"")</f>
        <v/>
      </c>
      <c r="F198" s="13" t="str">
        <f ca="1">IFERROR(VLOOKUP(Таблица7[[#This Row],[НОМЕР]],#REF!,4,0)-$J$2,"")</f>
        <v/>
      </c>
    </row>
    <row r="199" spans="2:6" ht="15" x14ac:dyDescent="0.2">
      <c r="B199" s="11" t="str">
        <f ca="1">IFERROR(VLOOKUP(Таблица7[[#This Row],[НОМЕР]],#REF!,9,0),"")</f>
        <v/>
      </c>
      <c r="C199" s="12" t="str">
        <f ca="1">IF(Категорії!B199&lt;&gt;9999,Категорії!B199,"")</f>
        <v/>
      </c>
      <c r="D199" s="11" t="str">
        <f ca="1">IFERROR(VLOOKUP(Таблица7[[#This Row],[НОМЕР]],#REF!,2),"")</f>
        <v/>
      </c>
      <c r="E199" s="11" t="str">
        <f ca="1">IFERROR(VLOOKUP(Таблица7[[#This Row],[НОМЕР]],#REF!,6),"")</f>
        <v/>
      </c>
      <c r="F199" s="13" t="str">
        <f ca="1">IFERROR(VLOOKUP(Таблица7[[#This Row],[НОМЕР]],#REF!,4,0)-$J$2,"")</f>
        <v/>
      </c>
    </row>
    <row r="200" spans="2:6" ht="15" x14ac:dyDescent="0.2">
      <c r="B200" s="11" t="str">
        <f ca="1">IFERROR(VLOOKUP(Таблица7[[#This Row],[НОМЕР]],#REF!,9,0),"")</f>
        <v/>
      </c>
      <c r="C200" s="12" t="str">
        <f ca="1">IF(Категорії!B200&lt;&gt;9999,Категорії!B200,"")</f>
        <v/>
      </c>
      <c r="D200" s="11" t="str">
        <f ca="1">IFERROR(VLOOKUP(Таблица7[[#This Row],[НОМЕР]],#REF!,2),"")</f>
        <v/>
      </c>
      <c r="E200" s="11" t="str">
        <f ca="1">IFERROR(VLOOKUP(Таблица7[[#This Row],[НОМЕР]],#REF!,6),"")</f>
        <v/>
      </c>
      <c r="F200" s="13" t="str">
        <f ca="1">IFERROR(VLOOKUP(Таблица7[[#This Row],[НОМЕР]],#REF!,4,0)-$J$2,"")</f>
        <v/>
      </c>
    </row>
    <row r="201" spans="2:6" ht="15" x14ac:dyDescent="0.2">
      <c r="B201" s="11" t="str">
        <f>IFERROR(VLOOKUP(Таблица7[[#This Row],[НОМЕР]],#REF!,9,0),"")</f>
        <v/>
      </c>
      <c r="C201" s="12">
        <f>IF(Категорії!B201&lt;&gt;9999,Категорії!B201,"")</f>
        <v>0</v>
      </c>
      <c r="D201" s="11" t="str">
        <f>IFERROR(VLOOKUP(Таблица7[[#This Row],[НОМЕР]],#REF!,2),"")</f>
        <v/>
      </c>
      <c r="E201" s="11" t="str">
        <f>IFERROR(VLOOKUP(Таблица7[[#This Row],[НОМЕР]],#REF!,6),"")</f>
        <v/>
      </c>
      <c r="F201" s="13" t="str">
        <f>IFERROR(VLOOKUP(Таблица7[[#This Row],[НОМЕР]],#REF!,4,0)-$J$2,"")</f>
        <v/>
      </c>
    </row>
    <row r="202" spans="2:6" ht="15" x14ac:dyDescent="0.2">
      <c r="B202" s="11" t="str">
        <f>IFERROR(VLOOKUP(Таблица7[[#This Row],[НОМЕР]],#REF!,9,0),"")</f>
        <v/>
      </c>
      <c r="C202" s="12">
        <f>IF(Категорії!B202&lt;&gt;9999,Категорії!B202,"")</f>
        <v>0</v>
      </c>
      <c r="D202" s="11" t="str">
        <f>IFERROR(VLOOKUP(Таблица7[[#This Row],[НОМЕР]],#REF!,2),"")</f>
        <v/>
      </c>
      <c r="E202" s="11" t="str">
        <f>IFERROR(VLOOKUP(Таблица7[[#This Row],[НОМЕР]],#REF!,6),"")</f>
        <v/>
      </c>
      <c r="F202" s="13" t="str">
        <f>IFERROR(VLOOKUP(Таблица7[[#This Row],[НОМЕР]],#REF!,4,0)-$J$2,"")</f>
        <v/>
      </c>
    </row>
    <row r="203" spans="2:6" ht="15" x14ac:dyDescent="0.2">
      <c r="B203" s="11" t="str">
        <f>IFERROR(VLOOKUP(Таблица7[[#This Row],[НОМЕР]],#REF!,9,0),"")</f>
        <v/>
      </c>
      <c r="C203" s="12">
        <f>IF(Категорії!B203&lt;&gt;9999,Категорії!B203,"")</f>
        <v>0</v>
      </c>
      <c r="D203" s="11" t="str">
        <f>IFERROR(VLOOKUP(Таблица7[[#This Row],[НОМЕР]],#REF!,2),"")</f>
        <v/>
      </c>
      <c r="E203" s="11" t="str">
        <f>IFERROR(VLOOKUP(Таблица7[[#This Row],[НОМЕР]],#REF!,6),"")</f>
        <v/>
      </c>
      <c r="F203" s="13" t="str">
        <f>IFERROR(VLOOKUP(Таблица7[[#This Row],[НОМЕР]],#REF!,4,0)-$J$2,"")</f>
        <v/>
      </c>
    </row>
    <row r="204" spans="2:6" ht="15" x14ac:dyDescent="0.2">
      <c r="B204" s="11" t="str">
        <f>IFERROR(VLOOKUP(Таблица7[[#This Row],[НОМЕР]],#REF!,9,0),"")</f>
        <v/>
      </c>
      <c r="C204" s="12">
        <f>IF(Категорії!B204&lt;&gt;9999,Категорії!B204,"")</f>
        <v>0</v>
      </c>
      <c r="D204" s="11" t="str">
        <f>IFERROR(VLOOKUP(Таблица7[[#This Row],[НОМЕР]],#REF!,2),"")</f>
        <v/>
      </c>
      <c r="E204" s="11" t="str">
        <f>IFERROR(VLOOKUP(Таблица7[[#This Row],[НОМЕР]],#REF!,6),"")</f>
        <v/>
      </c>
      <c r="F204" s="13" t="str">
        <f>IFERROR(VLOOKUP(Таблица7[[#This Row],[НОМЕР]],#REF!,4,0)-$J$2,"")</f>
        <v/>
      </c>
    </row>
    <row r="205" spans="2:6" ht="15" x14ac:dyDescent="0.2">
      <c r="B205" s="11" t="str">
        <f>IFERROR(VLOOKUP(Таблица7[[#This Row],[НОМЕР]],#REF!,9,0),"")</f>
        <v/>
      </c>
      <c r="C205" s="12">
        <f>IF(Категорії!B205&lt;&gt;9999,Категорії!B205,"")</f>
        <v>0</v>
      </c>
      <c r="D205" s="11" t="str">
        <f>IFERROR(VLOOKUP(Таблица7[[#This Row],[НОМЕР]],#REF!,2),"")</f>
        <v/>
      </c>
      <c r="E205" s="11" t="str">
        <f>IFERROR(VLOOKUP(Таблица7[[#This Row],[НОМЕР]],#REF!,6),"")</f>
        <v/>
      </c>
      <c r="F205" s="13" t="str">
        <f>IFERROR(VLOOKUP(Таблица7[[#This Row],[НОМЕР]],#REF!,4,0)-$J$2,"")</f>
        <v/>
      </c>
    </row>
    <row r="206" spans="2:6" ht="15" x14ac:dyDescent="0.2">
      <c r="B206" s="11" t="str">
        <f>IFERROR(VLOOKUP(Таблица7[[#This Row],[НОМЕР]],#REF!,9,0),"")</f>
        <v/>
      </c>
      <c r="C206" s="12">
        <f>IF(Категорії!B206&lt;&gt;9999,Категорії!B206,"")</f>
        <v>0</v>
      </c>
      <c r="D206" s="11" t="str">
        <f>IFERROR(VLOOKUP(Таблица7[[#This Row],[НОМЕР]],#REF!,2),"")</f>
        <v/>
      </c>
      <c r="E206" s="11" t="str">
        <f>IFERROR(VLOOKUP(Таблица7[[#This Row],[НОМЕР]],#REF!,6),"")</f>
        <v/>
      </c>
      <c r="F206" s="13" t="str">
        <f>IFERROR(VLOOKUP(Таблица7[[#This Row],[НОМЕР]],#REF!,4,0)-$J$2,"")</f>
        <v/>
      </c>
    </row>
    <row r="207" spans="2:6" ht="15" x14ac:dyDescent="0.2">
      <c r="B207" s="11" t="str">
        <f>IFERROR(VLOOKUP(Таблица7[[#This Row],[НОМЕР]],#REF!,9,0),"")</f>
        <v/>
      </c>
      <c r="C207" s="12">
        <f>IF(Категорії!B207&lt;&gt;9999,Категорії!B207,"")</f>
        <v>0</v>
      </c>
      <c r="D207" s="11" t="str">
        <f>IFERROR(VLOOKUP(Таблица7[[#This Row],[НОМЕР]],#REF!,2),"")</f>
        <v/>
      </c>
      <c r="E207" s="11" t="str">
        <f>IFERROR(VLOOKUP(Таблица7[[#This Row],[НОМЕР]],#REF!,6),"")</f>
        <v/>
      </c>
      <c r="F207" s="13" t="str">
        <f>IFERROR(VLOOKUP(Таблица7[[#This Row],[НОМЕР]],#REF!,4,0)-$J$2,"")</f>
        <v/>
      </c>
    </row>
    <row r="208" spans="2:6" ht="15" x14ac:dyDescent="0.2">
      <c r="B208" s="11" t="str">
        <f>IFERROR(VLOOKUP(Таблица7[[#This Row],[НОМЕР]],#REF!,9,0),"")</f>
        <v/>
      </c>
      <c r="C208" s="12">
        <f>IF(Категорії!B208&lt;&gt;9999,Категорії!B208,"")</f>
        <v>0</v>
      </c>
      <c r="D208" s="11" t="str">
        <f>IFERROR(VLOOKUP(Таблица7[[#This Row],[НОМЕР]],#REF!,2),"")</f>
        <v/>
      </c>
      <c r="E208" s="11" t="str">
        <f>IFERROR(VLOOKUP(Таблица7[[#This Row],[НОМЕР]],#REF!,6),"")</f>
        <v/>
      </c>
      <c r="F208" s="13" t="str">
        <f>IFERROR(VLOOKUP(Таблица7[[#This Row],[НОМЕР]],#REF!,4,0)-$J$2,"")</f>
        <v/>
      </c>
    </row>
    <row r="209" spans="2:6" ht="15" x14ac:dyDescent="0.2">
      <c r="B209" s="11" t="str">
        <f>IFERROR(VLOOKUP(Таблица7[[#This Row],[НОМЕР]],#REF!,9,0),"")</f>
        <v/>
      </c>
      <c r="C209" s="12">
        <f>IF(Категорії!B209&lt;&gt;9999,Категорії!B209,"")</f>
        <v>0</v>
      </c>
      <c r="D209" s="11" t="str">
        <f>IFERROR(VLOOKUP(Таблица7[[#This Row],[НОМЕР]],#REF!,2),"")</f>
        <v/>
      </c>
      <c r="E209" s="11" t="str">
        <f>IFERROR(VLOOKUP(Таблица7[[#This Row],[НОМЕР]],#REF!,6),"")</f>
        <v/>
      </c>
      <c r="F209" s="13" t="str">
        <f>IFERROR(VLOOKUP(Таблица7[[#This Row],[НОМЕР]],#REF!,4,0)-$J$2,"")</f>
        <v/>
      </c>
    </row>
    <row r="210" spans="2:6" ht="15" x14ac:dyDescent="0.2">
      <c r="B210" s="11" t="str">
        <f>IFERROR(VLOOKUP(Таблица7[[#This Row],[НОМЕР]],#REF!,9,0),"")</f>
        <v/>
      </c>
      <c r="C210" s="12">
        <f>IF(Категорії!B210&lt;&gt;9999,Категорії!B210,"")</f>
        <v>0</v>
      </c>
      <c r="D210" s="11" t="str">
        <f>IFERROR(VLOOKUP(Таблица7[[#This Row],[НОМЕР]],#REF!,2),"")</f>
        <v/>
      </c>
      <c r="E210" s="11" t="str">
        <f>IFERROR(VLOOKUP(Таблица7[[#This Row],[НОМЕР]],#REF!,6),"")</f>
        <v/>
      </c>
      <c r="F210" s="13" t="str">
        <f>IFERROR(VLOOKUP(Таблица7[[#This Row],[НОМЕР]],#REF!,4,0)-$J$2,"")</f>
        <v/>
      </c>
    </row>
    <row r="211" spans="2:6" ht="15" x14ac:dyDescent="0.2">
      <c r="B211" s="11" t="str">
        <f>IFERROR(VLOOKUP(Таблица7[[#This Row],[НОМЕР]],#REF!,9,0),"")</f>
        <v/>
      </c>
      <c r="C211" s="12">
        <f>IF(Категорії!B211&lt;&gt;9999,Категорії!B211,"")</f>
        <v>0</v>
      </c>
      <c r="D211" s="11" t="str">
        <f>IFERROR(VLOOKUP(Таблица7[[#This Row],[НОМЕР]],#REF!,2),"")</f>
        <v/>
      </c>
      <c r="E211" s="11" t="str">
        <f>IFERROR(VLOOKUP(Таблица7[[#This Row],[НОМЕР]],#REF!,6),"")</f>
        <v/>
      </c>
      <c r="F211" s="13" t="str">
        <f>IFERROR(VLOOKUP(Таблица7[[#This Row],[НОМЕР]],#REF!,4,0)-$J$2,"")</f>
        <v/>
      </c>
    </row>
    <row r="212" spans="2:6" ht="15" x14ac:dyDescent="0.2">
      <c r="B212" s="11" t="str">
        <f>IFERROR(VLOOKUP(Таблица7[[#This Row],[НОМЕР]],#REF!,9,0),"")</f>
        <v/>
      </c>
      <c r="C212" s="12">
        <f>IF(Категорії!B212&lt;&gt;9999,Категорії!B212,"")</f>
        <v>0</v>
      </c>
      <c r="D212" s="11" t="str">
        <f>IFERROR(VLOOKUP(Таблица7[[#This Row],[НОМЕР]],#REF!,2),"")</f>
        <v/>
      </c>
      <c r="E212" s="11" t="str">
        <f>IFERROR(VLOOKUP(Таблица7[[#This Row],[НОМЕР]],#REF!,6),"")</f>
        <v/>
      </c>
      <c r="F212" s="13" t="str">
        <f>IFERROR(VLOOKUP(Таблица7[[#This Row],[НОМЕР]],#REF!,4,0)-$J$2,"")</f>
        <v/>
      </c>
    </row>
    <row r="213" spans="2:6" ht="15" x14ac:dyDescent="0.2">
      <c r="B213" s="11" t="str">
        <f>IFERROR(VLOOKUP(Таблица7[[#This Row],[НОМЕР]],#REF!,9,0),"")</f>
        <v/>
      </c>
      <c r="C213" s="12">
        <f>IF(Категорії!B213&lt;&gt;9999,Категорії!B213,"")</f>
        <v>0</v>
      </c>
      <c r="D213" s="11" t="str">
        <f>IFERROR(VLOOKUP(Таблица7[[#This Row],[НОМЕР]],#REF!,2),"")</f>
        <v/>
      </c>
      <c r="E213" s="11" t="str">
        <f>IFERROR(VLOOKUP(Таблица7[[#This Row],[НОМЕР]],#REF!,6),"")</f>
        <v/>
      </c>
      <c r="F213" s="13" t="str">
        <f>IFERROR(VLOOKUP(Таблица7[[#This Row],[НОМЕР]],#REF!,4,0)-$J$2,"")</f>
        <v/>
      </c>
    </row>
    <row r="214" spans="2:6" ht="15" x14ac:dyDescent="0.2">
      <c r="B214" s="11" t="str">
        <f>IFERROR(VLOOKUP(Таблица7[[#This Row],[НОМЕР]],#REF!,9,0),"")</f>
        <v/>
      </c>
      <c r="C214" s="12">
        <f>IF(Категорії!B214&lt;&gt;9999,Категорії!B214,"")</f>
        <v>0</v>
      </c>
      <c r="D214" s="11" t="str">
        <f>IFERROR(VLOOKUP(Таблица7[[#This Row],[НОМЕР]],#REF!,2),"")</f>
        <v/>
      </c>
      <c r="E214" s="11" t="str">
        <f>IFERROR(VLOOKUP(Таблица7[[#This Row],[НОМЕР]],#REF!,6),"")</f>
        <v/>
      </c>
      <c r="F214" s="13" t="str">
        <f>IFERROR(VLOOKUP(Таблица7[[#This Row],[НОМЕР]],#REF!,4,0)-$J$2,"")</f>
        <v/>
      </c>
    </row>
    <row r="215" spans="2:6" ht="15" x14ac:dyDescent="0.2">
      <c r="B215" s="11" t="str">
        <f>IFERROR(VLOOKUP(Таблица7[[#This Row],[НОМЕР]],#REF!,9,0),"")</f>
        <v/>
      </c>
      <c r="C215" s="12">
        <f>IF(Категорії!B215&lt;&gt;9999,Категорії!B215,"")</f>
        <v>0</v>
      </c>
      <c r="D215" s="11" t="str">
        <f>IFERROR(VLOOKUP(Таблица7[[#This Row],[НОМЕР]],#REF!,2),"")</f>
        <v/>
      </c>
      <c r="E215" s="11" t="str">
        <f>IFERROR(VLOOKUP(Таблица7[[#This Row],[НОМЕР]],#REF!,6),"")</f>
        <v/>
      </c>
      <c r="F215" s="13" t="str">
        <f>IFERROR(VLOOKUP(Таблица7[[#This Row],[НОМЕР]],#REF!,4,0)-$J$2,"")</f>
        <v/>
      </c>
    </row>
    <row r="216" spans="2:6" ht="15" x14ac:dyDescent="0.2">
      <c r="B216" s="11" t="str">
        <f>IFERROR(VLOOKUP(Таблица7[[#This Row],[НОМЕР]],#REF!,9,0),"")</f>
        <v/>
      </c>
      <c r="C216" s="12">
        <f>IF(Категорії!B216&lt;&gt;9999,Категорії!B216,"")</f>
        <v>0</v>
      </c>
      <c r="D216" s="11" t="str">
        <f>IFERROR(VLOOKUP(Таблица7[[#This Row],[НОМЕР]],#REF!,2),"")</f>
        <v/>
      </c>
      <c r="E216" s="11" t="str">
        <f>IFERROR(VLOOKUP(Таблица7[[#This Row],[НОМЕР]],#REF!,6),"")</f>
        <v/>
      </c>
      <c r="F216" s="13" t="str">
        <f>IFERROR(VLOOKUP(Таблица7[[#This Row],[НОМЕР]],#REF!,4,0)-$J$2,"")</f>
        <v/>
      </c>
    </row>
    <row r="217" spans="2:6" ht="15" x14ac:dyDescent="0.2">
      <c r="B217" s="11" t="str">
        <f>IFERROR(VLOOKUP(Таблица7[[#This Row],[НОМЕР]],#REF!,9,0),"")</f>
        <v/>
      </c>
      <c r="C217" s="12">
        <f>IF(Категорії!B217&lt;&gt;9999,Категорії!B217,"")</f>
        <v>0</v>
      </c>
      <c r="D217" s="11" t="str">
        <f>IFERROR(VLOOKUP(Таблица7[[#This Row],[НОМЕР]],#REF!,2),"")</f>
        <v/>
      </c>
      <c r="E217" s="11" t="str">
        <f>IFERROR(VLOOKUP(Таблица7[[#This Row],[НОМЕР]],#REF!,6),"")</f>
        <v/>
      </c>
      <c r="F217" s="13" t="str">
        <f>IFERROR(VLOOKUP(Таблица7[[#This Row],[НОМЕР]],#REF!,4,0)-$J$2,"")</f>
        <v/>
      </c>
    </row>
    <row r="218" spans="2:6" ht="15" x14ac:dyDescent="0.2">
      <c r="B218" s="11" t="str">
        <f>IFERROR(VLOOKUP(Таблица7[[#This Row],[НОМЕР]],#REF!,9,0),"")</f>
        <v/>
      </c>
      <c r="C218" s="12">
        <f>IF(Категорії!B218&lt;&gt;9999,Категорії!B218,"")</f>
        <v>0</v>
      </c>
      <c r="D218" s="11" t="str">
        <f>IFERROR(VLOOKUP(Таблица7[[#This Row],[НОМЕР]],#REF!,2),"")</f>
        <v/>
      </c>
      <c r="E218" s="11" t="str">
        <f>IFERROR(VLOOKUP(Таблица7[[#This Row],[НОМЕР]],#REF!,6),"")</f>
        <v/>
      </c>
      <c r="F218" s="13" t="str">
        <f>IFERROR(VLOOKUP(Таблица7[[#This Row],[НОМЕР]],#REF!,4,0)-$J$2,"")</f>
        <v/>
      </c>
    </row>
    <row r="219" spans="2:6" ht="15" x14ac:dyDescent="0.2">
      <c r="B219" s="11" t="str">
        <f>IFERROR(VLOOKUP(Таблица7[[#This Row],[НОМЕР]],#REF!,9,0),"")</f>
        <v/>
      </c>
      <c r="C219" s="12">
        <f>IF(Категорії!B219&lt;&gt;9999,Категорії!B219,"")</f>
        <v>0</v>
      </c>
      <c r="D219" s="11" t="str">
        <f>IFERROR(VLOOKUP(Таблица7[[#This Row],[НОМЕР]],#REF!,2),"")</f>
        <v/>
      </c>
      <c r="E219" s="11" t="str">
        <f>IFERROR(VLOOKUP(Таблица7[[#This Row],[НОМЕР]],#REF!,6),"")</f>
        <v/>
      </c>
      <c r="F219" s="13" t="str">
        <f>IFERROR(VLOOKUP(Таблица7[[#This Row],[НОМЕР]],#REF!,4,0)-$J$2,"")</f>
        <v/>
      </c>
    </row>
    <row r="220" spans="2:6" ht="15" x14ac:dyDescent="0.2">
      <c r="B220" s="11" t="str">
        <f>IFERROR(VLOOKUP(Таблица7[[#This Row],[НОМЕР]],#REF!,9,0),"")</f>
        <v/>
      </c>
      <c r="C220" s="12">
        <f>IF(Категорії!B220&lt;&gt;9999,Категорії!B220,"")</f>
        <v>0</v>
      </c>
      <c r="D220" s="11" t="str">
        <f>IFERROR(VLOOKUP(Таблица7[[#This Row],[НОМЕР]],#REF!,2),"")</f>
        <v/>
      </c>
      <c r="E220" s="11" t="str">
        <f>IFERROR(VLOOKUP(Таблица7[[#This Row],[НОМЕР]],#REF!,6),"")</f>
        <v/>
      </c>
      <c r="F220" s="13" t="str">
        <f>IFERROR(VLOOKUP(Таблица7[[#This Row],[НОМЕР]],#REF!,4,0)-$J$2,"")</f>
        <v/>
      </c>
    </row>
    <row r="221" spans="2:6" ht="15" x14ac:dyDescent="0.2">
      <c r="B221" s="11" t="str">
        <f>IFERROR(VLOOKUP(Таблица7[[#This Row],[НОМЕР]],#REF!,9,0),"")</f>
        <v/>
      </c>
      <c r="C221" s="12">
        <f>IF(Категорії!B221&lt;&gt;9999,Категорії!B221,"")</f>
        <v>0</v>
      </c>
      <c r="D221" s="11" t="str">
        <f>IFERROR(VLOOKUP(Таблица7[[#This Row],[НОМЕР]],#REF!,2),"")</f>
        <v/>
      </c>
      <c r="E221" s="11" t="str">
        <f>IFERROR(VLOOKUP(Таблица7[[#This Row],[НОМЕР]],#REF!,6),"")</f>
        <v/>
      </c>
      <c r="F221" s="13" t="str">
        <f>IFERROR(VLOOKUP(Таблица7[[#This Row],[НОМЕР]],#REF!,4,0)-$J$2,"")</f>
        <v/>
      </c>
    </row>
    <row r="222" spans="2:6" ht="15" x14ac:dyDescent="0.2">
      <c r="B222" s="11" t="str">
        <f>IFERROR(VLOOKUP(Таблица7[[#This Row],[НОМЕР]],#REF!,9,0),"")</f>
        <v/>
      </c>
      <c r="C222" s="12">
        <f>IF(Категорії!B222&lt;&gt;9999,Категорії!B222,"")</f>
        <v>0</v>
      </c>
      <c r="D222" s="11" t="str">
        <f>IFERROR(VLOOKUP(Таблица7[[#This Row],[НОМЕР]],#REF!,2),"")</f>
        <v/>
      </c>
      <c r="E222" s="11" t="str">
        <f>IFERROR(VLOOKUP(Таблица7[[#This Row],[НОМЕР]],#REF!,6),"")</f>
        <v/>
      </c>
      <c r="F222" s="13" t="str">
        <f>IFERROR(VLOOKUP(Таблица7[[#This Row],[НОМЕР]],#REF!,4,0)-$J$2,"")</f>
        <v/>
      </c>
    </row>
    <row r="223" spans="2:6" ht="15" x14ac:dyDescent="0.2">
      <c r="B223" s="11" t="str">
        <f>IFERROR(VLOOKUP(Таблица7[[#This Row],[НОМЕР]],#REF!,9,0),"")</f>
        <v/>
      </c>
      <c r="C223" s="12">
        <f>IF(Категорії!B223&lt;&gt;9999,Категорії!B223,"")</f>
        <v>0</v>
      </c>
      <c r="D223" s="11" t="str">
        <f>IFERROR(VLOOKUP(Таблица7[[#This Row],[НОМЕР]],#REF!,2),"")</f>
        <v/>
      </c>
      <c r="E223" s="11" t="str">
        <f>IFERROR(VLOOKUP(Таблица7[[#This Row],[НОМЕР]],#REF!,6),"")</f>
        <v/>
      </c>
      <c r="F223" s="13" t="str">
        <f>IFERROR(VLOOKUP(Таблица7[[#This Row],[НОМЕР]],#REF!,4,0)-$J$2,"")</f>
        <v/>
      </c>
    </row>
    <row r="224" spans="2:6" ht="15" x14ac:dyDescent="0.2">
      <c r="B224" s="11" t="str">
        <f>IFERROR(VLOOKUP(Таблица7[[#This Row],[НОМЕР]],#REF!,9,0),"")</f>
        <v/>
      </c>
      <c r="C224" s="12">
        <f>IF(Категорії!B224&lt;&gt;9999,Категорії!B224,"")</f>
        <v>0</v>
      </c>
      <c r="D224" s="11" t="str">
        <f>IFERROR(VLOOKUP(Таблица7[[#This Row],[НОМЕР]],#REF!,2),"")</f>
        <v/>
      </c>
      <c r="E224" s="11" t="str">
        <f>IFERROR(VLOOKUP(Таблица7[[#This Row],[НОМЕР]],#REF!,6),"")</f>
        <v/>
      </c>
      <c r="F224" s="13" t="str">
        <f>IFERROR(VLOOKUP(Таблица7[[#This Row],[НОМЕР]],#REF!,4,0)-$J$2,"")</f>
        <v/>
      </c>
    </row>
    <row r="225" spans="2:6" ht="15" x14ac:dyDescent="0.2">
      <c r="B225" s="11" t="str">
        <f>IFERROR(VLOOKUP(Таблица7[[#This Row],[НОМЕР]],#REF!,9,0),"")</f>
        <v/>
      </c>
      <c r="C225" s="12">
        <f>IF(Категорії!B225&lt;&gt;9999,Категорії!B225,"")</f>
        <v>0</v>
      </c>
      <c r="D225" s="11" t="str">
        <f>IFERROR(VLOOKUP(Таблица7[[#This Row],[НОМЕР]],#REF!,2),"")</f>
        <v/>
      </c>
      <c r="E225" s="11" t="str">
        <f>IFERROR(VLOOKUP(Таблица7[[#This Row],[НОМЕР]],#REF!,6),"")</f>
        <v/>
      </c>
      <c r="F225" s="13" t="str">
        <f>IFERROR(VLOOKUP(Таблица7[[#This Row],[НОМЕР]],#REF!,4,0)-$J$2,"")</f>
        <v/>
      </c>
    </row>
    <row r="226" spans="2:6" ht="15" x14ac:dyDescent="0.2">
      <c r="B226" s="11" t="str">
        <f>IFERROR(VLOOKUP(Таблица7[[#This Row],[НОМЕР]],#REF!,9,0),"")</f>
        <v/>
      </c>
      <c r="C226" s="12">
        <f>IF(Категорії!B226&lt;&gt;9999,Категорії!B226,"")</f>
        <v>0</v>
      </c>
      <c r="D226" s="11" t="str">
        <f>IFERROR(VLOOKUP(Таблица7[[#This Row],[НОМЕР]],#REF!,2),"")</f>
        <v/>
      </c>
      <c r="E226" s="11" t="str">
        <f>IFERROR(VLOOKUP(Таблица7[[#This Row],[НОМЕР]],#REF!,6),"")</f>
        <v/>
      </c>
      <c r="F226" s="13" t="str">
        <f>IFERROR(VLOOKUP(Таблица7[[#This Row],[НОМЕР]],#REF!,4,0)-$J$2,"")</f>
        <v/>
      </c>
    </row>
    <row r="227" spans="2:6" ht="15" x14ac:dyDescent="0.2">
      <c r="B227" s="11" t="str">
        <f>IFERROR(VLOOKUP(Таблица7[[#This Row],[НОМЕР]],#REF!,9,0),"")</f>
        <v/>
      </c>
      <c r="C227" s="12">
        <f>IF(Категорії!B227&lt;&gt;9999,Категорії!B227,"")</f>
        <v>0</v>
      </c>
      <c r="D227" s="11" t="str">
        <f>IFERROR(VLOOKUP(Таблица7[[#This Row],[НОМЕР]],#REF!,2),"")</f>
        <v/>
      </c>
      <c r="E227" s="11" t="str">
        <f>IFERROR(VLOOKUP(Таблица7[[#This Row],[НОМЕР]],#REF!,6),"")</f>
        <v/>
      </c>
      <c r="F227" s="13" t="str">
        <f>IFERROR(VLOOKUP(Таблица7[[#This Row],[НОМЕР]],#REF!,4,0)-$J$2,"")</f>
        <v/>
      </c>
    </row>
    <row r="228" spans="2:6" ht="15" x14ac:dyDescent="0.2">
      <c r="B228" s="11" t="str">
        <f>IFERROR(VLOOKUP(Таблица7[[#This Row],[НОМЕР]],#REF!,9,0),"")</f>
        <v/>
      </c>
      <c r="C228" s="12">
        <f>IF(Категорії!B228&lt;&gt;9999,Категорії!B228,"")</f>
        <v>0</v>
      </c>
      <c r="D228" s="11" t="str">
        <f>IFERROR(VLOOKUP(Таблица7[[#This Row],[НОМЕР]],#REF!,2),"")</f>
        <v/>
      </c>
      <c r="E228" s="11" t="str">
        <f>IFERROR(VLOOKUP(Таблица7[[#This Row],[НОМЕР]],#REF!,6),"")</f>
        <v/>
      </c>
      <c r="F228" s="13" t="str">
        <f>IFERROR(VLOOKUP(Таблица7[[#This Row],[НОМЕР]],#REF!,4,0)-$J$2,"")</f>
        <v/>
      </c>
    </row>
    <row r="229" spans="2:6" ht="15" x14ac:dyDescent="0.2">
      <c r="B229" s="11" t="str">
        <f>IFERROR(VLOOKUP(Таблица7[[#This Row],[НОМЕР]],#REF!,9,0),"")</f>
        <v/>
      </c>
      <c r="C229" s="12">
        <f>IF(Категорії!B229&lt;&gt;9999,Категорії!B229,"")</f>
        <v>0</v>
      </c>
      <c r="D229" s="11" t="str">
        <f>IFERROR(VLOOKUP(Таблица7[[#This Row],[НОМЕР]],#REF!,2),"")</f>
        <v/>
      </c>
      <c r="E229" s="11" t="str">
        <f>IFERROR(VLOOKUP(Таблица7[[#This Row],[НОМЕР]],#REF!,6),"")</f>
        <v/>
      </c>
      <c r="F229" s="13" t="str">
        <f>IFERROR(VLOOKUP(Таблица7[[#This Row],[НОМЕР]],#REF!,4,0)-$J$2,"")</f>
        <v/>
      </c>
    </row>
    <row r="230" spans="2:6" ht="15" x14ac:dyDescent="0.2">
      <c r="B230" s="11" t="str">
        <f>IFERROR(VLOOKUP(Таблица7[[#This Row],[НОМЕР]],#REF!,9,0),"")</f>
        <v/>
      </c>
      <c r="C230" s="12">
        <f>IF(Категорії!B230&lt;&gt;9999,Категорії!B230,"")</f>
        <v>0</v>
      </c>
      <c r="D230" s="11" t="str">
        <f>IFERROR(VLOOKUP(Таблица7[[#This Row],[НОМЕР]],#REF!,2),"")</f>
        <v/>
      </c>
      <c r="E230" s="11" t="str">
        <f>IFERROR(VLOOKUP(Таблица7[[#This Row],[НОМЕР]],#REF!,6),"")</f>
        <v/>
      </c>
      <c r="F230" s="13" t="str">
        <f>IFERROR(VLOOKUP(Таблица7[[#This Row],[НОМЕР]],#REF!,4,0)-$J$2,"")</f>
        <v/>
      </c>
    </row>
    <row r="231" spans="2:6" ht="15" x14ac:dyDescent="0.2">
      <c r="B231" s="11" t="str">
        <f>IFERROR(VLOOKUP(Таблица7[[#This Row],[НОМЕР]],#REF!,9,0),"")</f>
        <v/>
      </c>
      <c r="C231" s="12">
        <f>IF(Категорії!B231&lt;&gt;9999,Категорії!B231,"")</f>
        <v>0</v>
      </c>
      <c r="D231" s="11" t="str">
        <f>IFERROR(VLOOKUP(Таблица7[[#This Row],[НОМЕР]],#REF!,2),"")</f>
        <v/>
      </c>
      <c r="E231" s="11" t="str">
        <f>IFERROR(VLOOKUP(Таблица7[[#This Row],[НОМЕР]],#REF!,6),"")</f>
        <v/>
      </c>
      <c r="F231" s="13" t="str">
        <f>IFERROR(VLOOKUP(Таблица7[[#This Row],[НОМЕР]],#REF!,4,0)-$J$2,"")</f>
        <v/>
      </c>
    </row>
    <row r="232" spans="2:6" ht="15" x14ac:dyDescent="0.2">
      <c r="B232" s="11" t="str">
        <f>IFERROR(VLOOKUP(Таблица7[[#This Row],[НОМЕР]],#REF!,9,0),"")</f>
        <v/>
      </c>
      <c r="C232" s="12">
        <f>IF(Категорії!B232&lt;&gt;9999,Категорії!B232,"")</f>
        <v>0</v>
      </c>
      <c r="D232" s="11" t="str">
        <f>IFERROR(VLOOKUP(Таблица7[[#This Row],[НОМЕР]],#REF!,2),"")</f>
        <v/>
      </c>
      <c r="E232" s="11" t="str">
        <f>IFERROR(VLOOKUP(Таблица7[[#This Row],[НОМЕР]],#REF!,6),"")</f>
        <v/>
      </c>
      <c r="F232" s="13" t="str">
        <f>IFERROR(VLOOKUP(Таблица7[[#This Row],[НОМЕР]],#REF!,4,0)-$J$2,"")</f>
        <v/>
      </c>
    </row>
    <row r="233" spans="2:6" ht="15" x14ac:dyDescent="0.2">
      <c r="B233" s="11" t="str">
        <f>IFERROR(VLOOKUP(Таблица7[[#This Row],[НОМЕР]],#REF!,9,0),"")</f>
        <v/>
      </c>
      <c r="C233" s="12">
        <f>IF(Категорії!B233&lt;&gt;9999,Категорії!B233,"")</f>
        <v>0</v>
      </c>
      <c r="D233" s="11" t="str">
        <f>IFERROR(VLOOKUP(Таблица7[[#This Row],[НОМЕР]],#REF!,2),"")</f>
        <v/>
      </c>
      <c r="E233" s="11" t="str">
        <f>IFERROR(VLOOKUP(Таблица7[[#This Row],[НОМЕР]],#REF!,6),"")</f>
        <v/>
      </c>
      <c r="F233" s="13" t="str">
        <f>IFERROR(VLOOKUP(Таблица7[[#This Row],[НОМЕР]],#REF!,4,0)-$J$2,"")</f>
        <v/>
      </c>
    </row>
    <row r="234" spans="2:6" ht="15" x14ac:dyDescent="0.2">
      <c r="B234" s="11" t="str">
        <f>IFERROR(VLOOKUP(Таблица7[[#This Row],[НОМЕР]],#REF!,9,0),"")</f>
        <v/>
      </c>
      <c r="C234" s="12">
        <f>IF(Категорії!B234&lt;&gt;9999,Категорії!B234,"")</f>
        <v>0</v>
      </c>
      <c r="D234" s="11" t="str">
        <f>IFERROR(VLOOKUP(Таблица7[[#This Row],[НОМЕР]],#REF!,2),"")</f>
        <v/>
      </c>
      <c r="E234" s="11" t="str">
        <f>IFERROR(VLOOKUP(Таблица7[[#This Row],[НОМЕР]],#REF!,6),"")</f>
        <v/>
      </c>
      <c r="F234" s="13" t="str">
        <f>IFERROR(VLOOKUP(Таблица7[[#This Row],[НОМЕР]],#REF!,4,0)-$J$2,"")</f>
        <v/>
      </c>
    </row>
    <row r="235" spans="2:6" ht="15" x14ac:dyDescent="0.2">
      <c r="B235" s="11" t="str">
        <f>IFERROR(VLOOKUP(Таблица7[[#This Row],[НОМЕР]],#REF!,9,0),"")</f>
        <v/>
      </c>
      <c r="C235" s="12">
        <f>IF(Категорії!B235&lt;&gt;9999,Категорії!B235,"")</f>
        <v>0</v>
      </c>
      <c r="D235" s="11" t="str">
        <f>IFERROR(VLOOKUP(Таблица7[[#This Row],[НОМЕР]],#REF!,2),"")</f>
        <v/>
      </c>
      <c r="E235" s="11" t="str">
        <f>IFERROR(VLOOKUP(Таблица7[[#This Row],[НОМЕР]],#REF!,6),"")</f>
        <v/>
      </c>
      <c r="F235" s="13" t="str">
        <f>IFERROR(VLOOKUP(Таблица7[[#This Row],[НОМЕР]],#REF!,4,0)-$J$2,"")</f>
        <v/>
      </c>
    </row>
    <row r="236" spans="2:6" ht="15" x14ac:dyDescent="0.2">
      <c r="B236" s="11" t="str">
        <f>IFERROR(VLOOKUP(Таблица7[[#This Row],[НОМЕР]],#REF!,9,0),"")</f>
        <v/>
      </c>
      <c r="C236" s="12">
        <f>IF(Категорії!B236&lt;&gt;9999,Категорії!B236,"")</f>
        <v>0</v>
      </c>
      <c r="D236" s="11" t="str">
        <f>IFERROR(VLOOKUP(Таблица7[[#This Row],[НОМЕР]],#REF!,2),"")</f>
        <v/>
      </c>
      <c r="E236" s="11" t="str">
        <f>IFERROR(VLOOKUP(Таблица7[[#This Row],[НОМЕР]],#REF!,6),"")</f>
        <v/>
      </c>
      <c r="F236" s="13" t="str">
        <f>IFERROR(VLOOKUP(Таблица7[[#This Row],[НОМЕР]],#REF!,4,0)-$J$2,"")</f>
        <v/>
      </c>
    </row>
    <row r="237" spans="2:6" ht="15" x14ac:dyDescent="0.2">
      <c r="B237" s="11" t="str">
        <f>IFERROR(VLOOKUP(Таблица7[[#This Row],[НОМЕР]],#REF!,9,0),"")</f>
        <v/>
      </c>
      <c r="C237" s="12">
        <f>IF(Категорії!B237&lt;&gt;9999,Категорії!B237,"")</f>
        <v>0</v>
      </c>
      <c r="D237" s="11" t="str">
        <f>IFERROR(VLOOKUP(Таблица7[[#This Row],[НОМЕР]],#REF!,2),"")</f>
        <v/>
      </c>
      <c r="E237" s="11" t="str">
        <f>IFERROR(VLOOKUP(Таблица7[[#This Row],[НОМЕР]],#REF!,6),"")</f>
        <v/>
      </c>
      <c r="F237" s="13" t="str">
        <f>IFERROR(VLOOKUP(Таблица7[[#This Row],[НОМЕР]],#REF!,4,0)-$J$2,"")</f>
        <v/>
      </c>
    </row>
    <row r="238" spans="2:6" ht="15" x14ac:dyDescent="0.2">
      <c r="B238" s="11" t="str">
        <f>IFERROR(VLOOKUP(Таблица7[[#This Row],[НОМЕР]],#REF!,9,0),"")</f>
        <v/>
      </c>
      <c r="C238" s="12">
        <f>IF(Категорії!B238&lt;&gt;9999,Категорії!B238,"")</f>
        <v>0</v>
      </c>
      <c r="D238" s="11" t="str">
        <f>IFERROR(VLOOKUP(Таблица7[[#This Row],[НОМЕР]],#REF!,2),"")</f>
        <v/>
      </c>
      <c r="E238" s="11" t="str">
        <f>IFERROR(VLOOKUP(Таблица7[[#This Row],[НОМЕР]],#REF!,6),"")</f>
        <v/>
      </c>
      <c r="F238" s="13" t="str">
        <f>IFERROR(VLOOKUP(Таблица7[[#This Row],[НОМЕР]],#REF!,4,0)-$J$2,"")</f>
        <v/>
      </c>
    </row>
    <row r="239" spans="2:6" ht="15" x14ac:dyDescent="0.2">
      <c r="B239" s="11" t="str">
        <f>IFERROR(VLOOKUP(Таблица7[[#This Row],[НОМЕР]],#REF!,9,0),"")</f>
        <v/>
      </c>
      <c r="C239" s="12">
        <f>IF(Категорії!B239&lt;&gt;9999,Категорії!B239,"")</f>
        <v>0</v>
      </c>
      <c r="D239" s="11" t="str">
        <f>IFERROR(VLOOKUP(Таблица7[[#This Row],[НОМЕР]],#REF!,2),"")</f>
        <v/>
      </c>
      <c r="E239" s="11" t="str">
        <f>IFERROR(VLOOKUP(Таблица7[[#This Row],[НОМЕР]],#REF!,6),"")</f>
        <v/>
      </c>
      <c r="F239" s="13" t="str">
        <f>IFERROR(VLOOKUP(Таблица7[[#This Row],[НОМЕР]],#REF!,4,0)-$J$2,"")</f>
        <v/>
      </c>
    </row>
    <row r="240" spans="2:6" ht="15" x14ac:dyDescent="0.2">
      <c r="B240" s="11" t="str">
        <f>IFERROR(VLOOKUP(Таблица7[[#This Row],[НОМЕР]],#REF!,9,0),"")</f>
        <v/>
      </c>
      <c r="C240" s="12">
        <f>IF(Категорії!B240&lt;&gt;9999,Категорії!B240,"")</f>
        <v>0</v>
      </c>
      <c r="D240" s="11" t="str">
        <f>IFERROR(VLOOKUP(Таблица7[[#This Row],[НОМЕР]],#REF!,2),"")</f>
        <v/>
      </c>
      <c r="E240" s="11" t="str">
        <f>IFERROR(VLOOKUP(Таблица7[[#This Row],[НОМЕР]],#REF!,6),"")</f>
        <v/>
      </c>
      <c r="F240" s="13" t="str">
        <f>IFERROR(VLOOKUP(Таблица7[[#This Row],[НОМЕР]],#REF!,4,0)-$J$2,"")</f>
        <v/>
      </c>
    </row>
    <row r="241" spans="2:6" ht="15" x14ac:dyDescent="0.2">
      <c r="B241" s="11" t="str">
        <f>IFERROR(VLOOKUP(Таблица7[[#This Row],[НОМЕР]],#REF!,9,0),"")</f>
        <v/>
      </c>
      <c r="C241" s="12">
        <f>IF(Категорії!B241&lt;&gt;9999,Категорії!B241,"")</f>
        <v>0</v>
      </c>
      <c r="D241" s="11" t="str">
        <f>IFERROR(VLOOKUP(Таблица7[[#This Row],[НОМЕР]],#REF!,2),"")</f>
        <v/>
      </c>
      <c r="E241" s="11" t="str">
        <f>IFERROR(VLOOKUP(Таблица7[[#This Row],[НОМЕР]],#REF!,6),"")</f>
        <v/>
      </c>
      <c r="F241" s="13" t="str">
        <f>IFERROR(VLOOKUP(Таблица7[[#This Row],[НОМЕР]],#REF!,4,0)-$J$2,"")</f>
        <v/>
      </c>
    </row>
    <row r="242" spans="2:6" ht="15" x14ac:dyDescent="0.2">
      <c r="B242" s="11" t="str">
        <f>IFERROR(VLOOKUP(Таблица7[[#This Row],[НОМЕР]],#REF!,9,0),"")</f>
        <v/>
      </c>
      <c r="C242" s="12">
        <f>IF(Категорії!B242&lt;&gt;9999,Категорії!B242,"")</f>
        <v>0</v>
      </c>
      <c r="D242" s="11" t="str">
        <f>IFERROR(VLOOKUP(Таблица7[[#This Row],[НОМЕР]],#REF!,2),"")</f>
        <v/>
      </c>
      <c r="E242" s="11" t="str">
        <f>IFERROR(VLOOKUP(Таблица7[[#This Row],[НОМЕР]],#REF!,6),"")</f>
        <v/>
      </c>
      <c r="F242" s="13" t="str">
        <f>IFERROR(VLOOKUP(Таблица7[[#This Row],[НОМЕР]],#REF!,4,0)-$J$2,"")</f>
        <v/>
      </c>
    </row>
    <row r="243" spans="2:6" ht="15" x14ac:dyDescent="0.2">
      <c r="B243" s="11" t="str">
        <f>IFERROR(VLOOKUP(Таблица7[[#This Row],[НОМЕР]],#REF!,9,0),"")</f>
        <v/>
      </c>
      <c r="C243" s="12">
        <f>IF(Категорії!B243&lt;&gt;9999,Категорії!B243,"")</f>
        <v>0</v>
      </c>
      <c r="D243" s="11" t="str">
        <f>IFERROR(VLOOKUP(Таблица7[[#This Row],[НОМЕР]],#REF!,2),"")</f>
        <v/>
      </c>
      <c r="E243" s="11" t="str">
        <f>IFERROR(VLOOKUP(Таблица7[[#This Row],[НОМЕР]],#REF!,6),"")</f>
        <v/>
      </c>
      <c r="F243" s="13" t="str">
        <f>IFERROR(VLOOKUP(Таблица7[[#This Row],[НОМЕР]],#REF!,4,0)-$J$2,"")</f>
        <v/>
      </c>
    </row>
    <row r="244" spans="2:6" ht="15" x14ac:dyDescent="0.2">
      <c r="B244" s="11" t="str">
        <f>IFERROR(VLOOKUP(Таблица7[[#This Row],[НОМЕР]],#REF!,9,0),"")</f>
        <v/>
      </c>
      <c r="C244" s="12">
        <f>IF(Категорії!B244&lt;&gt;9999,Категорії!B244,"")</f>
        <v>0</v>
      </c>
      <c r="D244" s="11" t="str">
        <f>IFERROR(VLOOKUP(Таблица7[[#This Row],[НОМЕР]],#REF!,2),"")</f>
        <v/>
      </c>
      <c r="E244" s="11" t="str">
        <f>IFERROR(VLOOKUP(Таблица7[[#This Row],[НОМЕР]],#REF!,6),"")</f>
        <v/>
      </c>
      <c r="F244" s="13" t="str">
        <f>IFERROR(VLOOKUP(Таблица7[[#This Row],[НОМЕР]],#REF!,4,0)-$J$2,"")</f>
        <v/>
      </c>
    </row>
    <row r="245" spans="2:6" ht="15" x14ac:dyDescent="0.2">
      <c r="B245" s="11" t="str">
        <f>IFERROR(VLOOKUP(Таблица7[[#This Row],[НОМЕР]],#REF!,9,0),"")</f>
        <v/>
      </c>
      <c r="C245" s="12">
        <f>IF(Категорії!B245&lt;&gt;9999,Категорії!B245,"")</f>
        <v>0</v>
      </c>
      <c r="D245" s="11" t="str">
        <f>IFERROR(VLOOKUP(Таблица7[[#This Row],[НОМЕР]],#REF!,2),"")</f>
        <v/>
      </c>
      <c r="E245" s="11" t="str">
        <f>IFERROR(VLOOKUP(Таблица7[[#This Row],[НОМЕР]],#REF!,6),"")</f>
        <v/>
      </c>
      <c r="F245" s="13" t="str">
        <f>IFERROR(VLOOKUP(Таблица7[[#This Row],[НОМЕР]],#REF!,4,0)-$J$2,"")</f>
        <v/>
      </c>
    </row>
    <row r="246" spans="2:6" ht="15" x14ac:dyDescent="0.2">
      <c r="B246" s="11" t="str">
        <f>IFERROR(VLOOKUP(Таблица7[[#This Row],[НОМЕР]],#REF!,9,0),"")</f>
        <v/>
      </c>
      <c r="C246" s="12">
        <f>IF(Категорії!B246&lt;&gt;9999,Категорії!B246,"")</f>
        <v>0</v>
      </c>
      <c r="D246" s="11" t="str">
        <f>IFERROR(VLOOKUP(Таблица7[[#This Row],[НОМЕР]],#REF!,2),"")</f>
        <v/>
      </c>
      <c r="E246" s="11" t="str">
        <f>IFERROR(VLOOKUP(Таблица7[[#This Row],[НОМЕР]],#REF!,6),"")</f>
        <v/>
      </c>
      <c r="F246" s="13" t="str">
        <f>IFERROR(VLOOKUP(Таблица7[[#This Row],[НОМЕР]],#REF!,4,0)-$J$2,"")</f>
        <v/>
      </c>
    </row>
    <row r="247" spans="2:6" ht="15" x14ac:dyDescent="0.2">
      <c r="B247" s="11" t="str">
        <f>IFERROR(VLOOKUP(Таблица7[[#This Row],[НОМЕР]],#REF!,9,0),"")</f>
        <v/>
      </c>
      <c r="C247" s="12">
        <f>IF(Категорії!B247&lt;&gt;9999,Категорії!B247,"")</f>
        <v>0</v>
      </c>
      <c r="D247" s="11" t="str">
        <f>IFERROR(VLOOKUP(Таблица7[[#This Row],[НОМЕР]],#REF!,2),"")</f>
        <v/>
      </c>
      <c r="E247" s="11" t="str">
        <f>IFERROR(VLOOKUP(Таблица7[[#This Row],[НОМЕР]],#REF!,6),"")</f>
        <v/>
      </c>
      <c r="F247" s="13" t="str">
        <f>IFERROR(VLOOKUP(Таблица7[[#This Row],[НОМЕР]],#REF!,4,0)-$J$2,"")</f>
        <v/>
      </c>
    </row>
    <row r="248" spans="2:6" ht="15" x14ac:dyDescent="0.2">
      <c r="B248" s="11" t="str">
        <f>IFERROR(VLOOKUP(Таблица7[[#This Row],[НОМЕР]],#REF!,9,0),"")</f>
        <v/>
      </c>
      <c r="C248" s="12">
        <f>IF(Категорії!B248&lt;&gt;9999,Категорії!B248,"")</f>
        <v>0</v>
      </c>
      <c r="D248" s="11" t="str">
        <f>IFERROR(VLOOKUP(Таблица7[[#This Row],[НОМЕР]],#REF!,2),"")</f>
        <v/>
      </c>
      <c r="E248" s="11" t="str">
        <f>IFERROR(VLOOKUP(Таблица7[[#This Row],[НОМЕР]],#REF!,6),"")</f>
        <v/>
      </c>
      <c r="F248" s="13" t="str">
        <f>IFERROR(VLOOKUP(Таблица7[[#This Row],[НОМЕР]],#REF!,4,0)-$J$2,"")</f>
        <v/>
      </c>
    </row>
    <row r="249" spans="2:6" ht="15" x14ac:dyDescent="0.2">
      <c r="B249" s="11" t="str">
        <f>IFERROR(VLOOKUP(Таблица7[[#This Row],[НОМЕР]],#REF!,9,0),"")</f>
        <v/>
      </c>
      <c r="C249" s="12">
        <f>IF(Категорії!B249&lt;&gt;9999,Категорії!B249,"")</f>
        <v>0</v>
      </c>
      <c r="D249" s="11" t="str">
        <f>IFERROR(VLOOKUP(Таблица7[[#This Row],[НОМЕР]],#REF!,2),"")</f>
        <v/>
      </c>
      <c r="E249" s="11" t="str">
        <f>IFERROR(VLOOKUP(Таблица7[[#This Row],[НОМЕР]],#REF!,6),"")</f>
        <v/>
      </c>
      <c r="F249" s="13" t="str">
        <f>IFERROR(VLOOKUP(Таблица7[[#This Row],[НОМЕР]],#REF!,4,0)-$J$2,"")</f>
        <v/>
      </c>
    </row>
    <row r="250" spans="2:6" ht="15" x14ac:dyDescent="0.2">
      <c r="B250" s="11" t="str">
        <f>IFERROR(VLOOKUP(Таблица7[[#This Row],[НОМЕР]],#REF!,9,0),"")</f>
        <v/>
      </c>
      <c r="C250" s="12">
        <f>IF(Категорії!B250&lt;&gt;9999,Категорії!B250,"")</f>
        <v>0</v>
      </c>
      <c r="D250" s="11" t="str">
        <f>IFERROR(VLOOKUP(Таблица7[[#This Row],[НОМЕР]],#REF!,2),"")</f>
        <v/>
      </c>
      <c r="E250" s="11" t="str">
        <f>IFERROR(VLOOKUP(Таблица7[[#This Row],[НОМЕР]],#REF!,6),"")</f>
        <v/>
      </c>
      <c r="F250" s="13" t="str">
        <f>IFERROR(VLOOKUP(Таблица7[[#This Row],[НОМЕР]],#REF!,4,0)-$J$2,"")</f>
        <v/>
      </c>
    </row>
    <row r="251" spans="2:6" ht="15" x14ac:dyDescent="0.2">
      <c r="B251" s="11" t="str">
        <f>IFERROR(VLOOKUP(Таблица7[[#This Row],[НОМЕР]],#REF!,9,0),"")</f>
        <v/>
      </c>
      <c r="C251" s="12">
        <f>IF(Категорії!B251&lt;&gt;9999,Категорії!B251,"")</f>
        <v>0</v>
      </c>
      <c r="D251" s="11" t="str">
        <f>IFERROR(VLOOKUP(Таблица7[[#This Row],[НОМЕР]],#REF!,2),"")</f>
        <v/>
      </c>
      <c r="E251" s="11" t="str">
        <f>IFERROR(VLOOKUP(Таблица7[[#This Row],[НОМЕР]],#REF!,6),"")</f>
        <v/>
      </c>
      <c r="F251" s="13" t="str">
        <f>IFERROR(VLOOKUP(Таблица7[[#This Row],[НОМЕР]],#REF!,4,0)-$J$2,"")</f>
        <v/>
      </c>
    </row>
    <row r="252" spans="2:6" ht="15" x14ac:dyDescent="0.2">
      <c r="B252" s="11" t="str">
        <f>IFERROR(VLOOKUP(Таблица7[[#This Row],[НОМЕР]],#REF!,9,0),"")</f>
        <v/>
      </c>
      <c r="C252" s="12">
        <f>IF(Категорії!B252&lt;&gt;9999,Категорії!B252,"")</f>
        <v>0</v>
      </c>
      <c r="D252" s="11" t="str">
        <f>IFERROR(VLOOKUP(Таблица7[[#This Row],[НОМЕР]],#REF!,2),"")</f>
        <v/>
      </c>
      <c r="E252" s="11" t="str">
        <f>IFERROR(VLOOKUP(Таблица7[[#This Row],[НОМЕР]],#REF!,6),"")</f>
        <v/>
      </c>
      <c r="F252" s="13" t="str">
        <f>IFERROR(VLOOKUP(Таблица7[[#This Row],[НОМЕР]],#REF!,4,0)-$J$2,"")</f>
        <v/>
      </c>
    </row>
    <row r="253" spans="2:6" ht="15" x14ac:dyDescent="0.2">
      <c r="B253" s="11" t="str">
        <f>IFERROR(VLOOKUP(Таблица7[[#This Row],[НОМЕР]],#REF!,9,0),"")</f>
        <v/>
      </c>
      <c r="C253" s="12">
        <f>IF(Категорії!B253&lt;&gt;9999,Категорії!B253,"")</f>
        <v>0</v>
      </c>
      <c r="D253" s="11" t="str">
        <f>IFERROR(VLOOKUP(Таблица7[[#This Row],[НОМЕР]],#REF!,2),"")</f>
        <v/>
      </c>
      <c r="E253" s="11" t="str">
        <f>IFERROR(VLOOKUP(Таблица7[[#This Row],[НОМЕР]],#REF!,6),"")</f>
        <v/>
      </c>
      <c r="F253" s="13" t="str">
        <f>IFERROR(VLOOKUP(Таблица7[[#This Row],[НОМЕР]],#REF!,4,0)-$J$2,"")</f>
        <v/>
      </c>
    </row>
    <row r="254" spans="2:6" ht="15" x14ac:dyDescent="0.2">
      <c r="B254" s="11" t="str">
        <f>IFERROR(VLOOKUP(Таблица7[[#This Row],[НОМЕР]],#REF!,9,0),"")</f>
        <v/>
      </c>
      <c r="C254" s="12">
        <f>IF(Категорії!B254&lt;&gt;9999,Категорії!B254,"")</f>
        <v>0</v>
      </c>
      <c r="D254" s="11" t="str">
        <f>IFERROR(VLOOKUP(Таблица7[[#This Row],[НОМЕР]],#REF!,2),"")</f>
        <v/>
      </c>
      <c r="E254" s="11" t="str">
        <f>IFERROR(VLOOKUP(Таблица7[[#This Row],[НОМЕР]],#REF!,6),"")</f>
        <v/>
      </c>
      <c r="F254" s="13" t="str">
        <f>IFERROR(VLOOKUP(Таблица7[[#This Row],[НОМЕР]],#REF!,4,0)-$J$2,"")</f>
        <v/>
      </c>
    </row>
    <row r="255" spans="2:6" ht="15" x14ac:dyDescent="0.2">
      <c r="B255" s="11" t="str">
        <f>IFERROR(VLOOKUP(Таблица7[[#This Row],[НОМЕР]],#REF!,9,0),"")</f>
        <v/>
      </c>
      <c r="C255" s="12">
        <f>IF(Категорії!B255&lt;&gt;9999,Категорії!B255,"")</f>
        <v>0</v>
      </c>
      <c r="D255" s="11" t="str">
        <f>IFERROR(VLOOKUP(Таблица7[[#This Row],[НОМЕР]],#REF!,2),"")</f>
        <v/>
      </c>
      <c r="E255" s="11" t="str">
        <f>IFERROR(VLOOKUP(Таблица7[[#This Row],[НОМЕР]],#REF!,6),"")</f>
        <v/>
      </c>
      <c r="F255" s="13" t="str">
        <f>IFERROR(VLOOKUP(Таблица7[[#This Row],[НОМЕР]],#REF!,4,0)-$J$2,"")</f>
        <v/>
      </c>
    </row>
    <row r="256" spans="2:6" ht="15" x14ac:dyDescent="0.2">
      <c r="B256" s="11" t="str">
        <f>IFERROR(VLOOKUP(Таблица7[[#This Row],[НОМЕР]],#REF!,9,0),"")</f>
        <v/>
      </c>
      <c r="C256" s="12">
        <f>IF(Категорії!B256&lt;&gt;9999,Категорії!B256,"")</f>
        <v>0</v>
      </c>
      <c r="D256" s="11" t="str">
        <f>IFERROR(VLOOKUP(Таблица7[[#This Row],[НОМЕР]],#REF!,2),"")</f>
        <v/>
      </c>
      <c r="E256" s="11" t="str">
        <f>IFERROR(VLOOKUP(Таблица7[[#This Row],[НОМЕР]],#REF!,6),"")</f>
        <v/>
      </c>
      <c r="F256" s="13" t="str">
        <f>IFERROR(VLOOKUP(Таблица7[[#This Row],[НОМЕР]],#REF!,4,0)-$J$2,"")</f>
        <v/>
      </c>
    </row>
    <row r="257" spans="2:6" ht="15" x14ac:dyDescent="0.2">
      <c r="B257" s="11" t="str">
        <f>IFERROR(VLOOKUP(Таблица7[[#This Row],[НОМЕР]],#REF!,9,0),"")</f>
        <v/>
      </c>
      <c r="C257" s="12">
        <f>IF(Категорії!B257&lt;&gt;9999,Категорії!B257,"")</f>
        <v>0</v>
      </c>
      <c r="D257" s="11" t="str">
        <f>IFERROR(VLOOKUP(Таблица7[[#This Row],[НОМЕР]],#REF!,2),"")</f>
        <v/>
      </c>
      <c r="E257" s="11" t="str">
        <f>IFERROR(VLOOKUP(Таблица7[[#This Row],[НОМЕР]],#REF!,6),"")</f>
        <v/>
      </c>
      <c r="F257" s="13" t="str">
        <f>IFERROR(VLOOKUP(Таблица7[[#This Row],[НОМЕР]],#REF!,4,0)-$J$2,"")</f>
        <v/>
      </c>
    </row>
    <row r="258" spans="2:6" ht="15" x14ac:dyDescent="0.2">
      <c r="B258" s="11" t="str">
        <f>IFERROR(VLOOKUP(Таблица7[[#This Row],[НОМЕР]],#REF!,9,0),"")</f>
        <v/>
      </c>
      <c r="C258" s="12">
        <f>IF(Категорії!B258&lt;&gt;9999,Категорії!B258,"")</f>
        <v>0</v>
      </c>
      <c r="D258" s="11" t="str">
        <f>IFERROR(VLOOKUP(Таблица7[[#This Row],[НОМЕР]],#REF!,2),"")</f>
        <v/>
      </c>
      <c r="E258" s="11" t="str">
        <f>IFERROR(VLOOKUP(Таблица7[[#This Row],[НОМЕР]],#REF!,6),"")</f>
        <v/>
      </c>
      <c r="F258" s="13" t="str">
        <f>IFERROR(VLOOKUP(Таблица7[[#This Row],[НОМЕР]],#REF!,4,0)-$J$2,"")</f>
        <v/>
      </c>
    </row>
    <row r="259" spans="2:6" ht="15" x14ac:dyDescent="0.2">
      <c r="B259" s="11" t="str">
        <f>IFERROR(VLOOKUP(Таблица7[[#This Row],[НОМЕР]],#REF!,9,0),"")</f>
        <v/>
      </c>
      <c r="C259" s="12">
        <f>IF(Категорії!B259&lt;&gt;9999,Категорії!B259,"")</f>
        <v>0</v>
      </c>
      <c r="D259" s="11" t="str">
        <f>IFERROR(VLOOKUP(Таблица7[[#This Row],[НОМЕР]],#REF!,2),"")</f>
        <v/>
      </c>
      <c r="E259" s="11" t="str">
        <f>IFERROR(VLOOKUP(Таблица7[[#This Row],[НОМЕР]],#REF!,6),"")</f>
        <v/>
      </c>
      <c r="F259" s="13" t="str">
        <f>IFERROR(VLOOKUP(Таблица7[[#This Row],[НОМЕР]],#REF!,4,0)-$J$2,"")</f>
        <v/>
      </c>
    </row>
    <row r="260" spans="2:6" ht="15" x14ac:dyDescent="0.2">
      <c r="B260" s="11" t="str">
        <f>IFERROR(VLOOKUP(Таблица7[[#This Row],[НОМЕР]],#REF!,9,0),"")</f>
        <v/>
      </c>
      <c r="C260" s="12">
        <f>IF(Категорії!B260&lt;&gt;9999,Категорії!B260,"")</f>
        <v>0</v>
      </c>
      <c r="D260" s="11" t="str">
        <f>IFERROR(VLOOKUP(Таблица7[[#This Row],[НОМЕР]],#REF!,2),"")</f>
        <v/>
      </c>
      <c r="E260" s="11" t="str">
        <f>IFERROR(VLOOKUP(Таблица7[[#This Row],[НОМЕР]],#REF!,6),"")</f>
        <v/>
      </c>
      <c r="F260" s="13" t="str">
        <f>IFERROR(VLOOKUP(Таблица7[[#This Row],[НОМЕР]],#REF!,4,0)-$J$2,"")</f>
        <v/>
      </c>
    </row>
    <row r="261" spans="2:6" ht="15" x14ac:dyDescent="0.2">
      <c r="B261" s="11" t="str">
        <f>IFERROR(VLOOKUP(Таблица7[[#This Row],[НОМЕР]],#REF!,9,0),"")</f>
        <v/>
      </c>
      <c r="C261" s="12">
        <f>IF(Категорії!B261&lt;&gt;9999,Категорії!B261,"")</f>
        <v>0</v>
      </c>
      <c r="D261" s="11" t="str">
        <f>IFERROR(VLOOKUP(Таблица7[[#This Row],[НОМЕР]],#REF!,2),"")</f>
        <v/>
      </c>
      <c r="E261" s="11" t="str">
        <f>IFERROR(VLOOKUP(Таблица7[[#This Row],[НОМЕР]],#REF!,6),"")</f>
        <v/>
      </c>
      <c r="F261" s="13" t="str">
        <f>IFERROR(VLOOKUP(Таблица7[[#This Row],[НОМЕР]],#REF!,4,0)-$J$2,"")</f>
        <v/>
      </c>
    </row>
    <row r="262" spans="2:6" ht="15" x14ac:dyDescent="0.2">
      <c r="B262" s="11" t="str">
        <f>IFERROR(VLOOKUP(Таблица7[[#This Row],[НОМЕР]],#REF!,9,0),"")</f>
        <v/>
      </c>
      <c r="C262" s="12">
        <f>IF(Категорії!B262&lt;&gt;9999,Категорії!B262,"")</f>
        <v>0</v>
      </c>
      <c r="D262" s="11" t="str">
        <f>IFERROR(VLOOKUP(Таблица7[[#This Row],[НОМЕР]],#REF!,2),"")</f>
        <v/>
      </c>
      <c r="E262" s="11" t="str">
        <f>IFERROR(VLOOKUP(Таблица7[[#This Row],[НОМЕР]],#REF!,6),"")</f>
        <v/>
      </c>
      <c r="F262" s="13" t="str">
        <f>IFERROR(VLOOKUP(Таблица7[[#This Row],[НОМЕР]],#REF!,4,0)-$J$2,"")</f>
        <v/>
      </c>
    </row>
    <row r="263" spans="2:6" ht="15" x14ac:dyDescent="0.2">
      <c r="B263" s="11" t="str">
        <f>IFERROR(VLOOKUP(Таблица7[[#This Row],[НОМЕР]],#REF!,9,0),"")</f>
        <v/>
      </c>
      <c r="C263" s="12">
        <f>IF(Категорії!B263&lt;&gt;9999,Категорії!B263,"")</f>
        <v>0</v>
      </c>
      <c r="D263" s="11" t="str">
        <f>IFERROR(VLOOKUP(Таблица7[[#This Row],[НОМЕР]],#REF!,2),"")</f>
        <v/>
      </c>
      <c r="E263" s="11" t="str">
        <f>IFERROR(VLOOKUP(Таблица7[[#This Row],[НОМЕР]],#REF!,6),"")</f>
        <v/>
      </c>
      <c r="F263" s="13" t="str">
        <f>IFERROR(VLOOKUP(Таблица7[[#This Row],[НОМЕР]],#REF!,4,0)-$J$2,"")</f>
        <v/>
      </c>
    </row>
    <row r="264" spans="2:6" ht="15" x14ac:dyDescent="0.2">
      <c r="B264" s="11" t="str">
        <f>IFERROR(VLOOKUP(Таблица7[[#This Row],[НОМЕР]],#REF!,9,0),"")</f>
        <v/>
      </c>
      <c r="C264" s="12">
        <f>IF(Категорії!B264&lt;&gt;9999,Категорії!B264,"")</f>
        <v>0</v>
      </c>
      <c r="D264" s="11" t="str">
        <f>IFERROR(VLOOKUP(Таблица7[[#This Row],[НОМЕР]],#REF!,2),"")</f>
        <v/>
      </c>
      <c r="E264" s="11" t="str">
        <f>IFERROR(VLOOKUP(Таблица7[[#This Row],[НОМЕР]],#REF!,6),"")</f>
        <v/>
      </c>
      <c r="F264" s="13" t="str">
        <f>IFERROR(VLOOKUP(Таблица7[[#This Row],[НОМЕР]],#REF!,4,0)-$J$2,"")</f>
        <v/>
      </c>
    </row>
    <row r="265" spans="2:6" ht="15" x14ac:dyDescent="0.2">
      <c r="B265" s="11" t="str">
        <f>IFERROR(VLOOKUP(Таблица7[[#This Row],[НОМЕР]],#REF!,9,0),"")</f>
        <v/>
      </c>
      <c r="C265" s="12">
        <f>IF(Категорії!B265&lt;&gt;9999,Категорії!B265,"")</f>
        <v>0</v>
      </c>
      <c r="D265" s="11" t="str">
        <f>IFERROR(VLOOKUP(Таблица7[[#This Row],[НОМЕР]],#REF!,2),"")</f>
        <v/>
      </c>
      <c r="E265" s="11" t="str">
        <f>IFERROR(VLOOKUP(Таблица7[[#This Row],[НОМЕР]],#REF!,6),"")</f>
        <v/>
      </c>
      <c r="F265" s="13" t="str">
        <f>IFERROR(VLOOKUP(Таблица7[[#This Row],[НОМЕР]],#REF!,4,0)-$J$2,"")</f>
        <v/>
      </c>
    </row>
    <row r="266" spans="2:6" ht="15" x14ac:dyDescent="0.2">
      <c r="B266" s="11" t="str">
        <f>IFERROR(VLOOKUP(Таблица7[[#This Row],[НОМЕР]],#REF!,9,0),"")</f>
        <v/>
      </c>
      <c r="C266" s="12">
        <f>IF(Категорії!B266&lt;&gt;9999,Категорії!B266,"")</f>
        <v>0</v>
      </c>
      <c r="D266" s="11" t="str">
        <f>IFERROR(VLOOKUP(Таблица7[[#This Row],[НОМЕР]],#REF!,2),"")</f>
        <v/>
      </c>
      <c r="E266" s="11" t="str">
        <f>IFERROR(VLOOKUP(Таблица7[[#This Row],[НОМЕР]],#REF!,6),"")</f>
        <v/>
      </c>
      <c r="F266" s="13" t="str">
        <f>IFERROR(VLOOKUP(Таблица7[[#This Row],[НОМЕР]],#REF!,4,0)-$J$2,"")</f>
        <v/>
      </c>
    </row>
    <row r="267" spans="2:6" ht="15" x14ac:dyDescent="0.2">
      <c r="B267" s="11" t="str">
        <f>IFERROR(VLOOKUP(Таблица7[[#This Row],[НОМЕР]],#REF!,9,0),"")</f>
        <v/>
      </c>
      <c r="C267" s="12">
        <f>IF(Категорії!B267&lt;&gt;9999,Категорії!B267,"")</f>
        <v>0</v>
      </c>
      <c r="D267" s="11" t="str">
        <f>IFERROR(VLOOKUP(Таблица7[[#This Row],[НОМЕР]],#REF!,2),"")</f>
        <v/>
      </c>
      <c r="E267" s="11" t="str">
        <f>IFERROR(VLOOKUP(Таблица7[[#This Row],[НОМЕР]],#REF!,6),"")</f>
        <v/>
      </c>
      <c r="F267" s="13" t="str">
        <f>IFERROR(VLOOKUP(Таблица7[[#This Row],[НОМЕР]],#REF!,4,0)-$J$2,"")</f>
        <v/>
      </c>
    </row>
    <row r="268" spans="2:6" ht="15" x14ac:dyDescent="0.2">
      <c r="B268" s="11" t="str">
        <f>IFERROR(VLOOKUP(Таблица7[[#This Row],[НОМЕР]],#REF!,9,0),"")</f>
        <v/>
      </c>
      <c r="C268" s="12">
        <f>IF(Категорії!B268&lt;&gt;9999,Категорії!B268,"")</f>
        <v>0</v>
      </c>
      <c r="D268" s="11" t="str">
        <f>IFERROR(VLOOKUP(Таблица7[[#This Row],[НОМЕР]],#REF!,2),"")</f>
        <v/>
      </c>
      <c r="E268" s="11" t="str">
        <f>IFERROR(VLOOKUP(Таблица7[[#This Row],[НОМЕР]],#REF!,6),"")</f>
        <v/>
      </c>
      <c r="F268" s="13" t="str">
        <f>IFERROR(VLOOKUP(Таблица7[[#This Row],[НОМЕР]],#REF!,4,0)-$J$2,"")</f>
        <v/>
      </c>
    </row>
    <row r="269" spans="2:6" ht="15" x14ac:dyDescent="0.2">
      <c r="B269" s="11" t="str">
        <f>IFERROR(VLOOKUP(Таблица7[[#This Row],[НОМЕР]],#REF!,9,0),"")</f>
        <v/>
      </c>
      <c r="C269" s="12">
        <f>IF(Категорії!B269&lt;&gt;9999,Категорії!B269,"")</f>
        <v>0</v>
      </c>
      <c r="D269" s="11" t="str">
        <f>IFERROR(VLOOKUP(Таблица7[[#This Row],[НОМЕР]],#REF!,2),"")</f>
        <v/>
      </c>
      <c r="E269" s="11" t="str">
        <f>IFERROR(VLOOKUP(Таблица7[[#This Row],[НОМЕР]],#REF!,6),"")</f>
        <v/>
      </c>
      <c r="F269" s="13" t="str">
        <f>IFERROR(VLOOKUP(Таблица7[[#This Row],[НОМЕР]],#REF!,4,0)-$J$2,"")</f>
        <v/>
      </c>
    </row>
    <row r="270" spans="2:6" ht="15" x14ac:dyDescent="0.2">
      <c r="B270" s="11" t="str">
        <f>IFERROR(VLOOKUP(Таблица7[[#This Row],[НОМЕР]],#REF!,9,0),"")</f>
        <v/>
      </c>
      <c r="C270" s="12">
        <f>IF(Категорії!B270&lt;&gt;9999,Категорії!B270,"")</f>
        <v>0</v>
      </c>
      <c r="D270" s="11" t="str">
        <f>IFERROR(VLOOKUP(Таблица7[[#This Row],[НОМЕР]],#REF!,2),"")</f>
        <v/>
      </c>
      <c r="E270" s="11" t="str">
        <f>IFERROR(VLOOKUP(Таблица7[[#This Row],[НОМЕР]],#REF!,6),"")</f>
        <v/>
      </c>
      <c r="F270" s="13" t="str">
        <f>IFERROR(VLOOKUP(Таблица7[[#This Row],[НОМЕР]],#REF!,4,0)-$J$2,"")</f>
        <v/>
      </c>
    </row>
    <row r="271" spans="2:6" ht="15" x14ac:dyDescent="0.2">
      <c r="B271" s="11" t="str">
        <f>IFERROR(VLOOKUP(Таблица7[[#This Row],[НОМЕР]],#REF!,9,0),"")</f>
        <v/>
      </c>
      <c r="C271" s="12">
        <f>IF(Категорії!B271&lt;&gt;9999,Категорії!B271,"")</f>
        <v>0</v>
      </c>
      <c r="D271" s="11" t="str">
        <f>IFERROR(VLOOKUP(Таблица7[[#This Row],[НОМЕР]],#REF!,2),"")</f>
        <v/>
      </c>
      <c r="E271" s="11" t="str">
        <f>IFERROR(VLOOKUP(Таблица7[[#This Row],[НОМЕР]],#REF!,6),"")</f>
        <v/>
      </c>
      <c r="F271" s="13" t="str">
        <f>IFERROR(VLOOKUP(Таблица7[[#This Row],[НОМЕР]],#REF!,4,0)-$J$2,"")</f>
        <v/>
      </c>
    </row>
    <row r="272" spans="2:6" ht="15" x14ac:dyDescent="0.2">
      <c r="B272" s="11" t="str">
        <f>IFERROR(VLOOKUP(Таблица7[[#This Row],[НОМЕР]],#REF!,9,0),"")</f>
        <v/>
      </c>
      <c r="C272" s="12">
        <f>IF(Категорії!B272&lt;&gt;9999,Категорії!B272,"")</f>
        <v>0</v>
      </c>
      <c r="D272" s="11" t="str">
        <f>IFERROR(VLOOKUP(Таблица7[[#This Row],[НОМЕР]],#REF!,2),"")</f>
        <v/>
      </c>
      <c r="E272" s="11" t="str">
        <f>IFERROR(VLOOKUP(Таблица7[[#This Row],[НОМЕР]],#REF!,6),"")</f>
        <v/>
      </c>
      <c r="F272" s="13" t="str">
        <f>IFERROR(VLOOKUP(Таблица7[[#This Row],[НОМЕР]],#REF!,4,0)-$J$2,"")</f>
        <v/>
      </c>
    </row>
    <row r="273" spans="2:6" ht="15" x14ac:dyDescent="0.2">
      <c r="B273" s="11" t="str">
        <f>IFERROR(VLOOKUP(Таблица7[[#This Row],[НОМЕР]],#REF!,9,0),"")</f>
        <v/>
      </c>
      <c r="C273" s="12">
        <f>IF(Категорії!B273&lt;&gt;9999,Категорії!B273,"")</f>
        <v>0</v>
      </c>
      <c r="D273" s="11" t="str">
        <f>IFERROR(VLOOKUP(Таблица7[[#This Row],[НОМЕР]],#REF!,2),"")</f>
        <v/>
      </c>
      <c r="E273" s="11" t="str">
        <f>IFERROR(VLOOKUP(Таблица7[[#This Row],[НОМЕР]],#REF!,6),"")</f>
        <v/>
      </c>
      <c r="F273" s="13" t="str">
        <f>IFERROR(VLOOKUP(Таблица7[[#This Row],[НОМЕР]],#REF!,4,0)-$J$2,"")</f>
        <v/>
      </c>
    </row>
    <row r="274" spans="2:6" ht="15" x14ac:dyDescent="0.2">
      <c r="B274" s="11" t="str">
        <f>IFERROR(VLOOKUP(Таблица7[[#This Row],[НОМЕР]],#REF!,9,0),"")</f>
        <v/>
      </c>
      <c r="C274" s="12">
        <f>IF(Категорії!B274&lt;&gt;9999,Категорії!B274,"")</f>
        <v>0</v>
      </c>
      <c r="D274" s="11" t="str">
        <f>IFERROR(VLOOKUP(Таблица7[[#This Row],[НОМЕР]],#REF!,2),"")</f>
        <v/>
      </c>
      <c r="E274" s="11" t="str">
        <f>IFERROR(VLOOKUP(Таблица7[[#This Row],[НОМЕР]],#REF!,6),"")</f>
        <v/>
      </c>
      <c r="F274" s="13" t="str">
        <f>IFERROR(VLOOKUP(Таблица7[[#This Row],[НОМЕР]],#REF!,4,0)-$J$2,"")</f>
        <v/>
      </c>
    </row>
    <row r="275" spans="2:6" ht="15" x14ac:dyDescent="0.2">
      <c r="B275" s="11" t="str">
        <f>IFERROR(VLOOKUP(Таблица7[[#This Row],[НОМЕР]],#REF!,9,0),"")</f>
        <v/>
      </c>
      <c r="C275" s="12">
        <f>IF(Категорії!B275&lt;&gt;9999,Категорії!B275,"")</f>
        <v>0</v>
      </c>
      <c r="D275" s="11" t="str">
        <f>IFERROR(VLOOKUP(Таблица7[[#This Row],[НОМЕР]],#REF!,2),"")</f>
        <v/>
      </c>
      <c r="E275" s="11" t="str">
        <f>IFERROR(VLOOKUP(Таблица7[[#This Row],[НОМЕР]],#REF!,6),"")</f>
        <v/>
      </c>
      <c r="F275" s="13" t="str">
        <f>IFERROR(VLOOKUP(Таблица7[[#This Row],[НОМЕР]],#REF!,4,0)-$J$2,"")</f>
        <v/>
      </c>
    </row>
    <row r="276" spans="2:6" ht="15" x14ac:dyDescent="0.2">
      <c r="B276" s="11" t="str">
        <f>IFERROR(VLOOKUP(Таблица7[[#This Row],[НОМЕР]],#REF!,9,0),"")</f>
        <v/>
      </c>
      <c r="C276" s="12">
        <f>IF(Категорії!B276&lt;&gt;9999,Категорії!B276,"")</f>
        <v>0</v>
      </c>
      <c r="D276" s="11" t="str">
        <f>IFERROR(VLOOKUP(Таблица7[[#This Row],[НОМЕР]],#REF!,2),"")</f>
        <v/>
      </c>
      <c r="E276" s="11" t="str">
        <f>IFERROR(VLOOKUP(Таблица7[[#This Row],[НОМЕР]],#REF!,6),"")</f>
        <v/>
      </c>
      <c r="F276" s="13" t="str">
        <f>IFERROR(VLOOKUP(Таблица7[[#This Row],[НОМЕР]],#REF!,4,0)-$J$2,"")</f>
        <v/>
      </c>
    </row>
    <row r="277" spans="2:6" ht="15" x14ac:dyDescent="0.2">
      <c r="B277" s="11" t="str">
        <f>IFERROR(VLOOKUP(Таблица7[[#This Row],[НОМЕР]],#REF!,9,0),"")</f>
        <v/>
      </c>
      <c r="C277" s="12">
        <f>IF(Категорії!B277&lt;&gt;9999,Категорії!B277,"")</f>
        <v>0</v>
      </c>
      <c r="D277" s="11" t="str">
        <f>IFERROR(VLOOKUP(Таблица7[[#This Row],[НОМЕР]],#REF!,2),"")</f>
        <v/>
      </c>
      <c r="E277" s="11" t="str">
        <f>IFERROR(VLOOKUP(Таблица7[[#This Row],[НОМЕР]],#REF!,6),"")</f>
        <v/>
      </c>
      <c r="F277" s="13" t="str">
        <f>IFERROR(VLOOKUP(Таблица7[[#This Row],[НОМЕР]],#REF!,4,0)-$J$2,"")</f>
        <v/>
      </c>
    </row>
    <row r="278" spans="2:6" ht="15" x14ac:dyDescent="0.2">
      <c r="B278" s="11" t="str">
        <f>IFERROR(VLOOKUP(Таблица7[[#This Row],[НОМЕР]],#REF!,9,0),"")</f>
        <v/>
      </c>
      <c r="C278" s="12">
        <f>IF(Категорії!B278&lt;&gt;9999,Категорії!B278,"")</f>
        <v>0</v>
      </c>
      <c r="D278" s="11" t="str">
        <f>IFERROR(VLOOKUP(Таблица7[[#This Row],[НОМЕР]],#REF!,2),"")</f>
        <v/>
      </c>
      <c r="E278" s="11" t="str">
        <f>IFERROR(VLOOKUP(Таблица7[[#This Row],[НОМЕР]],#REF!,6),"")</f>
        <v/>
      </c>
      <c r="F278" s="13" t="str">
        <f>IFERROR(VLOOKUP(Таблица7[[#This Row],[НОМЕР]],#REF!,4,0)-$J$2,"")</f>
        <v/>
      </c>
    </row>
    <row r="279" spans="2:6" ht="15" x14ac:dyDescent="0.2">
      <c r="B279" s="11" t="str">
        <f>IFERROR(VLOOKUP(Таблица7[[#This Row],[НОМЕР]],#REF!,9,0),"")</f>
        <v/>
      </c>
      <c r="C279" s="12">
        <f>IF(Категорії!B279&lt;&gt;9999,Категорії!B279,"")</f>
        <v>0</v>
      </c>
      <c r="D279" s="11" t="str">
        <f>IFERROR(VLOOKUP(Таблица7[[#This Row],[НОМЕР]],#REF!,2),"")</f>
        <v/>
      </c>
      <c r="E279" s="11" t="str">
        <f>IFERROR(VLOOKUP(Таблица7[[#This Row],[НОМЕР]],#REF!,6),"")</f>
        <v/>
      </c>
      <c r="F279" s="13" t="str">
        <f>IFERROR(VLOOKUP(Таблица7[[#This Row],[НОМЕР]],#REF!,4,0)-$J$2,"")</f>
        <v/>
      </c>
    </row>
    <row r="280" spans="2:6" ht="15" x14ac:dyDescent="0.2">
      <c r="B280" s="11" t="str">
        <f>IFERROR(VLOOKUP(Таблица7[[#This Row],[НОМЕР]],#REF!,9,0),"")</f>
        <v/>
      </c>
      <c r="C280" s="12">
        <f>IF(Категорії!B280&lt;&gt;9999,Категорії!B280,"")</f>
        <v>0</v>
      </c>
      <c r="D280" s="11" t="str">
        <f>IFERROR(VLOOKUP(Таблица7[[#This Row],[НОМЕР]],#REF!,2),"")</f>
        <v/>
      </c>
      <c r="E280" s="11" t="str">
        <f>IFERROR(VLOOKUP(Таблица7[[#This Row],[НОМЕР]],#REF!,6),"")</f>
        <v/>
      </c>
      <c r="F280" s="13" t="str">
        <f>IFERROR(VLOOKUP(Таблица7[[#This Row],[НОМЕР]],#REF!,4,0)-$J$2,"")</f>
        <v/>
      </c>
    </row>
    <row r="281" spans="2:6" ht="15" x14ac:dyDescent="0.2">
      <c r="B281" s="11" t="str">
        <f>IFERROR(VLOOKUP(Таблица7[[#This Row],[НОМЕР]],#REF!,9,0),"")</f>
        <v/>
      </c>
      <c r="C281" s="12">
        <f>IF(Категорії!B281&lt;&gt;9999,Категорії!B281,"")</f>
        <v>0</v>
      </c>
      <c r="D281" s="11" t="str">
        <f>IFERROR(VLOOKUP(Таблица7[[#This Row],[НОМЕР]],#REF!,2),"")</f>
        <v/>
      </c>
      <c r="E281" s="11" t="str">
        <f>IFERROR(VLOOKUP(Таблица7[[#This Row],[НОМЕР]],#REF!,6),"")</f>
        <v/>
      </c>
      <c r="F281" s="13" t="str">
        <f>IFERROR(VLOOKUP(Таблица7[[#This Row],[НОМЕР]],#REF!,4,0)-$J$2,"")</f>
        <v/>
      </c>
    </row>
    <row r="282" spans="2:6" ht="15" x14ac:dyDescent="0.2">
      <c r="B282" s="11" t="str">
        <f>IFERROR(VLOOKUP(Таблица7[[#This Row],[НОМЕР]],#REF!,9,0),"")</f>
        <v/>
      </c>
      <c r="C282" s="12">
        <f>IF(Категорії!B282&lt;&gt;9999,Категорії!B282,"")</f>
        <v>0</v>
      </c>
      <c r="D282" s="11" t="str">
        <f>IFERROR(VLOOKUP(Таблица7[[#This Row],[НОМЕР]],#REF!,2),"")</f>
        <v/>
      </c>
      <c r="E282" s="11" t="str">
        <f>IFERROR(VLOOKUP(Таблица7[[#This Row],[НОМЕР]],#REF!,6),"")</f>
        <v/>
      </c>
      <c r="F282" s="13" t="str">
        <f>IFERROR(VLOOKUP(Таблица7[[#This Row],[НОМЕР]],#REF!,4,0)-$J$2,"")</f>
        <v/>
      </c>
    </row>
    <row r="283" spans="2:6" ht="15" x14ac:dyDescent="0.2">
      <c r="B283" s="11" t="str">
        <f>IFERROR(VLOOKUP(Таблица7[[#This Row],[НОМЕР]],#REF!,9,0),"")</f>
        <v/>
      </c>
      <c r="C283" s="12">
        <f>IF(Категорії!B283&lt;&gt;9999,Категорії!B283,"")</f>
        <v>0</v>
      </c>
      <c r="D283" s="11" t="str">
        <f>IFERROR(VLOOKUP(Таблица7[[#This Row],[НОМЕР]],#REF!,2),"")</f>
        <v/>
      </c>
      <c r="E283" s="11" t="str">
        <f>IFERROR(VLOOKUP(Таблица7[[#This Row],[НОМЕР]],#REF!,6),"")</f>
        <v/>
      </c>
      <c r="F283" s="13" t="str">
        <f>IFERROR(VLOOKUP(Таблица7[[#This Row],[НОМЕР]],#REF!,4,0)-$J$2,"")</f>
        <v/>
      </c>
    </row>
    <row r="284" spans="2:6" ht="15" x14ac:dyDescent="0.2">
      <c r="B284" s="11" t="str">
        <f>IFERROR(VLOOKUP(Таблица7[[#This Row],[НОМЕР]],#REF!,9,0),"")</f>
        <v/>
      </c>
      <c r="C284" s="12">
        <f>IF(Категорії!B284&lt;&gt;9999,Категорії!B284,"")</f>
        <v>0</v>
      </c>
      <c r="D284" s="11" t="str">
        <f>IFERROR(VLOOKUP(Таблица7[[#This Row],[НОМЕР]],#REF!,2),"")</f>
        <v/>
      </c>
      <c r="E284" s="11" t="str">
        <f>IFERROR(VLOOKUP(Таблица7[[#This Row],[НОМЕР]],#REF!,6),"")</f>
        <v/>
      </c>
      <c r="F284" s="13" t="str">
        <f>IFERROR(VLOOKUP(Таблица7[[#This Row],[НОМЕР]],#REF!,4,0)-$J$2,"")</f>
        <v/>
      </c>
    </row>
    <row r="285" spans="2:6" ht="15" x14ac:dyDescent="0.2">
      <c r="B285" s="11" t="str">
        <f>IFERROR(VLOOKUP(Таблица7[[#This Row],[НОМЕР]],#REF!,9,0),"")</f>
        <v/>
      </c>
      <c r="C285" s="12">
        <f>IF(Категорії!B285&lt;&gt;9999,Категорії!B285,"")</f>
        <v>0</v>
      </c>
      <c r="D285" s="11" t="str">
        <f>IFERROR(VLOOKUP(Таблица7[[#This Row],[НОМЕР]],#REF!,2),"")</f>
        <v/>
      </c>
      <c r="E285" s="11" t="str">
        <f>IFERROR(VLOOKUP(Таблица7[[#This Row],[НОМЕР]],#REF!,6),"")</f>
        <v/>
      </c>
      <c r="F285" s="13" t="str">
        <f>IFERROR(VLOOKUP(Таблица7[[#This Row],[НОМЕР]],#REF!,4,0)-$J$2,"")</f>
        <v/>
      </c>
    </row>
    <row r="286" spans="2:6" ht="15" x14ac:dyDescent="0.2">
      <c r="B286" s="11" t="str">
        <f>IFERROR(VLOOKUP(Таблица7[[#This Row],[НОМЕР]],#REF!,9,0),"")</f>
        <v/>
      </c>
      <c r="C286" s="12">
        <f>IF(Категорії!B286&lt;&gt;9999,Категорії!B286,"")</f>
        <v>0</v>
      </c>
      <c r="D286" s="11" t="str">
        <f>IFERROR(VLOOKUP(Таблица7[[#This Row],[НОМЕР]],#REF!,2),"")</f>
        <v/>
      </c>
      <c r="E286" s="11" t="str">
        <f>IFERROR(VLOOKUP(Таблица7[[#This Row],[НОМЕР]],#REF!,6),"")</f>
        <v/>
      </c>
      <c r="F286" s="13" t="str">
        <f>IFERROR(VLOOKUP(Таблица7[[#This Row],[НОМЕР]],#REF!,4,0)-$J$2,"")</f>
        <v/>
      </c>
    </row>
    <row r="287" spans="2:6" ht="15" x14ac:dyDescent="0.2">
      <c r="B287" s="11" t="str">
        <f>IFERROR(VLOOKUP(Таблица7[[#This Row],[НОМЕР]],#REF!,9,0),"")</f>
        <v/>
      </c>
      <c r="C287" s="12">
        <f>IF(Категорії!B287&lt;&gt;9999,Категорії!B287,"")</f>
        <v>0</v>
      </c>
      <c r="D287" s="11" t="str">
        <f>IFERROR(VLOOKUP(Таблица7[[#This Row],[НОМЕР]],#REF!,2),"")</f>
        <v/>
      </c>
      <c r="E287" s="11" t="str">
        <f>IFERROR(VLOOKUP(Таблица7[[#This Row],[НОМЕР]],#REF!,6),"")</f>
        <v/>
      </c>
      <c r="F287" s="13" t="str">
        <f>IFERROR(VLOOKUP(Таблица7[[#This Row],[НОМЕР]],#REF!,4,0)-$J$2,"")</f>
        <v/>
      </c>
    </row>
    <row r="288" spans="2:6" ht="15" x14ac:dyDescent="0.2">
      <c r="B288" s="11" t="str">
        <f>IFERROR(VLOOKUP(Таблица7[[#This Row],[НОМЕР]],#REF!,9,0),"")</f>
        <v/>
      </c>
      <c r="C288" s="12">
        <f>IF(Категорії!B288&lt;&gt;9999,Категорії!B288,"")</f>
        <v>0</v>
      </c>
      <c r="D288" s="11" t="str">
        <f>IFERROR(VLOOKUP(Таблица7[[#This Row],[НОМЕР]],#REF!,2),"")</f>
        <v/>
      </c>
      <c r="E288" s="11" t="str">
        <f>IFERROR(VLOOKUP(Таблица7[[#This Row],[НОМЕР]],#REF!,6),"")</f>
        <v/>
      </c>
      <c r="F288" s="13" t="str">
        <f>IFERROR(VLOOKUP(Таблица7[[#This Row],[НОМЕР]],#REF!,4,0)-$J$2,"")</f>
        <v/>
      </c>
    </row>
    <row r="289" spans="2:6" ht="15" x14ac:dyDescent="0.2">
      <c r="B289" s="11" t="str">
        <f>IFERROR(VLOOKUP(Таблица7[[#This Row],[НОМЕР]],#REF!,9,0),"")</f>
        <v/>
      </c>
      <c r="C289" s="12">
        <f>IF(Категорії!B289&lt;&gt;9999,Категорії!B289,"")</f>
        <v>0</v>
      </c>
      <c r="D289" s="11" t="str">
        <f>IFERROR(VLOOKUP(Таблица7[[#This Row],[НОМЕР]],#REF!,2),"")</f>
        <v/>
      </c>
      <c r="E289" s="11" t="str">
        <f>IFERROR(VLOOKUP(Таблица7[[#This Row],[НОМЕР]],#REF!,6),"")</f>
        <v/>
      </c>
      <c r="F289" s="13" t="str">
        <f>IFERROR(VLOOKUP(Таблица7[[#This Row],[НОМЕР]],#REF!,4,0)-$J$2,"")</f>
        <v/>
      </c>
    </row>
    <row r="290" spans="2:6" ht="15" x14ac:dyDescent="0.2">
      <c r="B290" s="11" t="str">
        <f>IFERROR(VLOOKUP(Таблица7[[#This Row],[НОМЕР]],#REF!,9,0),"")</f>
        <v/>
      </c>
      <c r="C290" s="12">
        <f>IF(Категорії!B290&lt;&gt;9999,Категорії!B290,"")</f>
        <v>0</v>
      </c>
      <c r="D290" s="11" t="str">
        <f>IFERROR(VLOOKUP(Таблица7[[#This Row],[НОМЕР]],#REF!,2),"")</f>
        <v/>
      </c>
      <c r="E290" s="11" t="str">
        <f>IFERROR(VLOOKUP(Таблица7[[#This Row],[НОМЕР]],#REF!,6),"")</f>
        <v/>
      </c>
      <c r="F290" s="13" t="str">
        <f>IFERROR(VLOOKUP(Таблица7[[#This Row],[НОМЕР]],#REF!,4,0)-$J$2,"")</f>
        <v/>
      </c>
    </row>
    <row r="291" spans="2:6" ht="15" x14ac:dyDescent="0.2">
      <c r="B291" s="11" t="str">
        <f>IFERROR(VLOOKUP(Таблица7[[#This Row],[НОМЕР]],#REF!,9,0),"")</f>
        <v/>
      </c>
      <c r="C291" s="12">
        <f>IF(Категорії!B291&lt;&gt;9999,Категорії!B291,"")</f>
        <v>0</v>
      </c>
      <c r="D291" s="11" t="str">
        <f>IFERROR(VLOOKUP(Таблица7[[#This Row],[НОМЕР]],#REF!,2),"")</f>
        <v/>
      </c>
      <c r="E291" s="11" t="str">
        <f>IFERROR(VLOOKUP(Таблица7[[#This Row],[НОМЕР]],#REF!,6),"")</f>
        <v/>
      </c>
      <c r="F291" s="13" t="str">
        <f>IFERROR(VLOOKUP(Таблица7[[#This Row],[НОМЕР]],#REF!,4,0)-$J$2,"")</f>
        <v/>
      </c>
    </row>
    <row r="292" spans="2:6" ht="15" x14ac:dyDescent="0.2">
      <c r="B292" s="11" t="str">
        <f>IFERROR(VLOOKUP(Таблица7[[#This Row],[НОМЕР]],#REF!,9,0),"")</f>
        <v/>
      </c>
      <c r="C292" s="12">
        <f>IF(Категорії!B292&lt;&gt;9999,Категорії!B292,"")</f>
        <v>0</v>
      </c>
      <c r="D292" s="11" t="str">
        <f>IFERROR(VLOOKUP(Таблица7[[#This Row],[НОМЕР]],#REF!,2),"")</f>
        <v/>
      </c>
      <c r="E292" s="11" t="str">
        <f>IFERROR(VLOOKUP(Таблица7[[#This Row],[НОМЕР]],#REF!,6),"")</f>
        <v/>
      </c>
      <c r="F292" s="13" t="str">
        <f>IFERROR(VLOOKUP(Таблица7[[#This Row],[НОМЕР]],#REF!,4,0)-$J$2,"")</f>
        <v/>
      </c>
    </row>
    <row r="293" spans="2:6" ht="15" x14ac:dyDescent="0.2">
      <c r="B293" s="11" t="str">
        <f>IFERROR(VLOOKUP(Таблица7[[#This Row],[НОМЕР]],#REF!,9,0),"")</f>
        <v/>
      </c>
      <c r="C293" s="12">
        <f>IF(Категорії!B293&lt;&gt;9999,Категорії!B293,"")</f>
        <v>0</v>
      </c>
      <c r="D293" s="11" t="str">
        <f>IFERROR(VLOOKUP(Таблица7[[#This Row],[НОМЕР]],#REF!,2),"")</f>
        <v/>
      </c>
      <c r="E293" s="11" t="str">
        <f>IFERROR(VLOOKUP(Таблица7[[#This Row],[НОМЕР]],#REF!,6),"")</f>
        <v/>
      </c>
      <c r="F293" s="13" t="str">
        <f>IFERROR(VLOOKUP(Таблица7[[#This Row],[НОМЕР]],#REF!,4,0)-$J$2,"")</f>
        <v/>
      </c>
    </row>
    <row r="294" spans="2:6" ht="15" x14ac:dyDescent="0.2">
      <c r="B294" s="11" t="str">
        <f>IFERROR(VLOOKUP(Таблица7[[#This Row],[НОМЕР]],#REF!,9,0),"")</f>
        <v/>
      </c>
      <c r="C294" s="12">
        <f>IF(Категорії!B294&lt;&gt;9999,Категорії!B294,"")</f>
        <v>0</v>
      </c>
      <c r="D294" s="11" t="str">
        <f>IFERROR(VLOOKUP(Таблица7[[#This Row],[НОМЕР]],#REF!,2),"")</f>
        <v/>
      </c>
      <c r="E294" s="11" t="str">
        <f>IFERROR(VLOOKUP(Таблица7[[#This Row],[НОМЕР]],#REF!,6),"")</f>
        <v/>
      </c>
      <c r="F294" s="13" t="str">
        <f>IFERROR(VLOOKUP(Таблица7[[#This Row],[НОМЕР]],#REF!,4,0)-$J$2,"")</f>
        <v/>
      </c>
    </row>
    <row r="295" spans="2:6" ht="15" x14ac:dyDescent="0.2">
      <c r="B295" s="11" t="str">
        <f>IFERROR(VLOOKUP(Таблица7[[#This Row],[НОМЕР]],#REF!,9,0),"")</f>
        <v/>
      </c>
      <c r="C295" s="12">
        <f>IF(Категорії!B295&lt;&gt;9999,Категорії!B295,"")</f>
        <v>0</v>
      </c>
      <c r="D295" s="11" t="str">
        <f>IFERROR(VLOOKUP(Таблица7[[#This Row],[НОМЕР]],#REF!,2),"")</f>
        <v/>
      </c>
      <c r="E295" s="11" t="str">
        <f>IFERROR(VLOOKUP(Таблица7[[#This Row],[НОМЕР]],#REF!,6),"")</f>
        <v/>
      </c>
      <c r="F295" s="13" t="str">
        <f>IFERROR(VLOOKUP(Таблица7[[#This Row],[НОМЕР]],#REF!,4,0)-$J$2,"")</f>
        <v/>
      </c>
    </row>
    <row r="296" spans="2:6" ht="15" x14ac:dyDescent="0.2">
      <c r="B296" s="11" t="str">
        <f>IFERROR(VLOOKUP(Таблица7[[#This Row],[НОМЕР]],#REF!,9,0),"")</f>
        <v/>
      </c>
      <c r="C296" s="12">
        <f>IF(Категорії!B296&lt;&gt;9999,Категорії!B296,"")</f>
        <v>0</v>
      </c>
      <c r="D296" s="11" t="str">
        <f>IFERROR(VLOOKUP(Таблица7[[#This Row],[НОМЕР]],#REF!,2),"")</f>
        <v/>
      </c>
      <c r="E296" s="11" t="str">
        <f>IFERROR(VLOOKUP(Таблица7[[#This Row],[НОМЕР]],#REF!,6),"")</f>
        <v/>
      </c>
      <c r="F296" s="13" t="str">
        <f>IFERROR(VLOOKUP(Таблица7[[#This Row],[НОМЕР]],#REF!,4,0)-$J$2,"")</f>
        <v/>
      </c>
    </row>
    <row r="297" spans="2:6" ht="15" x14ac:dyDescent="0.2">
      <c r="B297" s="11" t="str">
        <f>IFERROR(VLOOKUP(Таблица7[[#This Row],[НОМЕР]],#REF!,9,0),"")</f>
        <v/>
      </c>
      <c r="C297" s="12">
        <f>IF(Категорії!B297&lt;&gt;9999,Категорії!B297,"")</f>
        <v>0</v>
      </c>
      <c r="D297" s="11" t="str">
        <f>IFERROR(VLOOKUP(Таблица7[[#This Row],[НОМЕР]],#REF!,2),"")</f>
        <v/>
      </c>
      <c r="E297" s="11" t="str">
        <f>IFERROR(VLOOKUP(Таблица7[[#This Row],[НОМЕР]],#REF!,6),"")</f>
        <v/>
      </c>
      <c r="F297" s="13" t="str">
        <f>IFERROR(VLOOKUP(Таблица7[[#This Row],[НОМЕР]],#REF!,4,0)-$J$2,"")</f>
        <v/>
      </c>
    </row>
    <row r="298" spans="2:6" ht="15" x14ac:dyDescent="0.2">
      <c r="B298" s="11" t="str">
        <f>IFERROR(VLOOKUP(Таблица7[[#This Row],[НОМЕР]],#REF!,9,0),"")</f>
        <v/>
      </c>
      <c r="C298" s="12">
        <f>IF(Категорії!B298&lt;&gt;9999,Категорії!B298,"")</f>
        <v>0</v>
      </c>
      <c r="D298" s="11" t="str">
        <f>IFERROR(VLOOKUP(Таблица7[[#This Row],[НОМЕР]],#REF!,2),"")</f>
        <v/>
      </c>
      <c r="E298" s="11" t="str">
        <f>IFERROR(VLOOKUP(Таблица7[[#This Row],[НОМЕР]],#REF!,6),"")</f>
        <v/>
      </c>
      <c r="F298" s="13" t="str">
        <f>IFERROR(VLOOKUP(Таблица7[[#This Row],[НОМЕР]],#REF!,4,0)-$J$2,"")</f>
        <v/>
      </c>
    </row>
    <row r="299" spans="2:6" ht="15" x14ac:dyDescent="0.2">
      <c r="B299" s="11" t="str">
        <f>IFERROR(VLOOKUP(Таблица7[[#This Row],[НОМЕР]],#REF!,9,0),"")</f>
        <v/>
      </c>
      <c r="C299" s="12">
        <f>IF(Категорії!B299&lt;&gt;9999,Категорії!B299,"")</f>
        <v>0</v>
      </c>
      <c r="D299" s="11" t="str">
        <f>IFERROR(VLOOKUP(Таблица7[[#This Row],[НОМЕР]],#REF!,2),"")</f>
        <v/>
      </c>
      <c r="E299" s="11" t="str">
        <f>IFERROR(VLOOKUP(Таблица7[[#This Row],[НОМЕР]],#REF!,6),"")</f>
        <v/>
      </c>
      <c r="F299" s="13" t="str">
        <f>IFERROR(VLOOKUP(Таблица7[[#This Row],[НОМЕР]],#REF!,4,0)-$J$2,"")</f>
        <v/>
      </c>
    </row>
    <row r="300" spans="2:6" ht="15" x14ac:dyDescent="0.2">
      <c r="B300" s="11" t="str">
        <f>IFERROR(VLOOKUP(Таблица7[[#This Row],[НОМЕР]],#REF!,9,0),"")</f>
        <v/>
      </c>
      <c r="C300" s="12">
        <f>IF(Категорії!B300&lt;&gt;9999,Категорії!B300,"")</f>
        <v>0</v>
      </c>
      <c r="D300" s="11" t="str">
        <f>IFERROR(VLOOKUP(Таблица7[[#This Row],[НОМЕР]],#REF!,2),"")</f>
        <v/>
      </c>
      <c r="E300" s="11" t="str">
        <f>IFERROR(VLOOKUP(Таблица7[[#This Row],[НОМЕР]],#REF!,6),"")</f>
        <v/>
      </c>
      <c r="F300" s="13" t="str">
        <f>IFERROR(VLOOKUP(Таблица7[[#This Row],[НОМЕР]],#REF!,4,0)-$J$2,"")</f>
        <v/>
      </c>
    </row>
    <row r="301" spans="2:6" ht="15" x14ac:dyDescent="0.2">
      <c r="B301" s="11" t="str">
        <f>IFERROR(VLOOKUP(Таблица7[[#This Row],[НОМЕР]],#REF!,9,0),"")</f>
        <v/>
      </c>
      <c r="C301" s="12">
        <f>IF(Категорії!B301&lt;&gt;9999,Категорії!B301,"")</f>
        <v>0</v>
      </c>
      <c r="D301" s="11" t="str">
        <f>IFERROR(VLOOKUP(Таблица7[[#This Row],[НОМЕР]],#REF!,2),"")</f>
        <v/>
      </c>
      <c r="E301" s="11" t="str">
        <f>IFERROR(VLOOKUP(Таблица7[[#This Row],[НОМЕР]],#REF!,6),"")</f>
        <v/>
      </c>
      <c r="F301" s="13" t="str">
        <f>IFERROR(VLOOKUP(Таблица7[[#This Row],[НОМЕР]],#REF!,4,0)-$J$2,"")</f>
        <v/>
      </c>
    </row>
    <row r="302" spans="2:6" ht="15" x14ac:dyDescent="0.2">
      <c r="B302" s="11" t="str">
        <f>IFERROR(VLOOKUP(Таблица7[[#This Row],[НОМЕР]],#REF!,9,0),"")</f>
        <v/>
      </c>
      <c r="C302" s="12">
        <f>IF(Категорії!B302&lt;&gt;9999,Категорії!B302,"")</f>
        <v>0</v>
      </c>
      <c r="D302" s="11" t="str">
        <f>IFERROR(VLOOKUP(Таблица7[[#This Row],[НОМЕР]],#REF!,2),"")</f>
        <v/>
      </c>
      <c r="E302" s="11" t="str">
        <f>IFERROR(VLOOKUP(Таблица7[[#This Row],[НОМЕР]],#REF!,6),"")</f>
        <v/>
      </c>
      <c r="F302" s="13" t="str">
        <f>IFERROR(VLOOKUP(Таблица7[[#This Row],[НОМЕР]],#REF!,4,0)-$J$2,"")</f>
        <v/>
      </c>
    </row>
    <row r="303" spans="2:6" ht="15" x14ac:dyDescent="0.2">
      <c r="B303" s="11" t="str">
        <f>IFERROR(VLOOKUP(Таблица7[[#This Row],[НОМЕР]],#REF!,9,0),"")</f>
        <v/>
      </c>
      <c r="C303" s="12">
        <f>IF(Категорії!B303&lt;&gt;9999,Категорії!B303,"")</f>
        <v>0</v>
      </c>
      <c r="D303" s="11" t="str">
        <f>IFERROR(VLOOKUP(Таблица7[[#This Row],[НОМЕР]],#REF!,2),"")</f>
        <v/>
      </c>
      <c r="E303" s="11" t="str">
        <f>IFERROR(VLOOKUP(Таблица7[[#This Row],[НОМЕР]],#REF!,6),"")</f>
        <v/>
      </c>
      <c r="F303" s="13" t="str">
        <f>IFERROR(VLOOKUP(Таблица7[[#This Row],[НОМЕР]],#REF!,4,0)-$J$2,"")</f>
        <v/>
      </c>
    </row>
    <row r="304" spans="2:6" ht="15" x14ac:dyDescent="0.2">
      <c r="B304" s="11" t="str">
        <f>IFERROR(VLOOKUP(Таблица7[[#This Row],[НОМЕР]],#REF!,9,0),"")</f>
        <v/>
      </c>
      <c r="C304" s="12">
        <f>IF(Категорії!B304&lt;&gt;9999,Категорії!B304,"")</f>
        <v>0</v>
      </c>
      <c r="D304" s="11" t="str">
        <f>IFERROR(VLOOKUP(Таблица7[[#This Row],[НОМЕР]],#REF!,2),"")</f>
        <v/>
      </c>
      <c r="E304" s="11" t="str">
        <f>IFERROR(VLOOKUP(Таблица7[[#This Row],[НОМЕР]],#REF!,6),"")</f>
        <v/>
      </c>
      <c r="F304" s="13" t="str">
        <f>IFERROR(VLOOKUP(Таблица7[[#This Row],[НОМЕР]],#REF!,4,0)-$J$2,"")</f>
        <v/>
      </c>
    </row>
    <row r="305" spans="2:6" ht="15" x14ac:dyDescent="0.2">
      <c r="B305" s="11" t="str">
        <f>IFERROR(VLOOKUP(Таблица7[[#This Row],[НОМЕР]],#REF!,9,0),"")</f>
        <v/>
      </c>
      <c r="C305" s="12">
        <f>IF(Категорії!B305&lt;&gt;9999,Категорії!B305,"")</f>
        <v>0</v>
      </c>
      <c r="D305" s="11" t="str">
        <f>IFERROR(VLOOKUP(Таблица7[[#This Row],[НОМЕР]],#REF!,2),"")</f>
        <v/>
      </c>
      <c r="E305" s="11" t="str">
        <f>IFERROR(VLOOKUP(Таблица7[[#This Row],[НОМЕР]],#REF!,6),"")</f>
        <v/>
      </c>
      <c r="F305" s="13" t="str">
        <f>IFERROR(VLOOKUP(Таблица7[[#This Row],[НОМЕР]],#REF!,4,0)-$J$2,"")</f>
        <v/>
      </c>
    </row>
    <row r="306" spans="2:6" ht="15" x14ac:dyDescent="0.2">
      <c r="B306" s="11" t="str">
        <f>IFERROR(VLOOKUP(Таблица7[[#This Row],[НОМЕР]],#REF!,9,0),"")</f>
        <v/>
      </c>
      <c r="C306" s="12">
        <f>IF(Категорії!B306&lt;&gt;9999,Категорії!B306,"")</f>
        <v>0</v>
      </c>
      <c r="D306" s="11" t="str">
        <f>IFERROR(VLOOKUP(Таблица7[[#This Row],[НОМЕР]],#REF!,2),"")</f>
        <v/>
      </c>
      <c r="E306" s="11" t="str">
        <f>IFERROR(VLOOKUP(Таблица7[[#This Row],[НОМЕР]],#REF!,6),"")</f>
        <v/>
      </c>
      <c r="F306" s="13" t="str">
        <f>IFERROR(VLOOKUP(Таблица7[[#This Row],[НОМЕР]],#REF!,4,0)-$J$2,"")</f>
        <v/>
      </c>
    </row>
    <row r="307" spans="2:6" ht="15" x14ac:dyDescent="0.2">
      <c r="B307" s="11" t="str">
        <f>IFERROR(VLOOKUP(Таблица7[[#This Row],[НОМЕР]],#REF!,9,0),"")</f>
        <v/>
      </c>
      <c r="C307" s="12">
        <f>IF(Категорії!B307&lt;&gt;9999,Категорії!B307,"")</f>
        <v>0</v>
      </c>
      <c r="D307" s="11" t="str">
        <f>IFERROR(VLOOKUP(Таблица7[[#This Row],[НОМЕР]],#REF!,2),"")</f>
        <v/>
      </c>
      <c r="E307" s="11" t="str">
        <f>IFERROR(VLOOKUP(Таблица7[[#This Row],[НОМЕР]],#REF!,6),"")</f>
        <v/>
      </c>
      <c r="F307" s="13" t="str">
        <f>IFERROR(VLOOKUP(Таблица7[[#This Row],[НОМЕР]],#REF!,4,0)-$J$2,"")</f>
        <v/>
      </c>
    </row>
    <row r="308" spans="2:6" ht="15" x14ac:dyDescent="0.2">
      <c r="B308" s="11" t="str">
        <f>IFERROR(VLOOKUP(Таблица7[[#This Row],[НОМЕР]],#REF!,9,0),"")</f>
        <v/>
      </c>
      <c r="C308" s="12">
        <f>IF(Категорії!B308&lt;&gt;9999,Категорії!B308,"")</f>
        <v>0</v>
      </c>
      <c r="D308" s="11" t="str">
        <f>IFERROR(VLOOKUP(Таблица7[[#This Row],[НОМЕР]],#REF!,2),"")</f>
        <v/>
      </c>
      <c r="E308" s="11" t="str">
        <f>IFERROR(VLOOKUP(Таблица7[[#This Row],[НОМЕР]],#REF!,6),"")</f>
        <v/>
      </c>
      <c r="F308" s="13" t="str">
        <f>IFERROR(VLOOKUP(Таблица7[[#This Row],[НОМЕР]],#REF!,4,0)-$J$2,"")</f>
        <v/>
      </c>
    </row>
    <row r="309" spans="2:6" ht="15" x14ac:dyDescent="0.2">
      <c r="B309" s="11" t="str">
        <f>IFERROR(VLOOKUP(Таблица7[[#This Row],[НОМЕР]],#REF!,9,0),"")</f>
        <v/>
      </c>
      <c r="C309" s="12">
        <f>IF(Категорії!B309&lt;&gt;9999,Категорії!B309,"")</f>
        <v>0</v>
      </c>
      <c r="D309" s="11" t="str">
        <f>IFERROR(VLOOKUP(Таблица7[[#This Row],[НОМЕР]],#REF!,2),"")</f>
        <v/>
      </c>
      <c r="E309" s="11" t="str">
        <f>IFERROR(VLOOKUP(Таблица7[[#This Row],[НОМЕР]],#REF!,6),"")</f>
        <v/>
      </c>
      <c r="F309" s="13" t="str">
        <f>IFERROR(VLOOKUP(Таблица7[[#This Row],[НОМЕР]],#REF!,4,0)-$J$2,"")</f>
        <v/>
      </c>
    </row>
    <row r="310" spans="2:6" ht="15" x14ac:dyDescent="0.2">
      <c r="B310" s="11" t="str">
        <f>IFERROR(VLOOKUP(Таблица7[[#This Row],[НОМЕР]],#REF!,9,0),"")</f>
        <v/>
      </c>
      <c r="C310" s="12">
        <f>IF(Категорії!B310&lt;&gt;9999,Категорії!B310,"")</f>
        <v>0</v>
      </c>
      <c r="D310" s="11" t="str">
        <f>IFERROR(VLOOKUP(Таблица7[[#This Row],[НОМЕР]],#REF!,2),"")</f>
        <v/>
      </c>
      <c r="E310" s="11" t="str">
        <f>IFERROR(VLOOKUP(Таблица7[[#This Row],[НОМЕР]],#REF!,6),"")</f>
        <v/>
      </c>
      <c r="F310" s="13" t="str">
        <f>IFERROR(VLOOKUP(Таблица7[[#This Row],[НОМЕР]],#REF!,4,0)-$J$2,"")</f>
        <v/>
      </c>
    </row>
    <row r="311" spans="2:6" ht="15" x14ac:dyDescent="0.2">
      <c r="B311" s="11" t="str">
        <f>IFERROR(VLOOKUP(Таблица7[[#This Row],[НОМЕР]],#REF!,9,0),"")</f>
        <v/>
      </c>
      <c r="C311" s="12">
        <f>IF(Категорії!B311&lt;&gt;9999,Категорії!B311,"")</f>
        <v>0</v>
      </c>
      <c r="D311" s="11" t="str">
        <f>IFERROR(VLOOKUP(Таблица7[[#This Row],[НОМЕР]],#REF!,2),"")</f>
        <v/>
      </c>
      <c r="E311" s="11" t="str">
        <f>IFERROR(VLOOKUP(Таблица7[[#This Row],[НОМЕР]],#REF!,6),"")</f>
        <v/>
      </c>
      <c r="F311" s="13" t="str">
        <f>IFERROR(VLOOKUP(Таблица7[[#This Row],[НОМЕР]],#REF!,4,0)-$J$2,"")</f>
        <v/>
      </c>
    </row>
    <row r="312" spans="2:6" ht="15" x14ac:dyDescent="0.2">
      <c r="B312" s="11" t="str">
        <f>IFERROR(VLOOKUP(Таблица7[[#This Row],[НОМЕР]],#REF!,9,0),"")</f>
        <v/>
      </c>
      <c r="C312" s="12">
        <f>IF(Категорії!B312&lt;&gt;9999,Категорії!B312,"")</f>
        <v>0</v>
      </c>
      <c r="D312" s="11" t="str">
        <f>IFERROR(VLOOKUP(Таблица7[[#This Row],[НОМЕР]],#REF!,2),"")</f>
        <v/>
      </c>
      <c r="E312" s="11" t="str">
        <f>IFERROR(VLOOKUP(Таблица7[[#This Row],[НОМЕР]],#REF!,6),"")</f>
        <v/>
      </c>
      <c r="F312" s="13" t="str">
        <f>IFERROR(VLOOKUP(Таблица7[[#This Row],[НОМЕР]],#REF!,4,0)-$J$2,"")</f>
        <v/>
      </c>
    </row>
    <row r="313" spans="2:6" ht="15" x14ac:dyDescent="0.2">
      <c r="B313" s="11" t="str">
        <f>IFERROR(VLOOKUP(Таблица7[[#This Row],[НОМЕР]],#REF!,9,0),"")</f>
        <v/>
      </c>
      <c r="C313" s="12">
        <f>IF(Категорії!B313&lt;&gt;9999,Категорії!B313,"")</f>
        <v>0</v>
      </c>
      <c r="D313" s="11" t="str">
        <f>IFERROR(VLOOKUP(Таблица7[[#This Row],[НОМЕР]],#REF!,2),"")</f>
        <v/>
      </c>
      <c r="E313" s="11" t="str">
        <f>IFERROR(VLOOKUP(Таблица7[[#This Row],[НОМЕР]],#REF!,6),"")</f>
        <v/>
      </c>
      <c r="F313" s="13" t="str">
        <f>IFERROR(VLOOKUP(Таблица7[[#This Row],[НОМЕР]],#REF!,4,0)-$J$2,"")</f>
        <v/>
      </c>
    </row>
    <row r="314" spans="2:6" ht="15" x14ac:dyDescent="0.2">
      <c r="B314" s="11" t="str">
        <f>IFERROR(VLOOKUP(Таблица7[[#This Row],[НОМЕР]],#REF!,9,0),"")</f>
        <v/>
      </c>
      <c r="C314" s="12">
        <f>IF(Категорії!B314&lt;&gt;9999,Категорії!B314,"")</f>
        <v>0</v>
      </c>
      <c r="D314" s="11" t="str">
        <f>IFERROR(VLOOKUP(Таблица7[[#This Row],[НОМЕР]],#REF!,2),"")</f>
        <v/>
      </c>
      <c r="E314" s="11" t="str">
        <f>IFERROR(VLOOKUP(Таблица7[[#This Row],[НОМЕР]],#REF!,6),"")</f>
        <v/>
      </c>
      <c r="F314" s="13" t="str">
        <f>IFERROR(VLOOKUP(Таблица7[[#This Row],[НОМЕР]],#REF!,4,0)-$J$2,"")</f>
        <v/>
      </c>
    </row>
    <row r="315" spans="2:6" ht="15" x14ac:dyDescent="0.2">
      <c r="B315" s="11" t="str">
        <f>IFERROR(VLOOKUP(Таблица7[[#This Row],[НОМЕР]],#REF!,9,0),"")</f>
        <v/>
      </c>
      <c r="C315" s="12">
        <f>IF(Категорії!B315&lt;&gt;9999,Категорії!B315,"")</f>
        <v>0</v>
      </c>
      <c r="D315" s="11" t="str">
        <f>IFERROR(VLOOKUP(Таблица7[[#This Row],[НОМЕР]],#REF!,2),"")</f>
        <v/>
      </c>
      <c r="E315" s="11" t="str">
        <f>IFERROR(VLOOKUP(Таблица7[[#This Row],[НОМЕР]],#REF!,6),"")</f>
        <v/>
      </c>
      <c r="F315" s="13" t="str">
        <f>IFERROR(VLOOKUP(Таблица7[[#This Row],[НОМЕР]],#REF!,4,0)-$J$2,"")</f>
        <v/>
      </c>
    </row>
    <row r="316" spans="2:6" ht="15" x14ac:dyDescent="0.2">
      <c r="B316" s="11" t="str">
        <f>IFERROR(VLOOKUP(Таблица7[[#This Row],[НОМЕР]],#REF!,9,0),"")</f>
        <v/>
      </c>
      <c r="C316" s="12">
        <f>IF(Категорії!B316&lt;&gt;9999,Категорії!B316,"")</f>
        <v>0</v>
      </c>
      <c r="D316" s="11" t="str">
        <f>IFERROR(VLOOKUP(Таблица7[[#This Row],[НОМЕР]],#REF!,2),"")</f>
        <v/>
      </c>
      <c r="E316" s="11" t="str">
        <f>IFERROR(VLOOKUP(Таблица7[[#This Row],[НОМЕР]],#REF!,6),"")</f>
        <v/>
      </c>
      <c r="F316" s="13" t="str">
        <f>IFERROR(VLOOKUP(Таблица7[[#This Row],[НОМЕР]],#REF!,4,0)-$J$2,"")</f>
        <v/>
      </c>
    </row>
    <row r="317" spans="2:6" ht="15" x14ac:dyDescent="0.2">
      <c r="B317" s="11" t="str">
        <f>IFERROR(VLOOKUP(Таблица7[[#This Row],[НОМЕР]],#REF!,9,0),"")</f>
        <v/>
      </c>
      <c r="C317" s="12">
        <f>IF(Категорії!B317&lt;&gt;9999,Категорії!B317,"")</f>
        <v>0</v>
      </c>
      <c r="D317" s="11" t="str">
        <f>IFERROR(VLOOKUP(Таблица7[[#This Row],[НОМЕР]],#REF!,2),"")</f>
        <v/>
      </c>
      <c r="E317" s="11" t="str">
        <f>IFERROR(VLOOKUP(Таблица7[[#This Row],[НОМЕР]],#REF!,6),"")</f>
        <v/>
      </c>
      <c r="F317" s="13" t="str">
        <f>IFERROR(VLOOKUP(Таблица7[[#This Row],[НОМЕР]],#REF!,4,0)-$J$2,"")</f>
        <v/>
      </c>
    </row>
    <row r="318" spans="2:6" ht="15" x14ac:dyDescent="0.2">
      <c r="B318" s="11" t="str">
        <f>IFERROR(VLOOKUP(Таблица7[[#This Row],[НОМЕР]],#REF!,9,0),"")</f>
        <v/>
      </c>
      <c r="C318" s="12">
        <f>IF(Категорії!B318&lt;&gt;9999,Категорії!B318,"")</f>
        <v>0</v>
      </c>
      <c r="D318" s="11" t="str">
        <f>IFERROR(VLOOKUP(Таблица7[[#This Row],[НОМЕР]],#REF!,2),"")</f>
        <v/>
      </c>
      <c r="E318" s="11" t="str">
        <f>IFERROR(VLOOKUP(Таблица7[[#This Row],[НОМЕР]],#REF!,6),"")</f>
        <v/>
      </c>
      <c r="F318" s="13" t="str">
        <f>IFERROR(VLOOKUP(Таблица7[[#This Row],[НОМЕР]],#REF!,4,0)-$J$2,"")</f>
        <v/>
      </c>
    </row>
    <row r="319" spans="2:6" ht="15" x14ac:dyDescent="0.2">
      <c r="B319" s="11" t="str">
        <f>IFERROR(VLOOKUP(Таблица7[[#This Row],[НОМЕР]],#REF!,9,0),"")</f>
        <v/>
      </c>
      <c r="C319" s="12">
        <f>IF(Категорії!B319&lt;&gt;9999,Категорії!B319,"")</f>
        <v>0</v>
      </c>
      <c r="D319" s="11" t="str">
        <f>IFERROR(VLOOKUP(Таблица7[[#This Row],[НОМЕР]],#REF!,2),"")</f>
        <v/>
      </c>
      <c r="E319" s="11" t="str">
        <f>IFERROR(VLOOKUP(Таблица7[[#This Row],[НОМЕР]],#REF!,6),"")</f>
        <v/>
      </c>
      <c r="F319" s="13" t="str">
        <f>IFERROR(VLOOKUP(Таблица7[[#This Row],[НОМЕР]],#REF!,4,0)-$J$2,"")</f>
        <v/>
      </c>
    </row>
    <row r="320" spans="2:6" ht="15" x14ac:dyDescent="0.2">
      <c r="B320" s="11" t="str">
        <f>IFERROR(VLOOKUP(Таблица7[[#This Row],[НОМЕР]],#REF!,9,0),"")</f>
        <v/>
      </c>
      <c r="C320" s="12">
        <f>IF(Категорії!B320&lt;&gt;9999,Категорії!B320,"")</f>
        <v>0</v>
      </c>
      <c r="D320" s="11" t="str">
        <f>IFERROR(VLOOKUP(Таблица7[[#This Row],[НОМЕР]],#REF!,2),"")</f>
        <v/>
      </c>
      <c r="E320" s="11" t="str">
        <f>IFERROR(VLOOKUP(Таблица7[[#This Row],[НОМЕР]],#REF!,6),"")</f>
        <v/>
      </c>
      <c r="F320" s="13" t="str">
        <f>IFERROR(VLOOKUP(Таблица7[[#This Row],[НОМЕР]],#REF!,4,0)-$J$2,"")</f>
        <v/>
      </c>
    </row>
    <row r="321" spans="2:6" ht="15" x14ac:dyDescent="0.2">
      <c r="B321" s="11" t="str">
        <f>IFERROR(VLOOKUP(Таблица7[[#This Row],[НОМЕР]],#REF!,9,0),"")</f>
        <v/>
      </c>
      <c r="C321" s="12">
        <f>IF(Категорії!B321&lt;&gt;9999,Категорії!B321,"")</f>
        <v>0</v>
      </c>
      <c r="D321" s="11" t="str">
        <f>IFERROR(VLOOKUP(Таблица7[[#This Row],[НОМЕР]],#REF!,2),"")</f>
        <v/>
      </c>
      <c r="E321" s="11" t="str">
        <f>IFERROR(VLOOKUP(Таблица7[[#This Row],[НОМЕР]],#REF!,6),"")</f>
        <v/>
      </c>
      <c r="F321" s="13" t="str">
        <f>IFERROR(VLOOKUP(Таблица7[[#This Row],[НОМЕР]],#REF!,4,0)-$J$2,"")</f>
        <v/>
      </c>
    </row>
    <row r="322" spans="2:6" ht="15" x14ac:dyDescent="0.2">
      <c r="B322" s="11" t="str">
        <f>IFERROR(VLOOKUP(Таблица7[[#This Row],[НОМЕР]],#REF!,9,0),"")</f>
        <v/>
      </c>
      <c r="C322" s="12">
        <f>IF(Категорії!B322&lt;&gt;9999,Категорії!B322,"")</f>
        <v>0</v>
      </c>
      <c r="D322" s="11" t="str">
        <f>IFERROR(VLOOKUP(Таблица7[[#This Row],[НОМЕР]],#REF!,2),"")</f>
        <v/>
      </c>
      <c r="E322" s="11" t="str">
        <f>IFERROR(VLOOKUP(Таблица7[[#This Row],[НОМЕР]],#REF!,6),"")</f>
        <v/>
      </c>
      <c r="F322" s="13" t="str">
        <f>IFERROR(VLOOKUP(Таблица7[[#This Row],[НОМЕР]],#REF!,4,0)-$J$2,"")</f>
        <v/>
      </c>
    </row>
    <row r="323" spans="2:6" ht="15" x14ac:dyDescent="0.2">
      <c r="B323" s="11" t="str">
        <f>IFERROR(VLOOKUP(Таблица7[[#This Row],[НОМЕР]],#REF!,9,0),"")</f>
        <v/>
      </c>
      <c r="C323" s="12">
        <f>IF(Категорії!B323&lt;&gt;9999,Категорії!B323,"")</f>
        <v>0</v>
      </c>
      <c r="D323" s="11" t="str">
        <f>IFERROR(VLOOKUP(Таблица7[[#This Row],[НОМЕР]],#REF!,2),"")</f>
        <v/>
      </c>
      <c r="E323" s="11" t="str">
        <f>IFERROR(VLOOKUP(Таблица7[[#This Row],[НОМЕР]],#REF!,6),"")</f>
        <v/>
      </c>
      <c r="F323" s="13" t="str">
        <f>IFERROR(VLOOKUP(Таблица7[[#This Row],[НОМЕР]],#REF!,4,0)-$J$2,"")</f>
        <v/>
      </c>
    </row>
    <row r="324" spans="2:6" ht="15" x14ac:dyDescent="0.2">
      <c r="B324" s="11" t="str">
        <f>IFERROR(VLOOKUP(Таблица7[[#This Row],[НОМЕР]],#REF!,9,0),"")</f>
        <v/>
      </c>
      <c r="C324" s="12">
        <f>IF(Категорії!B324&lt;&gt;9999,Категорії!B324,"")</f>
        <v>0</v>
      </c>
      <c r="D324" s="11" t="str">
        <f>IFERROR(VLOOKUP(Таблица7[[#This Row],[НОМЕР]],#REF!,2),"")</f>
        <v/>
      </c>
      <c r="E324" s="11" t="str">
        <f>IFERROR(VLOOKUP(Таблица7[[#This Row],[НОМЕР]],#REF!,6),"")</f>
        <v/>
      </c>
      <c r="F324" s="13" t="str">
        <f>IFERROR(VLOOKUP(Таблица7[[#This Row],[НОМЕР]],#REF!,4,0)-$J$2,"")</f>
        <v/>
      </c>
    </row>
    <row r="325" spans="2:6" ht="15" x14ac:dyDescent="0.2">
      <c r="B325" s="11" t="str">
        <f>IFERROR(VLOOKUP(Таблица7[[#This Row],[НОМЕР]],#REF!,9,0),"")</f>
        <v/>
      </c>
      <c r="C325" s="12">
        <f>IF(Категорії!B325&lt;&gt;9999,Категорії!B325,"")</f>
        <v>0</v>
      </c>
      <c r="D325" s="11" t="str">
        <f>IFERROR(VLOOKUP(Таблица7[[#This Row],[НОМЕР]],#REF!,2),"")</f>
        <v/>
      </c>
      <c r="E325" s="11" t="str">
        <f>IFERROR(VLOOKUP(Таблица7[[#This Row],[НОМЕР]],#REF!,6),"")</f>
        <v/>
      </c>
      <c r="F325" s="13" t="str">
        <f>IFERROR(VLOOKUP(Таблица7[[#This Row],[НОМЕР]],#REF!,4,0)-$J$2,"")</f>
        <v/>
      </c>
    </row>
    <row r="326" spans="2:6" ht="15" x14ac:dyDescent="0.2">
      <c r="B326" s="11" t="str">
        <f>IFERROR(VLOOKUP(Таблица7[[#This Row],[НОМЕР]],#REF!,9,0),"")</f>
        <v/>
      </c>
      <c r="C326" s="12">
        <f>IF(Категорії!B326&lt;&gt;9999,Категорії!B326,"")</f>
        <v>0</v>
      </c>
      <c r="D326" s="11" t="str">
        <f>IFERROR(VLOOKUP(Таблица7[[#This Row],[НОМЕР]],#REF!,2),"")</f>
        <v/>
      </c>
      <c r="E326" s="11" t="str">
        <f>IFERROR(VLOOKUP(Таблица7[[#This Row],[НОМЕР]],#REF!,6),"")</f>
        <v/>
      </c>
      <c r="F326" s="13" t="str">
        <f>IFERROR(VLOOKUP(Таблица7[[#This Row],[НОМЕР]],#REF!,4,0)-$J$2,"")</f>
        <v/>
      </c>
    </row>
    <row r="327" spans="2:6" ht="15" x14ac:dyDescent="0.2">
      <c r="B327" s="11" t="str">
        <f>IFERROR(VLOOKUP(Таблица7[[#This Row],[НОМЕР]],#REF!,9,0),"")</f>
        <v/>
      </c>
      <c r="C327" s="12">
        <f>IF(Категорії!B327&lt;&gt;9999,Категорії!B327,"")</f>
        <v>0</v>
      </c>
      <c r="D327" s="11" t="str">
        <f>IFERROR(VLOOKUP(Таблица7[[#This Row],[НОМЕР]],#REF!,2),"")</f>
        <v/>
      </c>
      <c r="E327" s="11" t="str">
        <f>IFERROR(VLOOKUP(Таблица7[[#This Row],[НОМЕР]],#REF!,6),"")</f>
        <v/>
      </c>
      <c r="F327" s="13" t="str">
        <f>IFERROR(VLOOKUP(Таблица7[[#This Row],[НОМЕР]],#REF!,4,0)-$J$2,"")</f>
        <v/>
      </c>
    </row>
    <row r="328" spans="2:6" ht="15" x14ac:dyDescent="0.2">
      <c r="B328" s="11" t="str">
        <f>IFERROR(VLOOKUP(Таблица7[[#This Row],[НОМЕР]],#REF!,9,0),"")</f>
        <v/>
      </c>
      <c r="C328" s="12">
        <f>IF(Категорії!B328&lt;&gt;9999,Категорії!B328,"")</f>
        <v>0</v>
      </c>
      <c r="D328" s="11" t="str">
        <f>IFERROR(VLOOKUP(Таблица7[[#This Row],[НОМЕР]],#REF!,2),"")</f>
        <v/>
      </c>
      <c r="E328" s="11" t="str">
        <f>IFERROR(VLOOKUP(Таблица7[[#This Row],[НОМЕР]],#REF!,6),"")</f>
        <v/>
      </c>
      <c r="F328" s="13" t="str">
        <f>IFERROR(VLOOKUP(Таблица7[[#This Row],[НОМЕР]],#REF!,4,0)-$J$2,"")</f>
        <v/>
      </c>
    </row>
    <row r="329" spans="2:6" ht="15" x14ac:dyDescent="0.2">
      <c r="B329" s="11" t="str">
        <f>IFERROR(VLOOKUP(Таблица7[[#This Row],[НОМЕР]],#REF!,9,0),"")</f>
        <v/>
      </c>
      <c r="C329" s="12">
        <f>IF(Категорії!B329&lt;&gt;9999,Категорії!B329,"")</f>
        <v>0</v>
      </c>
      <c r="D329" s="11" t="str">
        <f>IFERROR(VLOOKUP(Таблица7[[#This Row],[НОМЕР]],#REF!,2),"")</f>
        <v/>
      </c>
      <c r="E329" s="11" t="str">
        <f>IFERROR(VLOOKUP(Таблица7[[#This Row],[НОМЕР]],#REF!,6),"")</f>
        <v/>
      </c>
      <c r="F329" s="13" t="str">
        <f>IFERROR(VLOOKUP(Таблица7[[#This Row],[НОМЕР]],#REF!,4,0)-$J$2,"")</f>
        <v/>
      </c>
    </row>
    <row r="330" spans="2:6" ht="15" x14ac:dyDescent="0.2">
      <c r="B330" s="11" t="str">
        <f>IFERROR(VLOOKUP(Таблица7[[#This Row],[НОМЕР]],#REF!,9,0),"")</f>
        <v/>
      </c>
      <c r="C330" s="12">
        <f>IF(Категорії!B330&lt;&gt;9999,Категорії!B330,"")</f>
        <v>0</v>
      </c>
      <c r="D330" s="11" t="str">
        <f>IFERROR(VLOOKUP(Таблица7[[#This Row],[НОМЕР]],#REF!,2),"")</f>
        <v/>
      </c>
      <c r="E330" s="11" t="str">
        <f>IFERROR(VLOOKUP(Таблица7[[#This Row],[НОМЕР]],#REF!,6),"")</f>
        <v/>
      </c>
      <c r="F330" s="13" t="str">
        <f>IFERROR(VLOOKUP(Таблица7[[#This Row],[НОМЕР]],#REF!,4,0)-$J$2,"")</f>
        <v/>
      </c>
    </row>
    <row r="331" spans="2:6" ht="15" x14ac:dyDescent="0.2">
      <c r="B331" s="11" t="str">
        <f>IFERROR(VLOOKUP(Таблица7[[#This Row],[НОМЕР]],#REF!,9,0),"")</f>
        <v/>
      </c>
      <c r="C331" s="12">
        <f>IF(Категорії!B331&lt;&gt;9999,Категорії!B331,"")</f>
        <v>0</v>
      </c>
      <c r="D331" s="11" t="str">
        <f>IFERROR(VLOOKUP(Таблица7[[#This Row],[НОМЕР]],#REF!,2),"")</f>
        <v/>
      </c>
      <c r="E331" s="11" t="str">
        <f>IFERROR(VLOOKUP(Таблица7[[#This Row],[НОМЕР]],#REF!,6),"")</f>
        <v/>
      </c>
      <c r="F331" s="13" t="str">
        <f>IFERROR(VLOOKUP(Таблица7[[#This Row],[НОМЕР]],#REF!,4,0)-$J$2,"")</f>
        <v/>
      </c>
    </row>
    <row r="332" spans="2:6" ht="15" x14ac:dyDescent="0.2">
      <c r="B332" s="11" t="str">
        <f>IFERROR(VLOOKUP(Таблица7[[#This Row],[НОМЕР]],#REF!,9,0),"")</f>
        <v/>
      </c>
      <c r="C332" s="12">
        <f>IF(Категорії!B332&lt;&gt;9999,Категорії!B332,"")</f>
        <v>0</v>
      </c>
      <c r="D332" s="11" t="str">
        <f>IFERROR(VLOOKUP(Таблица7[[#This Row],[НОМЕР]],#REF!,2),"")</f>
        <v/>
      </c>
      <c r="E332" s="11" t="str">
        <f>IFERROR(VLOOKUP(Таблица7[[#This Row],[НОМЕР]],#REF!,6),"")</f>
        <v/>
      </c>
      <c r="F332" s="13" t="str">
        <f>IFERROR(VLOOKUP(Таблица7[[#This Row],[НОМЕР]],#REF!,4,0)-$J$2,"")</f>
        <v/>
      </c>
    </row>
    <row r="333" spans="2:6" ht="15" x14ac:dyDescent="0.2">
      <c r="B333" s="11" t="str">
        <f>IFERROR(VLOOKUP(Таблица7[[#This Row],[НОМЕР]],#REF!,9,0),"")</f>
        <v/>
      </c>
      <c r="C333" s="12">
        <f>IF(Категорії!B333&lt;&gt;9999,Категорії!B333,"")</f>
        <v>0</v>
      </c>
      <c r="D333" s="11" t="str">
        <f>IFERROR(VLOOKUP(Таблица7[[#This Row],[НОМЕР]],#REF!,2),"")</f>
        <v/>
      </c>
      <c r="E333" s="11" t="str">
        <f>IFERROR(VLOOKUP(Таблица7[[#This Row],[НОМЕР]],#REF!,6),"")</f>
        <v/>
      </c>
      <c r="F333" s="13" t="str">
        <f>IFERROR(VLOOKUP(Таблица7[[#This Row],[НОМЕР]],#REF!,4,0)-$J$2,"")</f>
        <v/>
      </c>
    </row>
    <row r="334" spans="2:6" ht="15" x14ac:dyDescent="0.2">
      <c r="B334" s="11" t="str">
        <f>IFERROR(VLOOKUP(Таблица7[[#This Row],[НОМЕР]],#REF!,9,0),"")</f>
        <v/>
      </c>
      <c r="C334" s="12">
        <f>IF(Категорії!B334&lt;&gt;9999,Категорії!B334,"")</f>
        <v>0</v>
      </c>
      <c r="D334" s="11" t="str">
        <f>IFERROR(VLOOKUP(Таблица7[[#This Row],[НОМЕР]],#REF!,2),"")</f>
        <v/>
      </c>
      <c r="E334" s="11" t="str">
        <f>IFERROR(VLOOKUP(Таблица7[[#This Row],[НОМЕР]],#REF!,6),"")</f>
        <v/>
      </c>
      <c r="F334" s="13" t="str">
        <f>IFERROR(VLOOKUP(Таблица7[[#This Row],[НОМЕР]],#REF!,4,0)-$J$2,"")</f>
        <v/>
      </c>
    </row>
    <row r="335" spans="2:6" ht="15" x14ac:dyDescent="0.2">
      <c r="B335" s="11" t="str">
        <f>IFERROR(VLOOKUP(Таблица7[[#This Row],[НОМЕР]],#REF!,9,0),"")</f>
        <v/>
      </c>
      <c r="C335" s="12">
        <f>IF(Категорії!B335&lt;&gt;9999,Категорії!B335,"")</f>
        <v>0</v>
      </c>
      <c r="D335" s="11" t="str">
        <f>IFERROR(VLOOKUP(Таблица7[[#This Row],[НОМЕР]],#REF!,2),"")</f>
        <v/>
      </c>
      <c r="E335" s="11" t="str">
        <f>IFERROR(VLOOKUP(Таблица7[[#This Row],[НОМЕР]],#REF!,6),"")</f>
        <v/>
      </c>
      <c r="F335" s="13" t="str">
        <f>IFERROR(VLOOKUP(Таблица7[[#This Row],[НОМЕР]],#REF!,4,0)-$J$2,"")</f>
        <v/>
      </c>
    </row>
    <row r="336" spans="2:6" ht="15" x14ac:dyDescent="0.2">
      <c r="B336" s="11" t="str">
        <f>IFERROR(VLOOKUP(Таблица7[[#This Row],[НОМЕР]],#REF!,9,0),"")</f>
        <v/>
      </c>
      <c r="C336" s="12">
        <f>IF(Категорії!B336&lt;&gt;9999,Категорії!B336,"")</f>
        <v>0</v>
      </c>
      <c r="D336" s="11" t="str">
        <f>IFERROR(VLOOKUP(Таблица7[[#This Row],[НОМЕР]],#REF!,2),"")</f>
        <v/>
      </c>
      <c r="E336" s="11" t="str">
        <f>IFERROR(VLOOKUP(Таблица7[[#This Row],[НОМЕР]],#REF!,6),"")</f>
        <v/>
      </c>
      <c r="F336" s="13" t="str">
        <f>IFERROR(VLOOKUP(Таблица7[[#This Row],[НОМЕР]],#REF!,4,0)-$J$2,"")</f>
        <v/>
      </c>
    </row>
    <row r="337" spans="2:6" ht="15" x14ac:dyDescent="0.2">
      <c r="B337" s="11" t="str">
        <f>IFERROR(VLOOKUP(Таблица7[[#This Row],[НОМЕР]],#REF!,9,0),"")</f>
        <v/>
      </c>
      <c r="C337" s="12">
        <f>IF(Категорії!B337&lt;&gt;9999,Категорії!B337,"")</f>
        <v>0</v>
      </c>
      <c r="D337" s="11" t="str">
        <f>IFERROR(VLOOKUP(Таблица7[[#This Row],[НОМЕР]],#REF!,2),"")</f>
        <v/>
      </c>
      <c r="E337" s="11" t="str">
        <f>IFERROR(VLOOKUP(Таблица7[[#This Row],[НОМЕР]],#REF!,6),"")</f>
        <v/>
      </c>
      <c r="F337" s="13" t="str">
        <f>IFERROR(VLOOKUP(Таблица7[[#This Row],[НОМЕР]],#REF!,4,0)-$J$2,"")</f>
        <v/>
      </c>
    </row>
    <row r="338" spans="2:6" ht="15" x14ac:dyDescent="0.2">
      <c r="B338" s="11" t="str">
        <f>IFERROR(VLOOKUP(Таблица7[[#This Row],[НОМЕР]],#REF!,9,0),"")</f>
        <v/>
      </c>
      <c r="C338" s="12">
        <f>IF(Категорії!B338&lt;&gt;9999,Категорії!B338,"")</f>
        <v>0</v>
      </c>
      <c r="D338" s="11" t="str">
        <f>IFERROR(VLOOKUP(Таблица7[[#This Row],[НОМЕР]],#REF!,2),"")</f>
        <v/>
      </c>
      <c r="E338" s="11" t="str">
        <f>IFERROR(VLOOKUP(Таблица7[[#This Row],[НОМЕР]],#REF!,6),"")</f>
        <v/>
      </c>
      <c r="F338" s="13" t="str">
        <f>IFERROR(VLOOKUP(Таблица7[[#This Row],[НОМЕР]],#REF!,4,0)-$J$2,"")</f>
        <v/>
      </c>
    </row>
    <row r="339" spans="2:6" ht="15" x14ac:dyDescent="0.2">
      <c r="B339" s="11" t="str">
        <f>IFERROR(VLOOKUP(Таблица7[[#This Row],[НОМЕР]],#REF!,9,0),"")</f>
        <v/>
      </c>
      <c r="C339" s="12">
        <f>IF(Категорії!B339&lt;&gt;9999,Категорії!B339,"")</f>
        <v>0</v>
      </c>
      <c r="D339" s="11" t="str">
        <f>IFERROR(VLOOKUP(Таблица7[[#This Row],[НОМЕР]],#REF!,2),"")</f>
        <v/>
      </c>
      <c r="E339" s="11" t="str">
        <f>IFERROR(VLOOKUP(Таблица7[[#This Row],[НОМЕР]],#REF!,6),"")</f>
        <v/>
      </c>
      <c r="F339" s="13" t="str">
        <f>IFERROR(VLOOKUP(Таблица7[[#This Row],[НОМЕР]],#REF!,4,0)-$J$2,"")</f>
        <v/>
      </c>
    </row>
    <row r="340" spans="2:6" ht="15" x14ac:dyDescent="0.2">
      <c r="B340" s="11" t="str">
        <f>IFERROR(VLOOKUP(Таблица7[[#This Row],[НОМЕР]],#REF!,9,0),"")</f>
        <v/>
      </c>
      <c r="C340" s="12">
        <f>IF(Категорії!B340&lt;&gt;9999,Категорії!B340,"")</f>
        <v>0</v>
      </c>
      <c r="D340" s="11" t="str">
        <f>IFERROR(VLOOKUP(Таблица7[[#This Row],[НОМЕР]],#REF!,2),"")</f>
        <v/>
      </c>
      <c r="E340" s="11" t="str">
        <f>IFERROR(VLOOKUP(Таблица7[[#This Row],[НОМЕР]],#REF!,6),"")</f>
        <v/>
      </c>
      <c r="F340" s="13" t="str">
        <f>IFERROR(VLOOKUP(Таблица7[[#This Row],[НОМЕР]],#REF!,4,0)-$J$2,"")</f>
        <v/>
      </c>
    </row>
    <row r="341" spans="2:6" ht="15" x14ac:dyDescent="0.2">
      <c r="B341" s="11" t="str">
        <f>IFERROR(VLOOKUP(Таблица7[[#This Row],[НОМЕР]],#REF!,9,0),"")</f>
        <v/>
      </c>
      <c r="C341" s="12">
        <f>IF(Категорії!B341&lt;&gt;9999,Категорії!B341,"")</f>
        <v>0</v>
      </c>
      <c r="D341" s="11" t="str">
        <f>IFERROR(VLOOKUP(Таблица7[[#This Row],[НОМЕР]],#REF!,2),"")</f>
        <v/>
      </c>
      <c r="E341" s="11" t="str">
        <f>IFERROR(VLOOKUP(Таблица7[[#This Row],[НОМЕР]],#REF!,6),"")</f>
        <v/>
      </c>
      <c r="F341" s="13" t="str">
        <f>IFERROR(VLOOKUP(Таблица7[[#This Row],[НОМЕР]],#REF!,4,0)-$J$2,"")</f>
        <v/>
      </c>
    </row>
    <row r="342" spans="2:6" ht="15" x14ac:dyDescent="0.2">
      <c r="B342" s="11" t="str">
        <f>IFERROR(VLOOKUP(Таблица7[[#This Row],[НОМЕР]],#REF!,9,0),"")</f>
        <v/>
      </c>
      <c r="C342" s="12">
        <f>IF(Категорії!B342&lt;&gt;9999,Категорії!B342,"")</f>
        <v>0</v>
      </c>
      <c r="D342" s="11" t="str">
        <f>IFERROR(VLOOKUP(Таблица7[[#This Row],[НОМЕР]],#REF!,2),"")</f>
        <v/>
      </c>
      <c r="E342" s="11" t="str">
        <f>IFERROR(VLOOKUP(Таблица7[[#This Row],[НОМЕР]],#REF!,6),"")</f>
        <v/>
      </c>
      <c r="F342" s="13" t="str">
        <f>IFERROR(VLOOKUP(Таблица7[[#This Row],[НОМЕР]],#REF!,4,0)-$J$2,"")</f>
        <v/>
      </c>
    </row>
    <row r="343" spans="2:6" ht="15" x14ac:dyDescent="0.2">
      <c r="B343" s="11" t="str">
        <f>IFERROR(VLOOKUP(Таблица7[[#This Row],[НОМЕР]],#REF!,9,0),"")</f>
        <v/>
      </c>
      <c r="C343" s="12">
        <f>IF(Категорії!B343&lt;&gt;9999,Категорії!B343,"")</f>
        <v>0</v>
      </c>
      <c r="D343" s="11" t="str">
        <f>IFERROR(VLOOKUP(Таблица7[[#This Row],[НОМЕР]],#REF!,2),"")</f>
        <v/>
      </c>
      <c r="E343" s="11" t="str">
        <f>IFERROR(VLOOKUP(Таблица7[[#This Row],[НОМЕР]],#REF!,6),"")</f>
        <v/>
      </c>
      <c r="F343" s="13" t="str">
        <f>IFERROR(VLOOKUP(Таблица7[[#This Row],[НОМЕР]],#REF!,4,0)-$J$2,"")</f>
        <v/>
      </c>
    </row>
    <row r="344" spans="2:6" ht="15" x14ac:dyDescent="0.2">
      <c r="B344" s="11" t="str">
        <f>IFERROR(VLOOKUP(Таблица7[[#This Row],[НОМЕР]],#REF!,9,0),"")</f>
        <v/>
      </c>
      <c r="C344" s="12">
        <f>IF(Категорії!B344&lt;&gt;9999,Категорії!B344,"")</f>
        <v>0</v>
      </c>
      <c r="D344" s="11" t="str">
        <f>IFERROR(VLOOKUP(Таблица7[[#This Row],[НОМЕР]],#REF!,2),"")</f>
        <v/>
      </c>
      <c r="E344" s="11" t="str">
        <f>IFERROR(VLOOKUP(Таблица7[[#This Row],[НОМЕР]],#REF!,6),"")</f>
        <v/>
      </c>
      <c r="F344" s="13" t="str">
        <f>IFERROR(VLOOKUP(Таблица7[[#This Row],[НОМЕР]],#REF!,4,0)-$J$2,"")</f>
        <v/>
      </c>
    </row>
    <row r="345" spans="2:6" ht="15" x14ac:dyDescent="0.2">
      <c r="B345" s="11" t="str">
        <f>IFERROR(VLOOKUP(Таблица7[[#This Row],[НОМЕР]],#REF!,9,0),"")</f>
        <v/>
      </c>
      <c r="C345" s="12">
        <f>IF(Категорії!B345&lt;&gt;9999,Категорії!B345,"")</f>
        <v>0</v>
      </c>
      <c r="D345" s="11" t="str">
        <f>IFERROR(VLOOKUP(Таблица7[[#This Row],[НОМЕР]],#REF!,2),"")</f>
        <v/>
      </c>
      <c r="E345" s="11" t="str">
        <f>IFERROR(VLOOKUP(Таблица7[[#This Row],[НОМЕР]],#REF!,6),"")</f>
        <v/>
      </c>
      <c r="F345" s="13" t="str">
        <f>IFERROR(VLOOKUP(Таблица7[[#This Row],[НОМЕР]],#REF!,4,0)-$J$2,"")</f>
        <v/>
      </c>
    </row>
    <row r="346" spans="2:6" ht="15" x14ac:dyDescent="0.2">
      <c r="B346" s="11" t="str">
        <f>IFERROR(VLOOKUP(Таблица7[[#This Row],[НОМЕР]],#REF!,9,0),"")</f>
        <v/>
      </c>
      <c r="C346" s="12">
        <f>IF(Категорії!B346&lt;&gt;9999,Категорії!B346,"")</f>
        <v>0</v>
      </c>
      <c r="D346" s="11" t="str">
        <f>IFERROR(VLOOKUP(Таблица7[[#This Row],[НОМЕР]],#REF!,2),"")</f>
        <v/>
      </c>
      <c r="E346" s="11" t="str">
        <f>IFERROR(VLOOKUP(Таблица7[[#This Row],[НОМЕР]],#REF!,6),"")</f>
        <v/>
      </c>
      <c r="F346" s="13" t="str">
        <f>IFERROR(VLOOKUP(Таблица7[[#This Row],[НОМЕР]],#REF!,4,0)-$J$2,"")</f>
        <v/>
      </c>
    </row>
    <row r="347" spans="2:6" ht="15" x14ac:dyDescent="0.2">
      <c r="B347" s="11" t="str">
        <f>IFERROR(VLOOKUP(Таблица7[[#This Row],[НОМЕР]],#REF!,9,0),"")</f>
        <v/>
      </c>
      <c r="C347" s="12">
        <f>IF(Категорії!B347&lt;&gt;9999,Категорії!B347,"")</f>
        <v>0</v>
      </c>
      <c r="D347" s="11" t="str">
        <f>IFERROR(VLOOKUP(Таблица7[[#This Row],[НОМЕР]],#REF!,2),"")</f>
        <v/>
      </c>
      <c r="E347" s="11" t="str">
        <f>IFERROR(VLOOKUP(Таблица7[[#This Row],[НОМЕР]],#REF!,6),"")</f>
        <v/>
      </c>
      <c r="F347" s="13" t="str">
        <f>IFERROR(VLOOKUP(Таблица7[[#This Row],[НОМЕР]],#REF!,4,0)-$J$2,"")</f>
        <v/>
      </c>
    </row>
    <row r="348" spans="2:6" ht="15" x14ac:dyDescent="0.2">
      <c r="B348" s="11" t="str">
        <f>IFERROR(VLOOKUP(Таблица7[[#This Row],[НОМЕР]],#REF!,9,0),"")</f>
        <v/>
      </c>
      <c r="C348" s="12">
        <f>IF(Категорії!B348&lt;&gt;9999,Категорії!B348,"")</f>
        <v>0</v>
      </c>
      <c r="D348" s="11" t="str">
        <f>IFERROR(VLOOKUP(Таблица7[[#This Row],[НОМЕР]],#REF!,2),"")</f>
        <v/>
      </c>
      <c r="E348" s="11" t="str">
        <f>IFERROR(VLOOKUP(Таблица7[[#This Row],[НОМЕР]],#REF!,6),"")</f>
        <v/>
      </c>
      <c r="F348" s="13" t="str">
        <f>IFERROR(VLOOKUP(Таблица7[[#This Row],[НОМЕР]],#REF!,4,0)-$J$2,"")</f>
        <v/>
      </c>
    </row>
    <row r="349" spans="2:6" ht="15" x14ac:dyDescent="0.2">
      <c r="B349" s="11" t="str">
        <f>IFERROR(VLOOKUP(Таблица7[[#This Row],[НОМЕР]],#REF!,9,0),"")</f>
        <v/>
      </c>
      <c r="C349" s="12">
        <f>IF(Категорії!B349&lt;&gt;9999,Категорії!B349,"")</f>
        <v>0</v>
      </c>
      <c r="D349" s="11" t="str">
        <f>IFERROR(VLOOKUP(Таблица7[[#This Row],[НОМЕР]],#REF!,2),"")</f>
        <v/>
      </c>
      <c r="E349" s="11" t="str">
        <f>IFERROR(VLOOKUP(Таблица7[[#This Row],[НОМЕР]],#REF!,6),"")</f>
        <v/>
      </c>
      <c r="F349" s="13" t="str">
        <f>IFERROR(VLOOKUP(Таблица7[[#This Row],[НОМЕР]],#REF!,4,0)-$J$2,"")</f>
        <v/>
      </c>
    </row>
    <row r="350" spans="2:6" ht="15" x14ac:dyDescent="0.2">
      <c r="B350" s="11" t="str">
        <f>IFERROR(VLOOKUP(Таблица7[[#This Row],[НОМЕР]],#REF!,9,0),"")</f>
        <v/>
      </c>
      <c r="C350" s="12">
        <f>IF(Категорії!B350&lt;&gt;9999,Категорії!B350,"")</f>
        <v>0</v>
      </c>
      <c r="D350" s="11" t="str">
        <f>IFERROR(VLOOKUP(Таблица7[[#This Row],[НОМЕР]],#REF!,2),"")</f>
        <v/>
      </c>
      <c r="E350" s="11" t="str">
        <f>IFERROR(VLOOKUP(Таблица7[[#This Row],[НОМЕР]],#REF!,6),"")</f>
        <v/>
      </c>
      <c r="F350" s="13" t="str">
        <f>IFERROR(VLOOKUP(Таблица7[[#This Row],[НОМЕР]],#REF!,4,0)-$J$2,"")</f>
        <v/>
      </c>
    </row>
    <row r="351" spans="2:6" ht="15" x14ac:dyDescent="0.2">
      <c r="B351" s="11" t="str">
        <f>IFERROR(VLOOKUP(Таблица7[[#This Row],[НОМЕР]],#REF!,9,0),"")</f>
        <v/>
      </c>
      <c r="C351" s="12">
        <f>IF(Категорії!B351&lt;&gt;9999,Категорії!B351,"")</f>
        <v>0</v>
      </c>
      <c r="D351" s="11" t="str">
        <f>IFERROR(VLOOKUP(Таблица7[[#This Row],[НОМЕР]],#REF!,2),"")</f>
        <v/>
      </c>
      <c r="E351" s="11" t="str">
        <f>IFERROR(VLOOKUP(Таблица7[[#This Row],[НОМЕР]],#REF!,6),"")</f>
        <v/>
      </c>
      <c r="F351" s="13" t="str">
        <f>IFERROR(VLOOKUP(Таблица7[[#This Row],[НОМЕР]],#REF!,4,0)-$J$2,"")</f>
        <v/>
      </c>
    </row>
    <row r="352" spans="2:6" ht="15" x14ac:dyDescent="0.2">
      <c r="B352" s="11" t="str">
        <f>IFERROR(VLOOKUP(Таблица7[[#This Row],[НОМЕР]],#REF!,9,0),"")</f>
        <v/>
      </c>
      <c r="C352" s="12">
        <f>IF(Категорії!B352&lt;&gt;9999,Категорії!B352,"")</f>
        <v>0</v>
      </c>
      <c r="D352" s="11" t="str">
        <f>IFERROR(VLOOKUP(Таблица7[[#This Row],[НОМЕР]],#REF!,2),"")</f>
        <v/>
      </c>
      <c r="E352" s="11" t="str">
        <f>IFERROR(VLOOKUP(Таблица7[[#This Row],[НОМЕР]],#REF!,6),"")</f>
        <v/>
      </c>
      <c r="F352" s="13" t="str">
        <f>IFERROR(VLOOKUP(Таблица7[[#This Row],[НОМЕР]],#REF!,4,0)-$J$2,"")</f>
        <v/>
      </c>
    </row>
    <row r="353" spans="2:6" ht="15" x14ac:dyDescent="0.2">
      <c r="B353" s="11" t="str">
        <f>IFERROR(VLOOKUP(Таблица7[[#This Row],[НОМЕР]],#REF!,9,0),"")</f>
        <v/>
      </c>
      <c r="C353" s="12">
        <f>IF(Категорії!B353&lt;&gt;9999,Категорії!B353,"")</f>
        <v>0</v>
      </c>
      <c r="D353" s="11" t="str">
        <f>IFERROR(VLOOKUP(Таблица7[[#This Row],[НОМЕР]],#REF!,2),"")</f>
        <v/>
      </c>
      <c r="E353" s="11" t="str">
        <f>IFERROR(VLOOKUP(Таблица7[[#This Row],[НОМЕР]],#REF!,6),"")</f>
        <v/>
      </c>
      <c r="F353" s="13" t="str">
        <f>IFERROR(VLOOKUP(Таблица7[[#This Row],[НОМЕР]],#REF!,4,0)-$J$2,"")</f>
        <v/>
      </c>
    </row>
    <row r="354" spans="2:6" ht="15" x14ac:dyDescent="0.2">
      <c r="B354" s="11" t="str">
        <f>IFERROR(VLOOKUP(Таблица7[[#This Row],[НОМЕР]],#REF!,9,0),"")</f>
        <v/>
      </c>
      <c r="C354" s="12">
        <f>IF(Категорії!B354&lt;&gt;9999,Категорії!B354,"")</f>
        <v>0</v>
      </c>
      <c r="D354" s="11" t="str">
        <f>IFERROR(VLOOKUP(Таблица7[[#This Row],[НОМЕР]],#REF!,2),"")</f>
        <v/>
      </c>
      <c r="E354" s="11" t="str">
        <f>IFERROR(VLOOKUP(Таблица7[[#This Row],[НОМЕР]],#REF!,6),"")</f>
        <v/>
      </c>
      <c r="F354" s="13" t="str">
        <f>IFERROR(VLOOKUP(Таблица7[[#This Row],[НОМЕР]],#REF!,4,0)-$J$2,"")</f>
        <v/>
      </c>
    </row>
    <row r="355" spans="2:6" ht="15" x14ac:dyDescent="0.2">
      <c r="B355" s="11" t="str">
        <f>IFERROR(VLOOKUP(Таблица7[[#This Row],[НОМЕР]],#REF!,9,0),"")</f>
        <v/>
      </c>
      <c r="C355" s="12">
        <f>IF(Категорії!B355&lt;&gt;9999,Категорії!B355,"")</f>
        <v>0</v>
      </c>
      <c r="D355" s="11" t="str">
        <f>IFERROR(VLOOKUP(Таблица7[[#This Row],[НОМЕР]],#REF!,2),"")</f>
        <v/>
      </c>
      <c r="E355" s="11" t="str">
        <f>IFERROR(VLOOKUP(Таблица7[[#This Row],[НОМЕР]],#REF!,6),"")</f>
        <v/>
      </c>
      <c r="F355" s="13" t="str">
        <f>IFERROR(VLOOKUP(Таблица7[[#This Row],[НОМЕР]],#REF!,4,0)-$J$2,"")</f>
        <v/>
      </c>
    </row>
    <row r="356" spans="2:6" ht="15" x14ac:dyDescent="0.2">
      <c r="B356" s="11" t="str">
        <f>IFERROR(VLOOKUP(Таблица7[[#This Row],[НОМЕР]],#REF!,9,0),"")</f>
        <v/>
      </c>
      <c r="C356" s="12">
        <f>IF(Категорії!B356&lt;&gt;9999,Категорії!B356,"")</f>
        <v>0</v>
      </c>
      <c r="D356" s="11" t="str">
        <f>IFERROR(VLOOKUP(Таблица7[[#This Row],[НОМЕР]],#REF!,2),"")</f>
        <v/>
      </c>
      <c r="E356" s="11" t="str">
        <f>IFERROR(VLOOKUP(Таблица7[[#This Row],[НОМЕР]],#REF!,6),"")</f>
        <v/>
      </c>
      <c r="F356" s="13" t="str">
        <f>IFERROR(VLOOKUP(Таблица7[[#This Row],[НОМЕР]],#REF!,4,0)-$J$2,"")</f>
        <v/>
      </c>
    </row>
    <row r="357" spans="2:6" ht="15" x14ac:dyDescent="0.2">
      <c r="B357" s="11" t="str">
        <f>IFERROR(VLOOKUP(Таблица7[[#This Row],[НОМЕР]],#REF!,9,0),"")</f>
        <v/>
      </c>
      <c r="C357" s="12">
        <f>IF(Категорії!B357&lt;&gt;9999,Категорії!B357,"")</f>
        <v>0</v>
      </c>
      <c r="D357" s="11" t="str">
        <f>IFERROR(VLOOKUP(Таблица7[[#This Row],[НОМЕР]],#REF!,2),"")</f>
        <v/>
      </c>
      <c r="E357" s="11" t="str">
        <f>IFERROR(VLOOKUP(Таблица7[[#This Row],[НОМЕР]],#REF!,6),"")</f>
        <v/>
      </c>
      <c r="F357" s="13" t="str">
        <f>IFERROR(VLOOKUP(Таблица7[[#This Row],[НОМЕР]],#REF!,4,0)-$J$2,"")</f>
        <v/>
      </c>
    </row>
    <row r="358" spans="2:6" ht="15" x14ac:dyDescent="0.2">
      <c r="B358" s="11" t="str">
        <f>IFERROR(VLOOKUP(Таблица7[[#This Row],[НОМЕР]],#REF!,9,0),"")</f>
        <v/>
      </c>
      <c r="C358" s="12">
        <f>IF(Категорії!B358&lt;&gt;9999,Категорії!B358,"")</f>
        <v>0</v>
      </c>
      <c r="D358" s="11" t="str">
        <f>IFERROR(VLOOKUP(Таблица7[[#This Row],[НОМЕР]],#REF!,2),"")</f>
        <v/>
      </c>
      <c r="E358" s="11" t="str">
        <f>IFERROR(VLOOKUP(Таблица7[[#This Row],[НОМЕР]],#REF!,6),"")</f>
        <v/>
      </c>
      <c r="F358" s="13" t="str">
        <f>IFERROR(VLOOKUP(Таблица7[[#This Row],[НОМЕР]],#REF!,4,0)-$J$2,"")</f>
        <v/>
      </c>
    </row>
    <row r="359" spans="2:6" ht="15" x14ac:dyDescent="0.2">
      <c r="B359" s="11" t="str">
        <f>IFERROR(VLOOKUP(Таблица7[[#This Row],[НОМЕР]],#REF!,9,0),"")</f>
        <v/>
      </c>
      <c r="C359" s="12">
        <f>IF(Категорії!B359&lt;&gt;9999,Категорії!B359,"")</f>
        <v>0</v>
      </c>
      <c r="D359" s="11" t="str">
        <f>IFERROR(VLOOKUP(Таблица7[[#This Row],[НОМЕР]],#REF!,2),"")</f>
        <v/>
      </c>
      <c r="E359" s="11" t="str">
        <f>IFERROR(VLOOKUP(Таблица7[[#This Row],[НОМЕР]],#REF!,6),"")</f>
        <v/>
      </c>
      <c r="F359" s="13" t="str">
        <f>IFERROR(VLOOKUP(Таблица7[[#This Row],[НОМЕР]],#REF!,4,0)-$J$2,"")</f>
        <v/>
      </c>
    </row>
    <row r="360" spans="2:6" ht="15" x14ac:dyDescent="0.2">
      <c r="B360" s="11" t="str">
        <f>IFERROR(VLOOKUP(Таблица7[[#This Row],[НОМЕР]],#REF!,9,0),"")</f>
        <v/>
      </c>
      <c r="C360" s="12">
        <f>IF(Категорії!B360&lt;&gt;9999,Категорії!B360,"")</f>
        <v>0</v>
      </c>
      <c r="D360" s="11" t="str">
        <f>IFERROR(VLOOKUP(Таблица7[[#This Row],[НОМЕР]],#REF!,2),"")</f>
        <v/>
      </c>
      <c r="E360" s="11" t="str">
        <f>IFERROR(VLOOKUP(Таблица7[[#This Row],[НОМЕР]],#REF!,6),"")</f>
        <v/>
      </c>
      <c r="F360" s="13" t="str">
        <f>IFERROR(VLOOKUP(Таблица7[[#This Row],[НОМЕР]],#REF!,4,0)-$J$2,"")</f>
        <v/>
      </c>
    </row>
    <row r="361" spans="2:6" ht="15" x14ac:dyDescent="0.2">
      <c r="B361" s="11" t="str">
        <f>IFERROR(VLOOKUP(Таблица7[[#This Row],[НОМЕР]],#REF!,9,0),"")</f>
        <v/>
      </c>
      <c r="C361" s="12">
        <f>IF(Категорії!B361&lt;&gt;9999,Категорії!B361,"")</f>
        <v>0</v>
      </c>
      <c r="D361" s="11" t="str">
        <f>IFERROR(VLOOKUP(Таблица7[[#This Row],[НОМЕР]],#REF!,2),"")</f>
        <v/>
      </c>
      <c r="E361" s="11" t="str">
        <f>IFERROR(VLOOKUP(Таблица7[[#This Row],[НОМЕР]],#REF!,6),"")</f>
        <v/>
      </c>
      <c r="F361" s="13" t="str">
        <f>IFERROR(VLOOKUP(Таблица7[[#This Row],[НОМЕР]],#REF!,4,0)-$J$2,"")</f>
        <v/>
      </c>
    </row>
    <row r="362" spans="2:6" ht="15" x14ac:dyDescent="0.2">
      <c r="B362" s="11" t="str">
        <f>IFERROR(VLOOKUP(Таблица7[[#This Row],[НОМЕР]],#REF!,9,0),"")</f>
        <v/>
      </c>
      <c r="C362" s="12">
        <f>IF(Категорії!B362&lt;&gt;9999,Категорії!B362,"")</f>
        <v>0</v>
      </c>
      <c r="D362" s="11" t="str">
        <f>IFERROR(VLOOKUP(Таблица7[[#This Row],[НОМЕР]],#REF!,2),"")</f>
        <v/>
      </c>
      <c r="E362" s="11" t="str">
        <f>IFERROR(VLOOKUP(Таблица7[[#This Row],[НОМЕР]],#REF!,6),"")</f>
        <v/>
      </c>
      <c r="F362" s="13" t="str">
        <f>IFERROR(VLOOKUP(Таблица7[[#This Row],[НОМЕР]],#REF!,4,0)-$J$2,"")</f>
        <v/>
      </c>
    </row>
    <row r="363" spans="2:6" ht="15" x14ac:dyDescent="0.2">
      <c r="B363" s="11" t="str">
        <f>IFERROR(VLOOKUP(Таблица7[[#This Row],[НОМЕР]],#REF!,9,0),"")</f>
        <v/>
      </c>
      <c r="C363" s="12">
        <f>IF(Категорії!B363&lt;&gt;9999,Категорії!B363,"")</f>
        <v>0</v>
      </c>
      <c r="D363" s="11" t="str">
        <f>IFERROR(VLOOKUP(Таблица7[[#This Row],[НОМЕР]],#REF!,2),"")</f>
        <v/>
      </c>
      <c r="E363" s="11" t="str">
        <f>IFERROR(VLOOKUP(Таблица7[[#This Row],[НОМЕР]],#REF!,6),"")</f>
        <v/>
      </c>
      <c r="F363" s="13" t="str">
        <f>IFERROR(VLOOKUP(Таблица7[[#This Row],[НОМЕР]],#REF!,4,0)-$J$2,"")</f>
        <v/>
      </c>
    </row>
    <row r="364" spans="2:6" ht="15" x14ac:dyDescent="0.2">
      <c r="B364" s="11" t="str">
        <f>IFERROR(VLOOKUP(Таблица7[[#This Row],[НОМЕР]],#REF!,9,0),"")</f>
        <v/>
      </c>
      <c r="C364" s="12">
        <f>IF(Категорії!B364&lt;&gt;9999,Категорії!B364,"")</f>
        <v>0</v>
      </c>
      <c r="D364" s="11" t="str">
        <f>IFERROR(VLOOKUP(Таблица7[[#This Row],[НОМЕР]],#REF!,2),"")</f>
        <v/>
      </c>
      <c r="E364" s="11" t="str">
        <f>IFERROR(VLOOKUP(Таблица7[[#This Row],[НОМЕР]],#REF!,6),"")</f>
        <v/>
      </c>
      <c r="F364" s="13" t="str">
        <f>IFERROR(VLOOKUP(Таблица7[[#This Row],[НОМЕР]],#REF!,4,0)-$J$2,"")</f>
        <v/>
      </c>
    </row>
    <row r="365" spans="2:6" ht="15" x14ac:dyDescent="0.2">
      <c r="B365" s="11" t="str">
        <f>IFERROR(VLOOKUP(Таблица7[[#This Row],[НОМЕР]],#REF!,9,0),"")</f>
        <v/>
      </c>
      <c r="C365" s="12">
        <f>IF(Категорії!B365&lt;&gt;9999,Категорії!B365,"")</f>
        <v>0</v>
      </c>
      <c r="D365" s="11" t="str">
        <f>IFERROR(VLOOKUP(Таблица7[[#This Row],[НОМЕР]],#REF!,2),"")</f>
        <v/>
      </c>
      <c r="E365" s="11" t="str">
        <f>IFERROR(VLOOKUP(Таблица7[[#This Row],[НОМЕР]],#REF!,6),"")</f>
        <v/>
      </c>
      <c r="F365" s="13" t="str">
        <f>IFERROR(VLOOKUP(Таблица7[[#This Row],[НОМЕР]],#REF!,4,0)-$J$2,"")</f>
        <v/>
      </c>
    </row>
    <row r="366" spans="2:6" ht="15" x14ac:dyDescent="0.2">
      <c r="B366" s="11" t="str">
        <f>IFERROR(VLOOKUP(Таблица7[[#This Row],[НОМЕР]],#REF!,9,0),"")</f>
        <v/>
      </c>
      <c r="C366" s="12">
        <f>IF(Категорії!B366&lt;&gt;9999,Категорії!B366,"")</f>
        <v>0</v>
      </c>
      <c r="D366" s="11" t="str">
        <f>IFERROR(VLOOKUP(Таблица7[[#This Row],[НОМЕР]],#REF!,2),"")</f>
        <v/>
      </c>
      <c r="E366" s="11" t="str">
        <f>IFERROR(VLOOKUP(Таблица7[[#This Row],[НОМЕР]],#REF!,6),"")</f>
        <v/>
      </c>
      <c r="F366" s="13" t="str">
        <f>IFERROR(VLOOKUP(Таблица7[[#This Row],[НОМЕР]],#REF!,4,0)-$J$2,"")</f>
        <v/>
      </c>
    </row>
    <row r="367" spans="2:6" ht="15" x14ac:dyDescent="0.2">
      <c r="B367" s="11" t="str">
        <f>IFERROR(VLOOKUP(Таблица7[[#This Row],[НОМЕР]],#REF!,9,0),"")</f>
        <v/>
      </c>
      <c r="C367" s="12">
        <f>IF(Категорії!B367&lt;&gt;9999,Категорії!B367,"")</f>
        <v>0</v>
      </c>
      <c r="D367" s="11" t="str">
        <f>IFERROR(VLOOKUP(Таблица7[[#This Row],[НОМЕР]],#REF!,2),"")</f>
        <v/>
      </c>
      <c r="E367" s="11" t="str">
        <f>IFERROR(VLOOKUP(Таблица7[[#This Row],[НОМЕР]],#REF!,6),"")</f>
        <v/>
      </c>
      <c r="F367" s="13" t="str">
        <f>IFERROR(VLOOKUP(Таблица7[[#This Row],[НОМЕР]],#REF!,4,0)-$J$2,"")</f>
        <v/>
      </c>
    </row>
    <row r="368" spans="2:6" ht="15" x14ac:dyDescent="0.2">
      <c r="B368" s="11" t="str">
        <f>IFERROR(VLOOKUP(Таблица7[[#This Row],[НОМЕР]],#REF!,9,0),"")</f>
        <v/>
      </c>
      <c r="C368" s="12">
        <f>IF(Категорії!B368&lt;&gt;9999,Категорії!B368,"")</f>
        <v>0</v>
      </c>
      <c r="D368" s="11" t="str">
        <f>IFERROR(VLOOKUP(Таблица7[[#This Row],[НОМЕР]],#REF!,2),"")</f>
        <v/>
      </c>
      <c r="E368" s="11" t="str">
        <f>IFERROR(VLOOKUP(Таблица7[[#This Row],[НОМЕР]],#REF!,6),"")</f>
        <v/>
      </c>
      <c r="F368" s="13" t="str">
        <f>IFERROR(VLOOKUP(Таблица7[[#This Row],[НОМЕР]],#REF!,4,0)-$J$2,"")</f>
        <v/>
      </c>
    </row>
    <row r="369" spans="2:6" ht="15" x14ac:dyDescent="0.2">
      <c r="B369" s="11" t="str">
        <f>IFERROR(VLOOKUP(Таблица7[[#This Row],[НОМЕР]],#REF!,9,0),"")</f>
        <v/>
      </c>
      <c r="C369" s="12">
        <f>IF(Категорії!B369&lt;&gt;9999,Категорії!B369,"")</f>
        <v>0</v>
      </c>
      <c r="D369" s="11" t="str">
        <f>IFERROR(VLOOKUP(Таблица7[[#This Row],[НОМЕР]],#REF!,2),"")</f>
        <v/>
      </c>
      <c r="E369" s="11" t="str">
        <f>IFERROR(VLOOKUP(Таблица7[[#This Row],[НОМЕР]],#REF!,6),"")</f>
        <v/>
      </c>
      <c r="F369" s="13" t="str">
        <f>IFERROR(VLOOKUP(Таблица7[[#This Row],[НОМЕР]],#REF!,4,0)-$J$2,"")</f>
        <v/>
      </c>
    </row>
    <row r="370" spans="2:6" ht="15" x14ac:dyDescent="0.2">
      <c r="B370" s="11" t="str">
        <f>IFERROR(VLOOKUP(Таблица7[[#This Row],[НОМЕР]],#REF!,9,0),"")</f>
        <v/>
      </c>
      <c r="C370" s="12">
        <f>IF(Категорії!B370&lt;&gt;9999,Категорії!B370,"")</f>
        <v>0</v>
      </c>
      <c r="D370" s="11" t="str">
        <f>IFERROR(VLOOKUP(Таблица7[[#This Row],[НОМЕР]],#REF!,2),"")</f>
        <v/>
      </c>
      <c r="E370" s="11" t="str">
        <f>IFERROR(VLOOKUP(Таблица7[[#This Row],[НОМЕР]],#REF!,6),"")</f>
        <v/>
      </c>
      <c r="F370" s="13" t="str">
        <f>IFERROR(VLOOKUP(Таблица7[[#This Row],[НОМЕР]],#REF!,4,0)-$J$2,"")</f>
        <v/>
      </c>
    </row>
    <row r="371" spans="2:6" ht="15" x14ac:dyDescent="0.2">
      <c r="B371" s="11" t="str">
        <f>IFERROR(VLOOKUP(Таблица7[[#This Row],[НОМЕР]],#REF!,9,0),"")</f>
        <v/>
      </c>
      <c r="C371" s="12">
        <f>IF(Категорії!B371&lt;&gt;9999,Категорії!B371,"")</f>
        <v>0</v>
      </c>
      <c r="D371" s="11" t="str">
        <f>IFERROR(VLOOKUP(Таблица7[[#This Row],[НОМЕР]],#REF!,2),"")</f>
        <v/>
      </c>
      <c r="E371" s="11" t="str">
        <f>IFERROR(VLOOKUP(Таблица7[[#This Row],[НОМЕР]],#REF!,6),"")</f>
        <v/>
      </c>
      <c r="F371" s="13" t="str">
        <f>IFERROR(VLOOKUP(Таблица7[[#This Row],[НОМЕР]],#REF!,4,0)-$J$2,"")</f>
        <v/>
      </c>
    </row>
    <row r="372" spans="2:6" ht="15" x14ac:dyDescent="0.2">
      <c r="B372" s="11" t="str">
        <f>IFERROR(VLOOKUP(Таблица7[[#This Row],[НОМЕР]],#REF!,9,0),"")</f>
        <v/>
      </c>
      <c r="C372" s="12">
        <f>IF(Категорії!B372&lt;&gt;9999,Категорії!B372,"")</f>
        <v>0</v>
      </c>
      <c r="D372" s="11" t="str">
        <f>IFERROR(VLOOKUP(Таблица7[[#This Row],[НОМЕР]],#REF!,2),"")</f>
        <v/>
      </c>
      <c r="E372" s="11" t="str">
        <f>IFERROR(VLOOKUP(Таблица7[[#This Row],[НОМЕР]],#REF!,6),"")</f>
        <v/>
      </c>
      <c r="F372" s="13" t="str">
        <f>IFERROR(VLOOKUP(Таблица7[[#This Row],[НОМЕР]],#REF!,4,0)-$J$2,"")</f>
        <v/>
      </c>
    </row>
    <row r="373" spans="2:6" ht="15" x14ac:dyDescent="0.2">
      <c r="B373" s="11" t="str">
        <f>IFERROR(VLOOKUP(Таблица7[[#This Row],[НОМЕР]],#REF!,9,0),"")</f>
        <v/>
      </c>
      <c r="C373" s="12">
        <f>IF(Категорії!B373&lt;&gt;9999,Категорії!B373,"")</f>
        <v>0</v>
      </c>
      <c r="D373" s="11" t="str">
        <f>IFERROR(VLOOKUP(Таблица7[[#This Row],[НОМЕР]],#REF!,2),"")</f>
        <v/>
      </c>
      <c r="E373" s="11" t="str">
        <f>IFERROR(VLOOKUP(Таблица7[[#This Row],[НОМЕР]],#REF!,6),"")</f>
        <v/>
      </c>
      <c r="F373" s="13" t="str">
        <f>IFERROR(VLOOKUP(Таблица7[[#This Row],[НОМЕР]],#REF!,4,0)-$J$2,"")</f>
        <v/>
      </c>
    </row>
    <row r="374" spans="2:6" ht="15" x14ac:dyDescent="0.2">
      <c r="B374" s="11" t="str">
        <f>IFERROR(VLOOKUP(Таблица7[[#This Row],[НОМЕР]],#REF!,9,0),"")</f>
        <v/>
      </c>
      <c r="C374" s="12">
        <f>IF(Категорії!B374&lt;&gt;9999,Категорії!B374,"")</f>
        <v>0</v>
      </c>
      <c r="D374" s="11" t="str">
        <f>IFERROR(VLOOKUP(Таблица7[[#This Row],[НОМЕР]],#REF!,2),"")</f>
        <v/>
      </c>
      <c r="E374" s="11" t="str">
        <f>IFERROR(VLOOKUP(Таблица7[[#This Row],[НОМЕР]],#REF!,6),"")</f>
        <v/>
      </c>
      <c r="F374" s="13" t="str">
        <f>IFERROR(VLOOKUP(Таблица7[[#This Row],[НОМЕР]],#REF!,4,0)-$J$2,"")</f>
        <v/>
      </c>
    </row>
    <row r="375" spans="2:6" ht="15" x14ac:dyDescent="0.2">
      <c r="B375" s="11" t="str">
        <f>IFERROR(VLOOKUP(Таблица7[[#This Row],[НОМЕР]],#REF!,9,0),"")</f>
        <v/>
      </c>
      <c r="C375" s="12">
        <f>IF(Категорії!B375&lt;&gt;9999,Категорії!B375,"")</f>
        <v>0</v>
      </c>
      <c r="D375" s="11" t="str">
        <f>IFERROR(VLOOKUP(Таблица7[[#This Row],[НОМЕР]],#REF!,2),"")</f>
        <v/>
      </c>
      <c r="E375" s="11" t="str">
        <f>IFERROR(VLOOKUP(Таблица7[[#This Row],[НОМЕР]],#REF!,6),"")</f>
        <v/>
      </c>
      <c r="F375" s="13" t="str">
        <f>IFERROR(VLOOKUP(Таблица7[[#This Row],[НОМЕР]],#REF!,4,0)-$J$2,"")</f>
        <v/>
      </c>
    </row>
    <row r="376" spans="2:6" ht="15" x14ac:dyDescent="0.2">
      <c r="B376" s="11" t="str">
        <f>IFERROR(VLOOKUP(Таблица7[[#This Row],[НОМЕР]],#REF!,9,0),"")</f>
        <v/>
      </c>
      <c r="C376" s="12">
        <f>IF(Категорії!B376&lt;&gt;9999,Категорії!B376,"")</f>
        <v>0</v>
      </c>
      <c r="D376" s="11" t="str">
        <f>IFERROR(VLOOKUP(Таблица7[[#This Row],[НОМЕР]],#REF!,2),"")</f>
        <v/>
      </c>
      <c r="E376" s="11" t="str">
        <f>IFERROR(VLOOKUP(Таблица7[[#This Row],[НОМЕР]],#REF!,6),"")</f>
        <v/>
      </c>
      <c r="F376" s="13" t="str">
        <f>IFERROR(VLOOKUP(Таблица7[[#This Row],[НОМЕР]],#REF!,4,0)-$J$2,"")</f>
        <v/>
      </c>
    </row>
    <row r="377" spans="2:6" ht="15" x14ac:dyDescent="0.2">
      <c r="B377" s="11" t="str">
        <f>IFERROR(VLOOKUP(Таблица7[[#This Row],[НОМЕР]],#REF!,9,0),"")</f>
        <v/>
      </c>
      <c r="C377" s="12">
        <f>IF(Категорії!B377&lt;&gt;9999,Категорії!B377,"")</f>
        <v>0</v>
      </c>
      <c r="D377" s="11" t="str">
        <f>IFERROR(VLOOKUP(Таблица7[[#This Row],[НОМЕР]],#REF!,2),"")</f>
        <v/>
      </c>
      <c r="E377" s="11" t="str">
        <f>IFERROR(VLOOKUP(Таблица7[[#This Row],[НОМЕР]],#REF!,6),"")</f>
        <v/>
      </c>
      <c r="F377" s="13" t="str">
        <f>IFERROR(VLOOKUP(Таблица7[[#This Row],[НОМЕР]],#REF!,4,0)-$J$2,"")</f>
        <v/>
      </c>
    </row>
    <row r="378" spans="2:6" ht="15" x14ac:dyDescent="0.2">
      <c r="B378" s="11" t="str">
        <f>IFERROR(VLOOKUP(Таблица7[[#This Row],[НОМЕР]],#REF!,9,0),"")</f>
        <v/>
      </c>
      <c r="C378" s="12">
        <f>IF(Категорії!B378&lt;&gt;9999,Категорії!B378,"")</f>
        <v>0</v>
      </c>
      <c r="D378" s="11" t="str">
        <f>IFERROR(VLOOKUP(Таблица7[[#This Row],[НОМЕР]],#REF!,2),"")</f>
        <v/>
      </c>
      <c r="E378" s="11" t="str">
        <f>IFERROR(VLOOKUP(Таблица7[[#This Row],[НОМЕР]],#REF!,6),"")</f>
        <v/>
      </c>
      <c r="F378" s="13" t="str">
        <f>IFERROR(VLOOKUP(Таблица7[[#This Row],[НОМЕР]],#REF!,4,0)-$J$2,"")</f>
        <v/>
      </c>
    </row>
    <row r="379" spans="2:6" ht="15" x14ac:dyDescent="0.2">
      <c r="B379" s="11" t="str">
        <f>IFERROR(VLOOKUP(Таблица7[[#This Row],[НОМЕР]],#REF!,9,0),"")</f>
        <v/>
      </c>
      <c r="C379" s="12">
        <f>IF(Категорії!B379&lt;&gt;9999,Категорії!B379,"")</f>
        <v>0</v>
      </c>
      <c r="D379" s="11" t="str">
        <f>IFERROR(VLOOKUP(Таблица7[[#This Row],[НОМЕР]],#REF!,2),"")</f>
        <v/>
      </c>
      <c r="E379" s="11" t="str">
        <f>IFERROR(VLOOKUP(Таблица7[[#This Row],[НОМЕР]],#REF!,6),"")</f>
        <v/>
      </c>
      <c r="F379" s="13" t="str">
        <f>IFERROR(VLOOKUP(Таблица7[[#This Row],[НОМЕР]],#REF!,4,0)-$J$2,"")</f>
        <v/>
      </c>
    </row>
    <row r="380" spans="2:6" ht="15" x14ac:dyDescent="0.2">
      <c r="B380" s="11" t="str">
        <f>IFERROR(VLOOKUP(Таблица7[[#This Row],[НОМЕР]],#REF!,9,0),"")</f>
        <v/>
      </c>
      <c r="C380" s="12">
        <f>IF(Категорії!B380&lt;&gt;9999,Категорії!B380,"")</f>
        <v>0</v>
      </c>
      <c r="D380" s="11" t="str">
        <f>IFERROR(VLOOKUP(Таблица7[[#This Row],[НОМЕР]],#REF!,2),"")</f>
        <v/>
      </c>
      <c r="E380" s="11" t="str">
        <f>IFERROR(VLOOKUP(Таблица7[[#This Row],[НОМЕР]],#REF!,6),"")</f>
        <v/>
      </c>
      <c r="F380" s="13" t="str">
        <f>IFERROR(VLOOKUP(Таблица7[[#This Row],[НОМЕР]],#REF!,4,0)-$J$2,"")</f>
        <v/>
      </c>
    </row>
    <row r="381" spans="2:6" ht="15" x14ac:dyDescent="0.2">
      <c r="B381" s="11" t="str">
        <f>IFERROR(VLOOKUP(Таблица7[[#This Row],[НОМЕР]],#REF!,9,0),"")</f>
        <v/>
      </c>
      <c r="C381" s="12">
        <f>IF(Категорії!B381&lt;&gt;9999,Категорії!B381,"")</f>
        <v>0</v>
      </c>
      <c r="D381" s="11" t="str">
        <f>IFERROR(VLOOKUP(Таблица7[[#This Row],[НОМЕР]],#REF!,2),"")</f>
        <v/>
      </c>
      <c r="E381" s="11" t="str">
        <f>IFERROR(VLOOKUP(Таблица7[[#This Row],[НОМЕР]],#REF!,6),"")</f>
        <v/>
      </c>
      <c r="F381" s="13" t="str">
        <f>IFERROR(VLOOKUP(Таблица7[[#This Row],[НОМЕР]],#REF!,4,0)-$J$2,"")</f>
        <v/>
      </c>
    </row>
    <row r="382" spans="2:6" ht="15" x14ac:dyDescent="0.2">
      <c r="B382" s="11" t="str">
        <f>IFERROR(VLOOKUP(Таблица7[[#This Row],[НОМЕР]],#REF!,9,0),"")</f>
        <v/>
      </c>
      <c r="C382" s="12">
        <f>IF(Категорії!B382&lt;&gt;9999,Категорії!B382,"")</f>
        <v>0</v>
      </c>
      <c r="D382" s="11" t="str">
        <f>IFERROR(VLOOKUP(Таблица7[[#This Row],[НОМЕР]],#REF!,2),"")</f>
        <v/>
      </c>
      <c r="E382" s="11" t="str">
        <f>IFERROR(VLOOKUP(Таблица7[[#This Row],[НОМЕР]],#REF!,6),"")</f>
        <v/>
      </c>
      <c r="F382" s="13" t="str">
        <f>IFERROR(VLOOKUP(Таблица7[[#This Row],[НОМЕР]],#REF!,4,0)-$J$2,"")</f>
        <v/>
      </c>
    </row>
    <row r="383" spans="2:6" ht="15" x14ac:dyDescent="0.2">
      <c r="B383" s="11" t="str">
        <f>IFERROR(VLOOKUP(Таблица7[[#This Row],[НОМЕР]],#REF!,9,0),"")</f>
        <v/>
      </c>
      <c r="C383" s="12">
        <f>IF(Категорії!B383&lt;&gt;9999,Категорії!B383,"")</f>
        <v>0</v>
      </c>
      <c r="D383" s="11" t="str">
        <f>IFERROR(VLOOKUP(Таблица7[[#This Row],[НОМЕР]],#REF!,2),"")</f>
        <v/>
      </c>
      <c r="E383" s="11" t="str">
        <f>IFERROR(VLOOKUP(Таблица7[[#This Row],[НОМЕР]],#REF!,6),"")</f>
        <v/>
      </c>
      <c r="F383" s="13" t="str">
        <f>IFERROR(VLOOKUP(Таблица7[[#This Row],[НОМЕР]],#REF!,4,0)-$J$2,"")</f>
        <v/>
      </c>
    </row>
    <row r="384" spans="2:6" ht="15" x14ac:dyDescent="0.2">
      <c r="B384" s="11" t="str">
        <f>IFERROR(VLOOKUP(Таблица7[[#This Row],[НОМЕР]],#REF!,9,0),"")</f>
        <v/>
      </c>
      <c r="C384" s="12">
        <f>IF(Категорії!B384&lt;&gt;9999,Категорії!B384,"")</f>
        <v>0</v>
      </c>
      <c r="D384" s="11" t="str">
        <f>IFERROR(VLOOKUP(Таблица7[[#This Row],[НОМЕР]],#REF!,2),"")</f>
        <v/>
      </c>
      <c r="E384" s="11" t="str">
        <f>IFERROR(VLOOKUP(Таблица7[[#This Row],[НОМЕР]],#REF!,6),"")</f>
        <v/>
      </c>
      <c r="F384" s="13" t="str">
        <f>IFERROR(VLOOKUP(Таблица7[[#This Row],[НОМЕР]],#REF!,4,0)-$J$2,"")</f>
        <v/>
      </c>
    </row>
    <row r="385" spans="2:6" ht="15" x14ac:dyDescent="0.2">
      <c r="B385" s="11" t="str">
        <f>IFERROR(VLOOKUP(Таблица7[[#This Row],[НОМЕР]],#REF!,9,0),"")</f>
        <v/>
      </c>
      <c r="C385" s="12">
        <f>IF(Категорії!B385&lt;&gt;9999,Категорії!B385,"")</f>
        <v>0</v>
      </c>
      <c r="D385" s="11" t="str">
        <f>IFERROR(VLOOKUP(Таблица7[[#This Row],[НОМЕР]],#REF!,2),"")</f>
        <v/>
      </c>
      <c r="E385" s="11" t="str">
        <f>IFERROR(VLOOKUP(Таблица7[[#This Row],[НОМЕР]],#REF!,6),"")</f>
        <v/>
      </c>
      <c r="F385" s="13" t="str">
        <f>IFERROR(VLOOKUP(Таблица7[[#This Row],[НОМЕР]],#REF!,4,0)-$J$2,"")</f>
        <v/>
      </c>
    </row>
    <row r="386" spans="2:6" ht="15" x14ac:dyDescent="0.2">
      <c r="B386" s="11" t="str">
        <f>IFERROR(VLOOKUP(Таблица7[[#This Row],[НОМЕР]],#REF!,9,0),"")</f>
        <v/>
      </c>
      <c r="C386" s="12">
        <f>IF(Категорії!B386&lt;&gt;9999,Категорії!B386,"")</f>
        <v>0</v>
      </c>
      <c r="D386" s="11" t="str">
        <f>IFERROR(VLOOKUP(Таблица7[[#This Row],[НОМЕР]],#REF!,2),"")</f>
        <v/>
      </c>
      <c r="E386" s="11" t="str">
        <f>IFERROR(VLOOKUP(Таблица7[[#This Row],[НОМЕР]],#REF!,6),"")</f>
        <v/>
      </c>
      <c r="F386" s="13" t="str">
        <f>IFERROR(VLOOKUP(Таблица7[[#This Row],[НОМЕР]],#REF!,4,0)-$J$2,"")</f>
        <v/>
      </c>
    </row>
    <row r="387" spans="2:6" ht="15" x14ac:dyDescent="0.2">
      <c r="B387" s="11" t="str">
        <f>IFERROR(VLOOKUP(Таблица7[[#This Row],[НОМЕР]],#REF!,9,0),"")</f>
        <v/>
      </c>
      <c r="C387" s="12">
        <f>IF(Категорії!B387&lt;&gt;9999,Категорії!B387,"")</f>
        <v>0</v>
      </c>
      <c r="D387" s="11" t="str">
        <f>IFERROR(VLOOKUP(Таблица7[[#This Row],[НОМЕР]],#REF!,2),"")</f>
        <v/>
      </c>
      <c r="E387" s="11" t="str">
        <f>IFERROR(VLOOKUP(Таблица7[[#This Row],[НОМЕР]],#REF!,6),"")</f>
        <v/>
      </c>
      <c r="F387" s="13" t="str">
        <f>IFERROR(VLOOKUP(Таблица7[[#This Row],[НОМЕР]],#REF!,4,0)-$J$2,"")</f>
        <v/>
      </c>
    </row>
    <row r="388" spans="2:6" ht="15" x14ac:dyDescent="0.2">
      <c r="B388" s="11" t="str">
        <f>IFERROR(VLOOKUP(Таблица7[[#This Row],[НОМЕР]],#REF!,9,0),"")</f>
        <v/>
      </c>
      <c r="C388" s="12">
        <f>IF(Категорії!B388&lt;&gt;9999,Категорії!B388,"")</f>
        <v>0</v>
      </c>
      <c r="D388" s="11" t="str">
        <f>IFERROR(VLOOKUP(Таблица7[[#This Row],[НОМЕР]],#REF!,2),"")</f>
        <v/>
      </c>
      <c r="E388" s="11" t="str">
        <f>IFERROR(VLOOKUP(Таблица7[[#This Row],[НОМЕР]],#REF!,6),"")</f>
        <v/>
      </c>
      <c r="F388" s="13" t="str">
        <f>IFERROR(VLOOKUP(Таблица7[[#This Row],[НОМЕР]],#REF!,4,0)-$J$2,"")</f>
        <v/>
      </c>
    </row>
    <row r="389" spans="2:6" ht="15" x14ac:dyDescent="0.2">
      <c r="B389" s="11" t="str">
        <f>IFERROR(VLOOKUP(Таблица7[[#This Row],[НОМЕР]],#REF!,9,0),"")</f>
        <v/>
      </c>
      <c r="C389" s="12">
        <f>IF(Категорії!B389&lt;&gt;9999,Категорії!B389,"")</f>
        <v>0</v>
      </c>
      <c r="D389" s="11" t="str">
        <f>IFERROR(VLOOKUP(Таблица7[[#This Row],[НОМЕР]],#REF!,2),"")</f>
        <v/>
      </c>
      <c r="E389" s="11" t="str">
        <f>IFERROR(VLOOKUP(Таблица7[[#This Row],[НОМЕР]],#REF!,6),"")</f>
        <v/>
      </c>
      <c r="F389" s="13" t="str">
        <f>IFERROR(VLOOKUP(Таблица7[[#This Row],[НОМЕР]],#REF!,4,0)-$J$2,"")</f>
        <v/>
      </c>
    </row>
    <row r="390" spans="2:6" ht="15" x14ac:dyDescent="0.2">
      <c r="B390" s="11" t="str">
        <f>IFERROR(VLOOKUP(Таблица7[[#This Row],[НОМЕР]],#REF!,9,0),"")</f>
        <v/>
      </c>
      <c r="C390" s="12">
        <f>IF(Категорії!B390&lt;&gt;9999,Категорії!B390,"")</f>
        <v>0</v>
      </c>
      <c r="D390" s="11" t="str">
        <f>IFERROR(VLOOKUP(Таблица7[[#This Row],[НОМЕР]],#REF!,2),"")</f>
        <v/>
      </c>
      <c r="E390" s="11" t="str">
        <f>IFERROR(VLOOKUP(Таблица7[[#This Row],[НОМЕР]],#REF!,6),"")</f>
        <v/>
      </c>
      <c r="F390" s="13" t="str">
        <f>IFERROR(VLOOKUP(Таблица7[[#This Row],[НОМЕР]],#REF!,4,0)-$J$2,"")</f>
        <v/>
      </c>
    </row>
    <row r="391" spans="2:6" ht="15" x14ac:dyDescent="0.2">
      <c r="B391" s="11" t="str">
        <f>IFERROR(VLOOKUP(Таблица7[[#This Row],[НОМЕР]],#REF!,9,0),"")</f>
        <v/>
      </c>
      <c r="C391" s="12">
        <f>IF(Категорії!B391&lt;&gt;9999,Категорії!B391,"")</f>
        <v>0</v>
      </c>
      <c r="D391" s="11" t="str">
        <f>IFERROR(VLOOKUP(Таблица7[[#This Row],[НОМЕР]],#REF!,2),"")</f>
        <v/>
      </c>
      <c r="E391" s="11" t="str">
        <f>IFERROR(VLOOKUP(Таблица7[[#This Row],[НОМЕР]],#REF!,6),"")</f>
        <v/>
      </c>
      <c r="F391" s="13" t="str">
        <f>IFERROR(VLOOKUP(Таблица7[[#This Row],[НОМЕР]],#REF!,4,0)-$J$2,"")</f>
        <v/>
      </c>
    </row>
    <row r="392" spans="2:6" ht="15" x14ac:dyDescent="0.2">
      <c r="B392" s="11" t="str">
        <f>IFERROR(VLOOKUP(Таблица7[[#This Row],[НОМЕР]],#REF!,9,0),"")</f>
        <v/>
      </c>
      <c r="C392" s="12">
        <f>IF(Категорії!B392&lt;&gt;9999,Категорії!B392,"")</f>
        <v>0</v>
      </c>
      <c r="D392" s="11" t="str">
        <f>IFERROR(VLOOKUP(Таблица7[[#This Row],[НОМЕР]],#REF!,2),"")</f>
        <v/>
      </c>
      <c r="E392" s="11" t="str">
        <f>IFERROR(VLOOKUP(Таблица7[[#This Row],[НОМЕР]],#REF!,6),"")</f>
        <v/>
      </c>
      <c r="F392" s="13" t="str">
        <f>IFERROR(VLOOKUP(Таблица7[[#This Row],[НОМЕР]],#REF!,4,0)-$J$2,"")</f>
        <v/>
      </c>
    </row>
    <row r="393" spans="2:6" ht="15" x14ac:dyDescent="0.2">
      <c r="B393" s="11" t="str">
        <f>IFERROR(VLOOKUP(Таблица7[[#This Row],[НОМЕР]],#REF!,9,0),"")</f>
        <v/>
      </c>
      <c r="C393" s="12">
        <f>IF(Категорії!B393&lt;&gt;9999,Категорії!B393,"")</f>
        <v>0</v>
      </c>
      <c r="D393" s="11" t="str">
        <f>IFERROR(VLOOKUP(Таблица7[[#This Row],[НОМЕР]],#REF!,2),"")</f>
        <v/>
      </c>
      <c r="E393" s="11" t="str">
        <f>IFERROR(VLOOKUP(Таблица7[[#This Row],[НОМЕР]],#REF!,6),"")</f>
        <v/>
      </c>
      <c r="F393" s="13" t="str">
        <f>IFERROR(VLOOKUP(Таблица7[[#This Row],[НОМЕР]],#REF!,4,0)-$J$2,"")</f>
        <v/>
      </c>
    </row>
    <row r="394" spans="2:6" ht="15" x14ac:dyDescent="0.2">
      <c r="B394" s="11" t="str">
        <f>IFERROR(VLOOKUP(Таблица7[[#This Row],[НОМЕР]],#REF!,9,0),"")</f>
        <v/>
      </c>
      <c r="C394" s="12">
        <f>IF(Категорії!B394&lt;&gt;9999,Категорії!B394,"")</f>
        <v>0</v>
      </c>
      <c r="D394" s="11" t="str">
        <f>IFERROR(VLOOKUP(Таблица7[[#This Row],[НОМЕР]],#REF!,2),"")</f>
        <v/>
      </c>
      <c r="E394" s="11" t="str">
        <f>IFERROR(VLOOKUP(Таблица7[[#This Row],[НОМЕР]],#REF!,6),"")</f>
        <v/>
      </c>
      <c r="F394" s="13" t="str">
        <f>IFERROR(VLOOKUP(Таблица7[[#This Row],[НОМЕР]],#REF!,4,0)-$J$2,"")</f>
        <v/>
      </c>
    </row>
    <row r="395" spans="2:6" ht="15" x14ac:dyDescent="0.2">
      <c r="B395" s="11" t="str">
        <f>IFERROR(VLOOKUP(Таблица7[[#This Row],[НОМЕР]],#REF!,9,0),"")</f>
        <v/>
      </c>
      <c r="C395" s="12">
        <f>IF(Категорії!B395&lt;&gt;9999,Категорії!B395,"")</f>
        <v>0</v>
      </c>
      <c r="D395" s="11" t="str">
        <f>IFERROR(VLOOKUP(Таблица7[[#This Row],[НОМЕР]],#REF!,2),"")</f>
        <v/>
      </c>
      <c r="E395" s="11" t="str">
        <f>IFERROR(VLOOKUP(Таблица7[[#This Row],[НОМЕР]],#REF!,6),"")</f>
        <v/>
      </c>
      <c r="F395" s="13" t="str">
        <f>IFERROR(VLOOKUP(Таблица7[[#This Row],[НОМЕР]],#REF!,4,0)-$J$2,"")</f>
        <v/>
      </c>
    </row>
    <row r="396" spans="2:6" ht="15" x14ac:dyDescent="0.2">
      <c r="B396" s="11" t="str">
        <f>IFERROR(VLOOKUP(Таблица7[[#This Row],[НОМЕР]],#REF!,9,0),"")</f>
        <v/>
      </c>
      <c r="C396" s="12">
        <f>IF(Категорії!B396&lt;&gt;9999,Категорії!B396,"")</f>
        <v>0</v>
      </c>
      <c r="D396" s="11" t="str">
        <f>IFERROR(VLOOKUP(Таблица7[[#This Row],[НОМЕР]],#REF!,2),"")</f>
        <v/>
      </c>
      <c r="E396" s="11" t="str">
        <f>IFERROR(VLOOKUP(Таблица7[[#This Row],[НОМЕР]],#REF!,6),"")</f>
        <v/>
      </c>
      <c r="F396" s="13" t="str">
        <f>IFERROR(VLOOKUP(Таблица7[[#This Row],[НОМЕР]],#REF!,4,0)-$J$2,"")</f>
        <v/>
      </c>
    </row>
    <row r="397" spans="2:6" ht="15" x14ac:dyDescent="0.2">
      <c r="B397" s="11" t="str">
        <f>IFERROR(VLOOKUP(Таблица7[[#This Row],[НОМЕР]],#REF!,9,0),"")</f>
        <v/>
      </c>
      <c r="C397" s="12">
        <f>IF(Категорії!B397&lt;&gt;9999,Категорії!B397,"")</f>
        <v>0</v>
      </c>
      <c r="D397" s="11" t="str">
        <f>IFERROR(VLOOKUP(Таблица7[[#This Row],[НОМЕР]],#REF!,2),"")</f>
        <v/>
      </c>
      <c r="E397" s="11" t="str">
        <f>IFERROR(VLOOKUP(Таблица7[[#This Row],[НОМЕР]],#REF!,6),"")</f>
        <v/>
      </c>
      <c r="F397" s="13" t="str">
        <f>IFERROR(VLOOKUP(Таблица7[[#This Row],[НОМЕР]],#REF!,4,0)-$J$2,"")</f>
        <v/>
      </c>
    </row>
    <row r="398" spans="2:6" ht="15" x14ac:dyDescent="0.2">
      <c r="B398" s="11" t="str">
        <f>IFERROR(VLOOKUP(Таблица7[[#This Row],[НОМЕР]],#REF!,9,0),"")</f>
        <v/>
      </c>
      <c r="C398" s="12">
        <f>IF(Категорії!B398&lt;&gt;9999,Категорії!B398,"")</f>
        <v>0</v>
      </c>
      <c r="D398" s="11" t="str">
        <f>IFERROR(VLOOKUP(Таблица7[[#This Row],[НОМЕР]],#REF!,2),"")</f>
        <v/>
      </c>
      <c r="E398" s="11" t="str">
        <f>IFERROR(VLOOKUP(Таблица7[[#This Row],[НОМЕР]],#REF!,6),"")</f>
        <v/>
      </c>
      <c r="F398" s="13" t="str">
        <f>IFERROR(VLOOKUP(Таблица7[[#This Row],[НОМЕР]],#REF!,4,0)-$J$2,"")</f>
        <v/>
      </c>
    </row>
    <row r="399" spans="2:6" ht="15" x14ac:dyDescent="0.2">
      <c r="B399" s="11" t="str">
        <f>IFERROR(VLOOKUP(Таблица7[[#This Row],[НОМЕР]],#REF!,9,0),"")</f>
        <v/>
      </c>
      <c r="C399" s="12">
        <f>IF(Категорії!B399&lt;&gt;9999,Категорії!B399,"")</f>
        <v>0</v>
      </c>
      <c r="D399" s="11" t="str">
        <f>IFERROR(VLOOKUP(Таблица7[[#This Row],[НОМЕР]],#REF!,2),"")</f>
        <v/>
      </c>
      <c r="E399" s="11" t="str">
        <f>IFERROR(VLOOKUP(Таблица7[[#This Row],[НОМЕР]],#REF!,6),"")</f>
        <v/>
      </c>
      <c r="F399" s="13" t="str">
        <f>IFERROR(VLOOKUP(Таблица7[[#This Row],[НОМЕР]],#REF!,4,0)-$J$2,"")</f>
        <v/>
      </c>
    </row>
    <row r="400" spans="2:6" ht="15" x14ac:dyDescent="0.2">
      <c r="B400" s="11" t="str">
        <f>IFERROR(VLOOKUP(Таблица7[[#This Row],[НОМЕР]],#REF!,9,0),"")</f>
        <v/>
      </c>
      <c r="C400" s="12">
        <f>IF(Категорії!B400&lt;&gt;9999,Категорії!B400,"")</f>
        <v>0</v>
      </c>
      <c r="D400" s="11" t="str">
        <f>IFERROR(VLOOKUP(Таблица7[[#This Row],[НОМЕР]],#REF!,2),"")</f>
        <v/>
      </c>
      <c r="E400" s="11" t="str">
        <f>IFERROR(VLOOKUP(Таблица7[[#This Row],[НОМЕР]],#REF!,6),"")</f>
        <v/>
      </c>
      <c r="F400" s="13" t="str">
        <f>IFERROR(VLOOKUP(Таблица7[[#This Row],[НОМЕР]],#REF!,4,0)-$J$2,"")</f>
        <v/>
      </c>
    </row>
    <row r="401" spans="2:6" ht="15" x14ac:dyDescent="0.2">
      <c r="B401" s="11" t="str">
        <f>IFERROR(VLOOKUP(Таблица7[[#This Row],[НОМЕР]],#REF!,9,0),"")</f>
        <v/>
      </c>
      <c r="C401" s="12">
        <f>IF(Категорії!B401&lt;&gt;9999,Категорії!B401,"")</f>
        <v>0</v>
      </c>
      <c r="D401" s="11" t="str">
        <f>IFERROR(VLOOKUP(Таблица7[[#This Row],[НОМЕР]],#REF!,2),"")</f>
        <v/>
      </c>
      <c r="E401" s="11" t="str">
        <f>IFERROR(VLOOKUP(Таблица7[[#This Row],[НОМЕР]],#REF!,6),"")</f>
        <v/>
      </c>
      <c r="F401" s="13" t="str">
        <f>IFERROR(VLOOKUP(Таблица7[[#This Row],[НОМЕР]],#REF!,4,0)-$J$2,"")</f>
        <v/>
      </c>
    </row>
    <row r="402" spans="2:6" ht="15" x14ac:dyDescent="0.2">
      <c r="B402" s="11" t="str">
        <f>IFERROR(VLOOKUP(Таблица7[[#This Row],[НОМЕР]],#REF!,9,0),"")</f>
        <v/>
      </c>
      <c r="C402" s="12">
        <f>IF(Категорії!B402&lt;&gt;9999,Категорії!B402,"")</f>
        <v>0</v>
      </c>
      <c r="D402" s="11" t="str">
        <f>IFERROR(VLOOKUP(Таблица7[[#This Row],[НОМЕР]],#REF!,2),"")</f>
        <v/>
      </c>
      <c r="E402" s="11" t="str">
        <f>IFERROR(VLOOKUP(Таблица7[[#This Row],[НОМЕР]],#REF!,6),"")</f>
        <v/>
      </c>
      <c r="F402" s="13" t="str">
        <f>IFERROR(VLOOKUP(Таблица7[[#This Row],[НОМЕР]],#REF!,4,0)-$J$2,"")</f>
        <v/>
      </c>
    </row>
    <row r="403" spans="2:6" ht="15" x14ac:dyDescent="0.2">
      <c r="B403" s="11" t="str">
        <f>IFERROR(VLOOKUP(Таблица7[[#This Row],[НОМЕР]],#REF!,9,0),"")</f>
        <v/>
      </c>
      <c r="C403" s="12">
        <f>IF(Категорії!B403&lt;&gt;9999,Категорії!B403,"")</f>
        <v>0</v>
      </c>
      <c r="D403" s="11" t="str">
        <f>IFERROR(VLOOKUP(Таблица7[[#This Row],[НОМЕР]],#REF!,2),"")</f>
        <v/>
      </c>
      <c r="E403" s="11" t="str">
        <f>IFERROR(VLOOKUP(Таблица7[[#This Row],[НОМЕР]],#REF!,6),"")</f>
        <v/>
      </c>
      <c r="F403" s="13" t="str">
        <f>IFERROR(VLOOKUP(Таблица7[[#This Row],[НОМЕР]],#REF!,4,0)-$J$2,"")</f>
        <v/>
      </c>
    </row>
    <row r="404" spans="2:6" ht="15" x14ac:dyDescent="0.2">
      <c r="B404" s="11" t="str">
        <f>IFERROR(VLOOKUP(Таблица7[[#This Row],[НОМЕР]],#REF!,9,0),"")</f>
        <v/>
      </c>
      <c r="C404" s="12">
        <f>IF(Категорії!B404&lt;&gt;9999,Категорії!B404,"")</f>
        <v>0</v>
      </c>
      <c r="D404" s="11" t="str">
        <f>IFERROR(VLOOKUP(Таблица7[[#This Row],[НОМЕР]],#REF!,2),"")</f>
        <v/>
      </c>
      <c r="E404" s="11" t="str">
        <f>IFERROR(VLOOKUP(Таблица7[[#This Row],[НОМЕР]],#REF!,6),"")</f>
        <v/>
      </c>
      <c r="F404" s="13" t="str">
        <f>IFERROR(VLOOKUP(Таблица7[[#This Row],[НОМЕР]],#REF!,4,0)-$J$2,"")</f>
        <v/>
      </c>
    </row>
    <row r="405" spans="2:6" ht="15" x14ac:dyDescent="0.2">
      <c r="B405" s="11" t="str">
        <f>IFERROR(VLOOKUP(Таблица7[[#This Row],[НОМЕР]],#REF!,9,0),"")</f>
        <v/>
      </c>
      <c r="C405" s="12">
        <f>IF(Категорії!B405&lt;&gt;9999,Категорії!B405,"")</f>
        <v>0</v>
      </c>
      <c r="D405" s="11" t="str">
        <f>IFERROR(VLOOKUP(Таблица7[[#This Row],[НОМЕР]],#REF!,2),"")</f>
        <v/>
      </c>
      <c r="E405" s="11" t="str">
        <f>IFERROR(VLOOKUP(Таблица7[[#This Row],[НОМЕР]],#REF!,6),"")</f>
        <v/>
      </c>
      <c r="F405" s="13" t="str">
        <f>IFERROR(VLOOKUP(Таблица7[[#This Row],[НОМЕР]],#REF!,4,0)-$J$2,"")</f>
        <v/>
      </c>
    </row>
    <row r="406" spans="2:6" ht="15" x14ac:dyDescent="0.2">
      <c r="B406" s="11" t="str">
        <f>IFERROR(VLOOKUP(Таблица7[[#This Row],[НОМЕР]],#REF!,9,0),"")</f>
        <v/>
      </c>
      <c r="C406" s="12">
        <f>IF(Категорії!B406&lt;&gt;9999,Категорії!B406,"")</f>
        <v>0</v>
      </c>
      <c r="D406" s="11" t="str">
        <f>IFERROR(VLOOKUP(Таблица7[[#This Row],[НОМЕР]],#REF!,2),"")</f>
        <v/>
      </c>
      <c r="E406" s="11" t="str">
        <f>IFERROR(VLOOKUP(Таблица7[[#This Row],[НОМЕР]],#REF!,6),"")</f>
        <v/>
      </c>
      <c r="F406" s="13" t="str">
        <f>IFERROR(VLOOKUP(Таблица7[[#This Row],[НОМЕР]],#REF!,4,0)-$J$2,"")</f>
        <v/>
      </c>
    </row>
    <row r="407" spans="2:6" ht="15" x14ac:dyDescent="0.2">
      <c r="B407" s="11" t="str">
        <f>IFERROR(VLOOKUP(Таблица7[[#This Row],[НОМЕР]],#REF!,9,0),"")</f>
        <v/>
      </c>
      <c r="C407" s="12">
        <f>IF(Категорії!B407&lt;&gt;9999,Категорії!B407,"")</f>
        <v>0</v>
      </c>
      <c r="D407" s="11" t="str">
        <f>IFERROR(VLOOKUP(Таблица7[[#This Row],[НОМЕР]],#REF!,2),"")</f>
        <v/>
      </c>
      <c r="E407" s="11" t="str">
        <f>IFERROR(VLOOKUP(Таблица7[[#This Row],[НОМЕР]],#REF!,6),"")</f>
        <v/>
      </c>
      <c r="F407" s="13" t="str">
        <f>IFERROR(VLOOKUP(Таблица7[[#This Row],[НОМЕР]],#REF!,4,0)-$J$2,"")</f>
        <v/>
      </c>
    </row>
    <row r="408" spans="2:6" ht="15" x14ac:dyDescent="0.2">
      <c r="B408" s="11" t="str">
        <f>IFERROR(VLOOKUP(Таблица7[[#This Row],[НОМЕР]],#REF!,9,0),"")</f>
        <v/>
      </c>
      <c r="C408" s="12">
        <f>IF(Категорії!B408&lt;&gt;9999,Категорії!B408,"")</f>
        <v>0</v>
      </c>
      <c r="D408" s="11" t="str">
        <f>IFERROR(VLOOKUP(Таблица7[[#This Row],[НОМЕР]],#REF!,2),"")</f>
        <v/>
      </c>
      <c r="E408" s="11" t="str">
        <f>IFERROR(VLOOKUP(Таблица7[[#This Row],[НОМЕР]],#REF!,6),"")</f>
        <v/>
      </c>
      <c r="F408" s="13" t="str">
        <f>IFERROR(VLOOKUP(Таблица7[[#This Row],[НОМЕР]],#REF!,4,0)-$J$2,"")</f>
        <v/>
      </c>
    </row>
    <row r="409" spans="2:6" ht="15" x14ac:dyDescent="0.2">
      <c r="B409" s="11" t="str">
        <f>IFERROR(VLOOKUP(Таблица7[[#This Row],[НОМЕР]],#REF!,9,0),"")</f>
        <v/>
      </c>
      <c r="C409" s="12">
        <f>IF(Категорії!B409&lt;&gt;9999,Категорії!B409,"")</f>
        <v>0</v>
      </c>
      <c r="D409" s="11" t="str">
        <f>IFERROR(VLOOKUP(Таблица7[[#This Row],[НОМЕР]],#REF!,2),"")</f>
        <v/>
      </c>
      <c r="E409" s="11" t="str">
        <f>IFERROR(VLOOKUP(Таблица7[[#This Row],[НОМЕР]],#REF!,6),"")</f>
        <v/>
      </c>
      <c r="F409" s="13" t="str">
        <f>IFERROR(VLOOKUP(Таблица7[[#This Row],[НОМЕР]],#REF!,4,0)-$J$2,"")</f>
        <v/>
      </c>
    </row>
    <row r="410" spans="2:6" ht="15" x14ac:dyDescent="0.2">
      <c r="B410" s="11" t="str">
        <f>IFERROR(VLOOKUP(Таблица7[[#This Row],[НОМЕР]],#REF!,9,0),"")</f>
        <v/>
      </c>
      <c r="C410" s="12">
        <f>IF(Категорії!B410&lt;&gt;9999,Категорії!B410,"")</f>
        <v>0</v>
      </c>
      <c r="D410" s="11" t="str">
        <f>IFERROR(VLOOKUP(Таблица7[[#This Row],[НОМЕР]],#REF!,2),"")</f>
        <v/>
      </c>
      <c r="E410" s="11" t="str">
        <f>IFERROR(VLOOKUP(Таблица7[[#This Row],[НОМЕР]],#REF!,6),"")</f>
        <v/>
      </c>
      <c r="F410" s="13" t="str">
        <f>IFERROR(VLOOKUP(Таблица7[[#This Row],[НОМЕР]],#REF!,4,0)-$J$2,"")</f>
        <v/>
      </c>
    </row>
    <row r="411" spans="2:6" ht="15" x14ac:dyDescent="0.2">
      <c r="B411" s="11" t="str">
        <f>IFERROR(VLOOKUP(Таблица7[[#This Row],[НОМЕР]],#REF!,9,0),"")</f>
        <v/>
      </c>
      <c r="C411" s="12">
        <f>IF(Категорії!B411&lt;&gt;9999,Категорії!B411,"")</f>
        <v>0</v>
      </c>
      <c r="D411" s="11" t="str">
        <f>IFERROR(VLOOKUP(Таблица7[[#This Row],[НОМЕР]],#REF!,2),"")</f>
        <v/>
      </c>
      <c r="E411" s="11" t="str">
        <f>IFERROR(VLOOKUP(Таблица7[[#This Row],[НОМЕР]],#REF!,6),"")</f>
        <v/>
      </c>
      <c r="F411" s="13" t="str">
        <f>IFERROR(VLOOKUP(Таблица7[[#This Row],[НОМЕР]],#REF!,4,0)-$J$2,"")</f>
        <v/>
      </c>
    </row>
    <row r="412" spans="2:6" ht="15" x14ac:dyDescent="0.2">
      <c r="B412" s="11" t="str">
        <f>IFERROR(VLOOKUP(Таблица7[[#This Row],[НОМЕР]],#REF!,9,0),"")</f>
        <v/>
      </c>
      <c r="C412" s="12">
        <f>IF(Категорії!B412&lt;&gt;9999,Категорії!B412,"")</f>
        <v>0</v>
      </c>
      <c r="D412" s="11" t="str">
        <f>IFERROR(VLOOKUP(Таблица7[[#This Row],[НОМЕР]],#REF!,2),"")</f>
        <v/>
      </c>
      <c r="E412" s="11" t="str">
        <f>IFERROR(VLOOKUP(Таблица7[[#This Row],[НОМЕР]],#REF!,6),"")</f>
        <v/>
      </c>
      <c r="F412" s="13" t="str">
        <f>IFERROR(VLOOKUP(Таблица7[[#This Row],[НОМЕР]],#REF!,4,0)-$J$2,"")</f>
        <v/>
      </c>
    </row>
    <row r="413" spans="2:6" ht="15" x14ac:dyDescent="0.2">
      <c r="B413" s="11" t="str">
        <f>IFERROR(VLOOKUP(Таблица7[[#This Row],[НОМЕР]],#REF!,9,0),"")</f>
        <v/>
      </c>
      <c r="C413" s="12">
        <f>IF(Категорії!B413&lt;&gt;9999,Категорії!B413,"")</f>
        <v>0</v>
      </c>
      <c r="D413" s="11" t="str">
        <f>IFERROR(VLOOKUP(Таблица7[[#This Row],[НОМЕР]],#REF!,2),"")</f>
        <v/>
      </c>
      <c r="E413" s="11" t="str">
        <f>IFERROR(VLOOKUP(Таблица7[[#This Row],[НОМЕР]],#REF!,6),"")</f>
        <v/>
      </c>
      <c r="F413" s="13" t="str">
        <f>IFERROR(VLOOKUP(Таблица7[[#This Row],[НОМЕР]],#REF!,4,0)-$J$2,"")</f>
        <v/>
      </c>
    </row>
    <row r="414" spans="2:6" ht="15" x14ac:dyDescent="0.2">
      <c r="B414" s="11" t="str">
        <f>IFERROR(VLOOKUP(Таблица7[[#This Row],[НОМЕР]],#REF!,9,0),"")</f>
        <v/>
      </c>
      <c r="C414" s="12">
        <f>IF(Категорії!B414&lt;&gt;9999,Категорії!B414,"")</f>
        <v>0</v>
      </c>
      <c r="D414" s="11" t="str">
        <f>IFERROR(VLOOKUP(Таблица7[[#This Row],[НОМЕР]],#REF!,2),"")</f>
        <v/>
      </c>
      <c r="E414" s="11" t="str">
        <f>IFERROR(VLOOKUP(Таблица7[[#This Row],[НОМЕР]],#REF!,6),"")</f>
        <v/>
      </c>
      <c r="F414" s="13" t="str">
        <f>IFERROR(VLOOKUP(Таблица7[[#This Row],[НОМЕР]],#REF!,4,0)-$J$2,"")</f>
        <v/>
      </c>
    </row>
    <row r="415" spans="2:6" ht="15" x14ac:dyDescent="0.2">
      <c r="B415" s="11" t="str">
        <f>IFERROR(VLOOKUP(Таблица7[[#This Row],[НОМЕР]],#REF!,9,0),"")</f>
        <v/>
      </c>
      <c r="C415" s="12">
        <f>IF(Категорії!B415&lt;&gt;9999,Категорії!B415,"")</f>
        <v>0</v>
      </c>
      <c r="D415" s="11" t="str">
        <f>IFERROR(VLOOKUP(Таблица7[[#This Row],[НОМЕР]],#REF!,2),"")</f>
        <v/>
      </c>
      <c r="E415" s="11" t="str">
        <f>IFERROR(VLOOKUP(Таблица7[[#This Row],[НОМЕР]],#REF!,6),"")</f>
        <v/>
      </c>
      <c r="F415" s="13" t="str">
        <f>IFERROR(VLOOKUP(Таблица7[[#This Row],[НОМЕР]],#REF!,4,0)-$J$2,"")</f>
        <v/>
      </c>
    </row>
    <row r="416" spans="2:6" ht="15" x14ac:dyDescent="0.2">
      <c r="B416" s="11" t="str">
        <f>IFERROR(VLOOKUP(Таблица7[[#This Row],[НОМЕР]],#REF!,9,0),"")</f>
        <v/>
      </c>
      <c r="C416" s="12">
        <f>IF(Категорії!B416&lt;&gt;9999,Категорії!B416,"")</f>
        <v>0</v>
      </c>
      <c r="D416" s="11" t="str">
        <f>IFERROR(VLOOKUP(Таблица7[[#This Row],[НОМЕР]],#REF!,2),"")</f>
        <v/>
      </c>
      <c r="E416" s="11" t="str">
        <f>IFERROR(VLOOKUP(Таблица7[[#This Row],[НОМЕР]],#REF!,6),"")</f>
        <v/>
      </c>
      <c r="F416" s="13" t="str">
        <f>IFERROR(VLOOKUP(Таблица7[[#This Row],[НОМЕР]],#REF!,4,0)-$J$2,"")</f>
        <v/>
      </c>
    </row>
    <row r="417" spans="2:6" ht="15" x14ac:dyDescent="0.2">
      <c r="B417" s="11" t="str">
        <f>IFERROR(VLOOKUP(Таблица7[[#This Row],[НОМЕР]],#REF!,9,0),"")</f>
        <v/>
      </c>
      <c r="C417" s="12">
        <f>IF(Категорії!B417&lt;&gt;9999,Категорії!B417,"")</f>
        <v>0</v>
      </c>
      <c r="D417" s="11" t="str">
        <f>IFERROR(VLOOKUP(Таблица7[[#This Row],[НОМЕР]],#REF!,2),"")</f>
        <v/>
      </c>
      <c r="E417" s="11" t="str">
        <f>IFERROR(VLOOKUP(Таблица7[[#This Row],[НОМЕР]],#REF!,6),"")</f>
        <v/>
      </c>
      <c r="F417" s="13" t="str">
        <f>IFERROR(VLOOKUP(Таблица7[[#This Row],[НОМЕР]],#REF!,4,0)-$J$2,"")</f>
        <v/>
      </c>
    </row>
    <row r="418" spans="2:6" ht="15" x14ac:dyDescent="0.2">
      <c r="B418" s="11" t="str">
        <f>IFERROR(VLOOKUP(Таблица7[[#This Row],[НОМЕР]],#REF!,9,0),"")</f>
        <v/>
      </c>
      <c r="C418" s="12">
        <f>IF(Категорії!B418&lt;&gt;9999,Категорії!B418,"")</f>
        <v>0</v>
      </c>
      <c r="D418" s="11" t="str">
        <f>IFERROR(VLOOKUP(Таблица7[[#This Row],[НОМЕР]],#REF!,2),"")</f>
        <v/>
      </c>
      <c r="E418" s="11" t="str">
        <f>IFERROR(VLOOKUP(Таблица7[[#This Row],[НОМЕР]],#REF!,6),"")</f>
        <v/>
      </c>
      <c r="F418" s="13" t="str">
        <f>IFERROR(VLOOKUP(Таблица7[[#This Row],[НОМЕР]],#REF!,4,0)-$J$2,"")</f>
        <v/>
      </c>
    </row>
    <row r="419" spans="2:6" ht="15" x14ac:dyDescent="0.2">
      <c r="B419" s="11" t="str">
        <f>IFERROR(VLOOKUP(Таблица7[[#This Row],[НОМЕР]],#REF!,9,0),"")</f>
        <v/>
      </c>
      <c r="C419" s="12">
        <f>IF(Категорії!B419&lt;&gt;9999,Категорії!B419,"")</f>
        <v>0</v>
      </c>
      <c r="D419" s="11" t="str">
        <f>IFERROR(VLOOKUP(Таблица7[[#This Row],[НОМЕР]],#REF!,2),"")</f>
        <v/>
      </c>
      <c r="E419" s="11" t="str">
        <f>IFERROR(VLOOKUP(Таблица7[[#This Row],[НОМЕР]],#REF!,6),"")</f>
        <v/>
      </c>
      <c r="F419" s="13" t="str">
        <f>IFERROR(VLOOKUP(Таблица7[[#This Row],[НОМЕР]],#REF!,4,0)-$J$2,"")</f>
        <v/>
      </c>
    </row>
    <row r="420" spans="2:6" ht="15" x14ac:dyDescent="0.2">
      <c r="B420" s="11" t="str">
        <f>IFERROR(VLOOKUP(Таблица7[[#This Row],[НОМЕР]],#REF!,9,0),"")</f>
        <v/>
      </c>
      <c r="C420" s="12">
        <f>IF(Категорії!B420&lt;&gt;9999,Категорії!B420,"")</f>
        <v>0</v>
      </c>
      <c r="D420" s="11" t="str">
        <f>IFERROR(VLOOKUP(Таблица7[[#This Row],[НОМЕР]],#REF!,2),"")</f>
        <v/>
      </c>
      <c r="E420" s="11" t="str">
        <f>IFERROR(VLOOKUP(Таблица7[[#This Row],[НОМЕР]],#REF!,6),"")</f>
        <v/>
      </c>
      <c r="F420" s="13" t="str">
        <f>IFERROR(VLOOKUP(Таблица7[[#This Row],[НОМЕР]],#REF!,4,0)-$J$2,"")</f>
        <v/>
      </c>
    </row>
    <row r="421" spans="2:6" ht="15" x14ac:dyDescent="0.2">
      <c r="B421" s="11" t="str">
        <f>IFERROR(VLOOKUP(Таблица7[[#This Row],[НОМЕР]],#REF!,9,0),"")</f>
        <v/>
      </c>
      <c r="C421" s="12">
        <f>IF(Категорії!B421&lt;&gt;9999,Категорії!B421,"")</f>
        <v>0</v>
      </c>
      <c r="D421" s="11" t="str">
        <f>IFERROR(VLOOKUP(Таблица7[[#This Row],[НОМЕР]],#REF!,2),"")</f>
        <v/>
      </c>
      <c r="E421" s="11" t="str">
        <f>IFERROR(VLOOKUP(Таблица7[[#This Row],[НОМЕР]],#REF!,6),"")</f>
        <v/>
      </c>
      <c r="F421" s="13" t="str">
        <f>IFERROR(VLOOKUP(Таблица7[[#This Row],[НОМЕР]],#REF!,4,0)-$J$2,"")</f>
        <v/>
      </c>
    </row>
    <row r="422" spans="2:6" ht="15" x14ac:dyDescent="0.2">
      <c r="B422" s="11" t="str">
        <f>IFERROR(VLOOKUP(Таблица7[[#This Row],[НОМЕР]],#REF!,9,0),"")</f>
        <v/>
      </c>
      <c r="C422" s="12">
        <f>IF(Категорії!B422&lt;&gt;9999,Категорії!B422,"")</f>
        <v>0</v>
      </c>
      <c r="D422" s="11" t="str">
        <f>IFERROR(VLOOKUP(Таблица7[[#This Row],[НОМЕР]],#REF!,2),"")</f>
        <v/>
      </c>
      <c r="E422" s="11" t="str">
        <f>IFERROR(VLOOKUP(Таблица7[[#This Row],[НОМЕР]],#REF!,6),"")</f>
        <v/>
      </c>
      <c r="F422" s="13" t="str">
        <f>IFERROR(VLOOKUP(Таблица7[[#This Row],[НОМЕР]],#REF!,4,0)-$J$2,"")</f>
        <v/>
      </c>
    </row>
    <row r="423" spans="2:6" ht="15" x14ac:dyDescent="0.2">
      <c r="B423" s="11" t="str">
        <f>IFERROR(VLOOKUP(Таблица7[[#This Row],[НОМЕР]],#REF!,9,0),"")</f>
        <v/>
      </c>
      <c r="C423" s="12">
        <f>IF(Категорії!B423&lt;&gt;9999,Категорії!B423,"")</f>
        <v>0</v>
      </c>
      <c r="D423" s="11" t="str">
        <f>IFERROR(VLOOKUP(Таблица7[[#This Row],[НОМЕР]],#REF!,2),"")</f>
        <v/>
      </c>
      <c r="E423" s="11" t="str">
        <f>IFERROR(VLOOKUP(Таблица7[[#This Row],[НОМЕР]],#REF!,6),"")</f>
        <v/>
      </c>
      <c r="F423" s="13" t="str">
        <f>IFERROR(VLOOKUP(Таблица7[[#This Row],[НОМЕР]],#REF!,4,0)-$J$2,"")</f>
        <v/>
      </c>
    </row>
    <row r="424" spans="2:6" ht="15" x14ac:dyDescent="0.2">
      <c r="B424" s="11" t="str">
        <f>IFERROR(VLOOKUP(Таблица7[[#This Row],[НОМЕР]],#REF!,9,0),"")</f>
        <v/>
      </c>
      <c r="C424" s="12">
        <f>IF(Категорії!B424&lt;&gt;9999,Категорії!B424,"")</f>
        <v>0</v>
      </c>
      <c r="D424" s="11" t="str">
        <f>IFERROR(VLOOKUP(Таблица7[[#This Row],[НОМЕР]],#REF!,2),"")</f>
        <v/>
      </c>
      <c r="E424" s="11" t="str">
        <f>IFERROR(VLOOKUP(Таблица7[[#This Row],[НОМЕР]],#REF!,6),"")</f>
        <v/>
      </c>
      <c r="F424" s="13" t="str">
        <f>IFERROR(VLOOKUP(Таблица7[[#This Row],[НОМЕР]],#REF!,4,0)-$J$2,"")</f>
        <v/>
      </c>
    </row>
    <row r="425" spans="2:6" ht="15" x14ac:dyDescent="0.2">
      <c r="B425" s="11" t="str">
        <f>IFERROR(VLOOKUP(Таблица7[[#This Row],[НОМЕР]],#REF!,9,0),"")</f>
        <v/>
      </c>
      <c r="C425" s="12">
        <f>IF(Категорії!B425&lt;&gt;9999,Категорії!B425,"")</f>
        <v>0</v>
      </c>
      <c r="D425" s="11" t="str">
        <f>IFERROR(VLOOKUP(Таблица7[[#This Row],[НОМЕР]],#REF!,2),"")</f>
        <v/>
      </c>
      <c r="E425" s="11" t="str">
        <f>IFERROR(VLOOKUP(Таблица7[[#This Row],[НОМЕР]],#REF!,6),"")</f>
        <v/>
      </c>
      <c r="F425" s="13" t="str">
        <f>IFERROR(VLOOKUP(Таблица7[[#This Row],[НОМЕР]],#REF!,4,0)-$J$2,"")</f>
        <v/>
      </c>
    </row>
    <row r="426" spans="2:6" ht="15" x14ac:dyDescent="0.2">
      <c r="B426" s="11" t="str">
        <f>IFERROR(VLOOKUP(Таблица7[[#This Row],[НОМЕР]],#REF!,9,0),"")</f>
        <v/>
      </c>
      <c r="C426" s="12">
        <f>IF(Категорії!B426&lt;&gt;9999,Категорії!B426,"")</f>
        <v>0</v>
      </c>
      <c r="D426" s="11" t="str">
        <f>IFERROR(VLOOKUP(Таблица7[[#This Row],[НОМЕР]],#REF!,2),"")</f>
        <v/>
      </c>
      <c r="E426" s="11" t="str">
        <f>IFERROR(VLOOKUP(Таблица7[[#This Row],[НОМЕР]],#REF!,6),"")</f>
        <v/>
      </c>
      <c r="F426" s="13" t="str">
        <f>IFERROR(VLOOKUP(Таблица7[[#This Row],[НОМЕР]],#REF!,4,0)-$J$2,"")</f>
        <v/>
      </c>
    </row>
    <row r="427" spans="2:6" ht="15" x14ac:dyDescent="0.2">
      <c r="B427" s="11" t="str">
        <f>IFERROR(VLOOKUP(Таблица7[[#This Row],[НОМЕР]],#REF!,9,0),"")</f>
        <v/>
      </c>
      <c r="C427" s="12">
        <f>IF(Категорії!B427&lt;&gt;9999,Категорії!B427,"")</f>
        <v>0</v>
      </c>
      <c r="D427" s="11" t="str">
        <f>IFERROR(VLOOKUP(Таблица7[[#This Row],[НОМЕР]],#REF!,2),"")</f>
        <v/>
      </c>
      <c r="E427" s="11" t="str">
        <f>IFERROR(VLOOKUP(Таблица7[[#This Row],[НОМЕР]],#REF!,6),"")</f>
        <v/>
      </c>
      <c r="F427" s="13" t="str">
        <f>IFERROR(VLOOKUP(Таблица7[[#This Row],[НОМЕР]],#REF!,4,0)-$J$2,"")</f>
        <v/>
      </c>
    </row>
    <row r="428" spans="2:6" ht="15" x14ac:dyDescent="0.2">
      <c r="B428" s="11" t="str">
        <f>IFERROR(VLOOKUP(Таблица7[[#This Row],[НОМЕР]],#REF!,9,0),"")</f>
        <v/>
      </c>
      <c r="C428" s="12">
        <f>IF(Категорії!B428&lt;&gt;9999,Категорії!B428,"")</f>
        <v>0</v>
      </c>
      <c r="D428" s="11" t="str">
        <f>IFERROR(VLOOKUP(Таблица7[[#This Row],[НОМЕР]],#REF!,2),"")</f>
        <v/>
      </c>
      <c r="E428" s="11" t="str">
        <f>IFERROR(VLOOKUP(Таблица7[[#This Row],[НОМЕР]],#REF!,6),"")</f>
        <v/>
      </c>
      <c r="F428" s="13" t="str">
        <f>IFERROR(VLOOKUP(Таблица7[[#This Row],[НОМЕР]],#REF!,4,0)-$J$2,"")</f>
        <v/>
      </c>
    </row>
    <row r="429" spans="2:6" ht="15" x14ac:dyDescent="0.2">
      <c r="B429" s="11" t="str">
        <f>IFERROR(VLOOKUP(Таблица7[[#This Row],[НОМЕР]],#REF!,9,0),"")</f>
        <v/>
      </c>
      <c r="C429" s="12">
        <f>IF(Категорії!B429&lt;&gt;9999,Категорії!B429,"")</f>
        <v>0</v>
      </c>
      <c r="D429" s="11" t="str">
        <f>IFERROR(VLOOKUP(Таблица7[[#This Row],[НОМЕР]],#REF!,2),"")</f>
        <v/>
      </c>
      <c r="E429" s="11" t="str">
        <f>IFERROR(VLOOKUP(Таблица7[[#This Row],[НОМЕР]],#REF!,6),"")</f>
        <v/>
      </c>
      <c r="F429" s="13" t="str">
        <f>IFERROR(VLOOKUP(Таблица7[[#This Row],[НОМЕР]],#REF!,4,0)-$J$2,"")</f>
        <v/>
      </c>
    </row>
    <row r="430" spans="2:6" ht="15" x14ac:dyDescent="0.2">
      <c r="B430" s="11" t="str">
        <f>IFERROR(VLOOKUP(Таблица7[[#This Row],[НОМЕР]],#REF!,9,0),"")</f>
        <v/>
      </c>
      <c r="C430" s="12">
        <f>IF(Категорії!B430&lt;&gt;9999,Категорії!B430,"")</f>
        <v>0</v>
      </c>
      <c r="D430" s="11" t="str">
        <f>IFERROR(VLOOKUP(Таблица7[[#This Row],[НОМЕР]],#REF!,2),"")</f>
        <v/>
      </c>
      <c r="E430" s="11" t="str">
        <f>IFERROR(VLOOKUP(Таблица7[[#This Row],[НОМЕР]],#REF!,6),"")</f>
        <v/>
      </c>
      <c r="F430" s="13" t="str">
        <f>IFERROR(VLOOKUP(Таблица7[[#This Row],[НОМЕР]],#REF!,4,0)-$J$2,"")</f>
        <v/>
      </c>
    </row>
    <row r="431" spans="2:6" ht="15" x14ac:dyDescent="0.2">
      <c r="B431" s="11" t="str">
        <f>IFERROR(VLOOKUP(Таблица7[[#This Row],[НОМЕР]],#REF!,9,0),"")</f>
        <v/>
      </c>
      <c r="C431" s="12">
        <f>IF(Категорії!B431&lt;&gt;9999,Категорії!B431,"")</f>
        <v>0</v>
      </c>
      <c r="D431" s="11" t="str">
        <f>IFERROR(VLOOKUP(Таблица7[[#This Row],[НОМЕР]],#REF!,2),"")</f>
        <v/>
      </c>
      <c r="E431" s="11" t="str">
        <f>IFERROR(VLOOKUP(Таблица7[[#This Row],[НОМЕР]],#REF!,6),"")</f>
        <v/>
      </c>
      <c r="F431" s="13" t="str">
        <f>IFERROR(VLOOKUP(Таблица7[[#This Row],[НОМЕР]],#REF!,4,0)-$J$2,"")</f>
        <v/>
      </c>
    </row>
    <row r="432" spans="2:6" ht="15" x14ac:dyDescent="0.2">
      <c r="B432" s="11" t="str">
        <f>IFERROR(VLOOKUP(Таблица7[[#This Row],[НОМЕР]],#REF!,9,0),"")</f>
        <v/>
      </c>
      <c r="C432" s="12">
        <f>IF(Категорії!B432&lt;&gt;9999,Категорії!B432,"")</f>
        <v>0</v>
      </c>
      <c r="D432" s="11" t="str">
        <f>IFERROR(VLOOKUP(Таблица7[[#This Row],[НОМЕР]],#REF!,2),"")</f>
        <v/>
      </c>
      <c r="E432" s="11" t="str">
        <f>IFERROR(VLOOKUP(Таблица7[[#This Row],[НОМЕР]],#REF!,6),"")</f>
        <v/>
      </c>
      <c r="F432" s="13" t="str">
        <f>IFERROR(VLOOKUP(Таблица7[[#This Row],[НОМЕР]],#REF!,4,0)-$J$2,"")</f>
        <v/>
      </c>
    </row>
    <row r="433" spans="2:6" ht="15" x14ac:dyDescent="0.2">
      <c r="B433" s="11" t="str">
        <f>IFERROR(VLOOKUP(Таблица7[[#This Row],[НОМЕР]],#REF!,9,0),"")</f>
        <v/>
      </c>
      <c r="C433" s="12">
        <f>IF(Категорії!B433&lt;&gt;9999,Категорії!B433,"")</f>
        <v>0</v>
      </c>
      <c r="D433" s="11" t="str">
        <f>IFERROR(VLOOKUP(Таблица7[[#This Row],[НОМЕР]],#REF!,2),"")</f>
        <v/>
      </c>
      <c r="E433" s="11" t="str">
        <f>IFERROR(VLOOKUP(Таблица7[[#This Row],[НОМЕР]],#REF!,6),"")</f>
        <v/>
      </c>
      <c r="F433" s="13" t="str">
        <f>IFERROR(VLOOKUP(Таблица7[[#This Row],[НОМЕР]],#REF!,4,0)-$J$2,"")</f>
        <v/>
      </c>
    </row>
    <row r="434" spans="2:6" ht="15" x14ac:dyDescent="0.2">
      <c r="B434" s="11" t="str">
        <f>IFERROR(VLOOKUP(Таблица7[[#This Row],[НОМЕР]],#REF!,9,0),"")</f>
        <v/>
      </c>
      <c r="C434" s="12">
        <f>IF(Категорії!B434&lt;&gt;9999,Категорії!B434,"")</f>
        <v>0</v>
      </c>
      <c r="D434" s="11" t="str">
        <f>IFERROR(VLOOKUP(Таблица7[[#This Row],[НОМЕР]],#REF!,2),"")</f>
        <v/>
      </c>
      <c r="E434" s="11" t="str">
        <f>IFERROR(VLOOKUP(Таблица7[[#This Row],[НОМЕР]],#REF!,6),"")</f>
        <v/>
      </c>
      <c r="F434" s="13" t="str">
        <f>IFERROR(VLOOKUP(Таблица7[[#This Row],[НОМЕР]],#REF!,4,0)-$J$2,"")</f>
        <v/>
      </c>
    </row>
    <row r="435" spans="2:6" ht="15" x14ac:dyDescent="0.2">
      <c r="B435" s="11" t="str">
        <f>IFERROR(VLOOKUP(Таблица7[[#This Row],[НОМЕР]],#REF!,9,0),"")</f>
        <v/>
      </c>
      <c r="C435" s="12">
        <f>IF(Категорії!B435&lt;&gt;9999,Категорії!B435,"")</f>
        <v>0</v>
      </c>
      <c r="D435" s="11" t="str">
        <f>IFERROR(VLOOKUP(Таблица7[[#This Row],[НОМЕР]],#REF!,2),"")</f>
        <v/>
      </c>
      <c r="E435" s="11" t="str">
        <f>IFERROR(VLOOKUP(Таблица7[[#This Row],[НОМЕР]],#REF!,6),"")</f>
        <v/>
      </c>
      <c r="F435" s="13" t="str">
        <f>IFERROR(VLOOKUP(Таблица7[[#This Row],[НОМЕР]],#REF!,4,0)-$J$2,"")</f>
        <v/>
      </c>
    </row>
    <row r="436" spans="2:6" ht="15" x14ac:dyDescent="0.2">
      <c r="B436" s="11" t="str">
        <f>IFERROR(VLOOKUP(Таблица7[[#This Row],[НОМЕР]],#REF!,9,0),"")</f>
        <v/>
      </c>
      <c r="C436" s="12">
        <f>IF(Категорії!B436&lt;&gt;9999,Категорії!B436,"")</f>
        <v>0</v>
      </c>
      <c r="D436" s="11" t="str">
        <f>IFERROR(VLOOKUP(Таблица7[[#This Row],[НОМЕР]],#REF!,2),"")</f>
        <v/>
      </c>
      <c r="E436" s="11" t="str">
        <f>IFERROR(VLOOKUP(Таблица7[[#This Row],[НОМЕР]],#REF!,6),"")</f>
        <v/>
      </c>
      <c r="F436" s="13" t="str">
        <f>IFERROR(VLOOKUP(Таблица7[[#This Row],[НОМЕР]],#REF!,4,0)-$J$2,"")</f>
        <v/>
      </c>
    </row>
    <row r="437" spans="2:6" ht="15" x14ac:dyDescent="0.2">
      <c r="B437" s="11" t="str">
        <f>IFERROR(VLOOKUP(Таблица7[[#This Row],[НОМЕР]],#REF!,9,0),"")</f>
        <v/>
      </c>
      <c r="C437" s="12">
        <f>IF(Категорії!B437&lt;&gt;9999,Категорії!B437,"")</f>
        <v>0</v>
      </c>
      <c r="D437" s="11" t="str">
        <f>IFERROR(VLOOKUP(Таблица7[[#This Row],[НОМЕР]],#REF!,2),"")</f>
        <v/>
      </c>
      <c r="E437" s="11" t="str">
        <f>IFERROR(VLOOKUP(Таблица7[[#This Row],[НОМЕР]],#REF!,6),"")</f>
        <v/>
      </c>
      <c r="F437" s="13" t="str">
        <f>IFERROR(VLOOKUP(Таблица7[[#This Row],[НОМЕР]],#REF!,4,0)-$J$2,"")</f>
        <v/>
      </c>
    </row>
    <row r="438" spans="2:6" ht="15" x14ac:dyDescent="0.2">
      <c r="B438" s="11" t="str">
        <f>IFERROR(VLOOKUP(Таблица7[[#This Row],[НОМЕР]],#REF!,9,0),"")</f>
        <v/>
      </c>
      <c r="C438" s="12">
        <f>IF(Категорії!B438&lt;&gt;9999,Категорії!B438,"")</f>
        <v>0</v>
      </c>
      <c r="D438" s="11" t="str">
        <f>IFERROR(VLOOKUP(Таблица7[[#This Row],[НОМЕР]],#REF!,2),"")</f>
        <v/>
      </c>
      <c r="E438" s="11" t="str">
        <f>IFERROR(VLOOKUP(Таблица7[[#This Row],[НОМЕР]],#REF!,6),"")</f>
        <v/>
      </c>
      <c r="F438" s="13" t="str">
        <f>IFERROR(VLOOKUP(Таблица7[[#This Row],[НОМЕР]],#REF!,4,0)-$J$2,"")</f>
        <v/>
      </c>
    </row>
    <row r="439" spans="2:6" ht="15" x14ac:dyDescent="0.2">
      <c r="B439" s="11" t="str">
        <f>IFERROR(VLOOKUP(Таблица7[[#This Row],[НОМЕР]],#REF!,9,0),"")</f>
        <v/>
      </c>
      <c r="C439" s="12">
        <f>IF(Категорії!B439&lt;&gt;9999,Категорії!B439,"")</f>
        <v>0</v>
      </c>
      <c r="D439" s="11" t="str">
        <f>IFERROR(VLOOKUP(Таблица7[[#This Row],[НОМЕР]],#REF!,2),"")</f>
        <v/>
      </c>
      <c r="E439" s="11" t="str">
        <f>IFERROR(VLOOKUP(Таблица7[[#This Row],[НОМЕР]],#REF!,6),"")</f>
        <v/>
      </c>
      <c r="F439" s="13" t="str">
        <f>IFERROR(VLOOKUP(Таблица7[[#This Row],[НОМЕР]],#REF!,4,0)-$J$2,"")</f>
        <v/>
      </c>
    </row>
    <row r="440" spans="2:6" ht="15" x14ac:dyDescent="0.2">
      <c r="B440" s="11" t="str">
        <f>IFERROR(VLOOKUP(Таблица7[[#This Row],[НОМЕР]],#REF!,9,0),"")</f>
        <v/>
      </c>
      <c r="C440" s="12">
        <f>IF(Категорії!B440&lt;&gt;9999,Категорії!B440,"")</f>
        <v>0</v>
      </c>
      <c r="D440" s="11" t="str">
        <f>IFERROR(VLOOKUP(Таблица7[[#This Row],[НОМЕР]],#REF!,2),"")</f>
        <v/>
      </c>
      <c r="E440" s="11" t="str">
        <f>IFERROR(VLOOKUP(Таблица7[[#This Row],[НОМЕР]],#REF!,6),"")</f>
        <v/>
      </c>
      <c r="F440" s="13" t="str">
        <f>IFERROR(VLOOKUP(Таблица7[[#This Row],[НОМЕР]],#REF!,4,0)-$J$2,"")</f>
        <v/>
      </c>
    </row>
    <row r="441" spans="2:6" ht="15" x14ac:dyDescent="0.2">
      <c r="B441" s="11" t="str">
        <f>IFERROR(VLOOKUP(Таблица7[[#This Row],[НОМЕР]],#REF!,9,0),"")</f>
        <v/>
      </c>
      <c r="C441" s="12">
        <f>IF(Категорії!B441&lt;&gt;9999,Категорії!B441,"")</f>
        <v>0</v>
      </c>
      <c r="D441" s="11" t="str">
        <f>IFERROR(VLOOKUP(Таблица7[[#This Row],[НОМЕР]],#REF!,2),"")</f>
        <v/>
      </c>
      <c r="E441" s="11" t="str">
        <f>IFERROR(VLOOKUP(Таблица7[[#This Row],[НОМЕР]],#REF!,6),"")</f>
        <v/>
      </c>
      <c r="F441" s="13" t="str">
        <f>IFERROR(VLOOKUP(Таблица7[[#This Row],[НОМЕР]],#REF!,4,0)-$J$2,"")</f>
        <v/>
      </c>
    </row>
    <row r="442" spans="2:6" ht="15" x14ac:dyDescent="0.2">
      <c r="B442" s="11" t="str">
        <f>IFERROR(VLOOKUP(Таблица7[[#This Row],[НОМЕР]],#REF!,9,0),"")</f>
        <v/>
      </c>
      <c r="C442" s="12">
        <f>IF(Категорії!B442&lt;&gt;9999,Категорії!B442,"")</f>
        <v>0</v>
      </c>
      <c r="D442" s="11" t="str">
        <f>IFERROR(VLOOKUP(Таблица7[[#This Row],[НОМЕР]],#REF!,2),"")</f>
        <v/>
      </c>
      <c r="E442" s="11" t="str">
        <f>IFERROR(VLOOKUP(Таблица7[[#This Row],[НОМЕР]],#REF!,6),"")</f>
        <v/>
      </c>
      <c r="F442" s="13" t="str">
        <f>IFERROR(VLOOKUP(Таблица7[[#This Row],[НОМЕР]],#REF!,4,0)-$J$2,"")</f>
        <v/>
      </c>
    </row>
    <row r="443" spans="2:6" ht="15" x14ac:dyDescent="0.2">
      <c r="B443" s="11" t="str">
        <f>IFERROR(VLOOKUP(Таблица7[[#This Row],[НОМЕР]],#REF!,9,0),"")</f>
        <v/>
      </c>
      <c r="C443" s="12">
        <f>IF(Категорії!B443&lt;&gt;9999,Категорії!B443,"")</f>
        <v>0</v>
      </c>
      <c r="D443" s="11" t="str">
        <f>IFERROR(VLOOKUP(Таблица7[[#This Row],[НОМЕР]],#REF!,2),"")</f>
        <v/>
      </c>
      <c r="E443" s="11" t="str">
        <f>IFERROR(VLOOKUP(Таблица7[[#This Row],[НОМЕР]],#REF!,6),"")</f>
        <v/>
      </c>
      <c r="F443" s="13" t="str">
        <f>IFERROR(VLOOKUP(Таблица7[[#This Row],[НОМЕР]],#REF!,4,0)-$J$2,"")</f>
        <v/>
      </c>
    </row>
    <row r="444" spans="2:6" ht="15" x14ac:dyDescent="0.2">
      <c r="B444" s="11" t="str">
        <f>IFERROR(VLOOKUP(Таблица7[[#This Row],[НОМЕР]],#REF!,9,0),"")</f>
        <v/>
      </c>
      <c r="C444" s="12">
        <f>IF(Категорії!B444&lt;&gt;9999,Категорії!B444,"")</f>
        <v>0</v>
      </c>
      <c r="D444" s="11" t="str">
        <f>IFERROR(VLOOKUP(Таблица7[[#This Row],[НОМЕР]],#REF!,2),"")</f>
        <v/>
      </c>
      <c r="E444" s="11" t="str">
        <f>IFERROR(VLOOKUP(Таблица7[[#This Row],[НОМЕР]],#REF!,6),"")</f>
        <v/>
      </c>
      <c r="F444" s="13" t="str">
        <f>IFERROR(VLOOKUP(Таблица7[[#This Row],[НОМЕР]],#REF!,4,0)-$J$2,"")</f>
        <v/>
      </c>
    </row>
    <row r="445" spans="2:6" ht="15" x14ac:dyDescent="0.2">
      <c r="B445" s="11" t="str">
        <f>IFERROR(VLOOKUP(Таблица7[[#This Row],[НОМЕР]],#REF!,9,0),"")</f>
        <v/>
      </c>
      <c r="C445" s="12">
        <f>IF(Категорії!B445&lt;&gt;9999,Категорії!B445,"")</f>
        <v>0</v>
      </c>
      <c r="D445" s="11" t="str">
        <f>IFERROR(VLOOKUP(Таблица7[[#This Row],[НОМЕР]],#REF!,2),"")</f>
        <v/>
      </c>
      <c r="E445" s="11" t="str">
        <f>IFERROR(VLOOKUP(Таблица7[[#This Row],[НОМЕР]],#REF!,6),"")</f>
        <v/>
      </c>
      <c r="F445" s="13" t="str">
        <f>IFERROR(VLOOKUP(Таблица7[[#This Row],[НОМЕР]],#REF!,4,0)-$J$2,"")</f>
        <v/>
      </c>
    </row>
    <row r="446" spans="2:6" ht="15" x14ac:dyDescent="0.2">
      <c r="B446" s="11" t="str">
        <f>IFERROR(VLOOKUP(Таблица7[[#This Row],[НОМЕР]],#REF!,9,0),"")</f>
        <v/>
      </c>
      <c r="C446" s="12">
        <f>IF(Категорії!B446&lt;&gt;9999,Категорії!B446,"")</f>
        <v>0</v>
      </c>
      <c r="D446" s="11" t="str">
        <f>IFERROR(VLOOKUP(Таблица7[[#This Row],[НОМЕР]],#REF!,2),"")</f>
        <v/>
      </c>
      <c r="E446" s="11" t="str">
        <f>IFERROR(VLOOKUP(Таблица7[[#This Row],[НОМЕР]],#REF!,6),"")</f>
        <v/>
      </c>
      <c r="F446" s="13" t="str">
        <f>IFERROR(VLOOKUP(Таблица7[[#This Row],[НОМЕР]],#REF!,4,0)-$J$2,"")</f>
        <v/>
      </c>
    </row>
    <row r="447" spans="2:6" ht="15" x14ac:dyDescent="0.2">
      <c r="B447" s="11" t="str">
        <f>IFERROR(VLOOKUP(Таблица7[[#This Row],[НОМЕР]],#REF!,9,0),"")</f>
        <v/>
      </c>
      <c r="C447" s="12">
        <f>IF(Категорії!B447&lt;&gt;9999,Категорії!B447,"")</f>
        <v>0</v>
      </c>
      <c r="D447" s="11" t="str">
        <f>IFERROR(VLOOKUP(Таблица7[[#This Row],[НОМЕР]],#REF!,2),"")</f>
        <v/>
      </c>
      <c r="E447" s="11" t="str">
        <f>IFERROR(VLOOKUP(Таблица7[[#This Row],[НОМЕР]],#REF!,6),"")</f>
        <v/>
      </c>
      <c r="F447" s="13" t="str">
        <f>IFERROR(VLOOKUP(Таблица7[[#This Row],[НОМЕР]],#REF!,4,0)-$J$2,"")</f>
        <v/>
      </c>
    </row>
    <row r="448" spans="2:6" ht="15" x14ac:dyDescent="0.2">
      <c r="B448" s="11" t="str">
        <f>IFERROR(VLOOKUP(Таблица7[[#This Row],[НОМЕР]],#REF!,9,0),"")</f>
        <v/>
      </c>
      <c r="C448" s="12">
        <f>IF(Категорії!B448&lt;&gt;9999,Категорії!B448,"")</f>
        <v>0</v>
      </c>
      <c r="D448" s="11" t="str">
        <f>IFERROR(VLOOKUP(Таблица7[[#This Row],[НОМЕР]],#REF!,2),"")</f>
        <v/>
      </c>
      <c r="E448" s="11" t="str">
        <f>IFERROR(VLOOKUP(Таблица7[[#This Row],[НОМЕР]],#REF!,6),"")</f>
        <v/>
      </c>
      <c r="F448" s="13" t="str">
        <f>IFERROR(VLOOKUP(Таблица7[[#This Row],[НОМЕР]],#REF!,4,0)-$J$2,"")</f>
        <v/>
      </c>
    </row>
    <row r="449" spans="2:6" ht="15" x14ac:dyDescent="0.2">
      <c r="B449" s="11" t="str">
        <f>IFERROR(VLOOKUP(Таблица7[[#This Row],[НОМЕР]],#REF!,9,0),"")</f>
        <v/>
      </c>
      <c r="C449" s="12">
        <f>IF(Категорії!B449&lt;&gt;9999,Категорії!B449,"")</f>
        <v>0</v>
      </c>
      <c r="D449" s="11" t="str">
        <f>IFERROR(VLOOKUP(Таблица7[[#This Row],[НОМЕР]],#REF!,2),"")</f>
        <v/>
      </c>
      <c r="E449" s="11" t="str">
        <f>IFERROR(VLOOKUP(Таблица7[[#This Row],[НОМЕР]],#REF!,6),"")</f>
        <v/>
      </c>
      <c r="F449" s="13" t="str">
        <f>IFERROR(VLOOKUP(Таблица7[[#This Row],[НОМЕР]],#REF!,4,0)-$J$2,"")</f>
        <v/>
      </c>
    </row>
    <row r="450" spans="2:6" ht="15" x14ac:dyDescent="0.2">
      <c r="B450" s="11" t="str">
        <f>IFERROR(VLOOKUP(Таблица7[[#This Row],[НОМЕР]],#REF!,9,0),"")</f>
        <v/>
      </c>
      <c r="C450" s="12">
        <f>IF(Категорії!B450&lt;&gt;9999,Категорії!B450,"")</f>
        <v>0</v>
      </c>
      <c r="D450" s="11" t="str">
        <f>IFERROR(VLOOKUP(Таблица7[[#This Row],[НОМЕР]],#REF!,2),"")</f>
        <v/>
      </c>
      <c r="E450" s="11" t="str">
        <f>IFERROR(VLOOKUP(Таблица7[[#This Row],[НОМЕР]],#REF!,6),"")</f>
        <v/>
      </c>
      <c r="F450" s="13" t="str">
        <f>IFERROR(VLOOKUP(Таблица7[[#This Row],[НОМЕР]],#REF!,4,0)-$J$2,"")</f>
        <v/>
      </c>
    </row>
    <row r="451" spans="2:6" ht="15" x14ac:dyDescent="0.2">
      <c r="B451" s="11" t="str">
        <f>IFERROR(VLOOKUP(Таблица7[[#This Row],[НОМЕР]],#REF!,9,0),"")</f>
        <v/>
      </c>
      <c r="C451" s="12">
        <f>IF(Категорії!B451&lt;&gt;9999,Категорії!B451,"")</f>
        <v>0</v>
      </c>
      <c r="D451" s="11" t="str">
        <f>IFERROR(VLOOKUP(Таблица7[[#This Row],[НОМЕР]],#REF!,2),"")</f>
        <v/>
      </c>
      <c r="E451" s="11" t="str">
        <f>IFERROR(VLOOKUP(Таблица7[[#This Row],[НОМЕР]],#REF!,6),"")</f>
        <v/>
      </c>
      <c r="F451" s="13" t="str">
        <f>IFERROR(VLOOKUP(Таблица7[[#This Row],[НОМЕР]],#REF!,4,0)-$J$2,"")</f>
        <v/>
      </c>
    </row>
    <row r="452" spans="2:6" ht="15" x14ac:dyDescent="0.2">
      <c r="B452" s="11" t="str">
        <f>IFERROR(VLOOKUP(Таблица7[[#This Row],[НОМЕР]],#REF!,9,0),"")</f>
        <v/>
      </c>
      <c r="C452" s="12">
        <f>IF(Категорії!B452&lt;&gt;9999,Категорії!B452,"")</f>
        <v>0</v>
      </c>
      <c r="D452" s="11" t="str">
        <f>IFERROR(VLOOKUP(Таблица7[[#This Row],[НОМЕР]],#REF!,2),"")</f>
        <v/>
      </c>
      <c r="E452" s="11" t="str">
        <f>IFERROR(VLOOKUP(Таблица7[[#This Row],[НОМЕР]],#REF!,6),"")</f>
        <v/>
      </c>
      <c r="F452" s="13" t="str">
        <f>IFERROR(VLOOKUP(Таблица7[[#This Row],[НОМЕР]],#REF!,4,0)-$J$2,"")</f>
        <v/>
      </c>
    </row>
    <row r="453" spans="2:6" ht="15" x14ac:dyDescent="0.2">
      <c r="B453" s="11" t="str">
        <f>IFERROR(VLOOKUP(Таблица7[[#This Row],[НОМЕР]],#REF!,9,0),"")</f>
        <v/>
      </c>
      <c r="C453" s="12">
        <f>IF(Категорії!B453&lt;&gt;9999,Категорії!B453,"")</f>
        <v>0</v>
      </c>
      <c r="D453" s="11" t="str">
        <f>IFERROR(VLOOKUP(Таблица7[[#This Row],[НОМЕР]],#REF!,2),"")</f>
        <v/>
      </c>
      <c r="E453" s="11" t="str">
        <f>IFERROR(VLOOKUP(Таблица7[[#This Row],[НОМЕР]],#REF!,6),"")</f>
        <v/>
      </c>
      <c r="F453" s="13" t="str">
        <f>IFERROR(VLOOKUP(Таблица7[[#This Row],[НОМЕР]],#REF!,4,0)-$J$2,"")</f>
        <v/>
      </c>
    </row>
    <row r="454" spans="2:6" ht="15" x14ac:dyDescent="0.2">
      <c r="B454" s="11" t="str">
        <f>IFERROR(VLOOKUP(Таблица7[[#This Row],[НОМЕР]],#REF!,9,0),"")</f>
        <v/>
      </c>
      <c r="C454" s="12">
        <f>IF(Категорії!B454&lt;&gt;9999,Категорії!B454,"")</f>
        <v>0</v>
      </c>
      <c r="D454" s="11" t="str">
        <f>IFERROR(VLOOKUP(Таблица7[[#This Row],[НОМЕР]],#REF!,2),"")</f>
        <v/>
      </c>
      <c r="E454" s="11" t="str">
        <f>IFERROR(VLOOKUP(Таблица7[[#This Row],[НОМЕР]],#REF!,6),"")</f>
        <v/>
      </c>
      <c r="F454" s="13" t="str">
        <f>IFERROR(VLOOKUP(Таблица7[[#This Row],[НОМЕР]],#REF!,4,0)-$J$2,"")</f>
        <v/>
      </c>
    </row>
    <row r="455" spans="2:6" ht="15" x14ac:dyDescent="0.2">
      <c r="B455" s="11" t="str">
        <f>IFERROR(VLOOKUP(Таблица7[[#This Row],[НОМЕР]],#REF!,9,0),"")</f>
        <v/>
      </c>
      <c r="C455" s="12">
        <f>IF(Категорії!B455&lt;&gt;9999,Категорії!B455,"")</f>
        <v>0</v>
      </c>
      <c r="D455" s="11" t="str">
        <f>IFERROR(VLOOKUP(Таблица7[[#This Row],[НОМЕР]],#REF!,2),"")</f>
        <v/>
      </c>
      <c r="E455" s="11" t="str">
        <f>IFERROR(VLOOKUP(Таблица7[[#This Row],[НОМЕР]],#REF!,6),"")</f>
        <v/>
      </c>
      <c r="F455" s="13" t="str">
        <f>IFERROR(VLOOKUP(Таблица7[[#This Row],[НОМЕР]],#REF!,4,0)-$J$2,"")</f>
        <v/>
      </c>
    </row>
    <row r="456" spans="2:6" ht="15" x14ac:dyDescent="0.2">
      <c r="B456" s="11" t="str">
        <f>IFERROR(VLOOKUP(Таблица7[[#This Row],[НОМЕР]],#REF!,9,0),"")</f>
        <v/>
      </c>
      <c r="C456" s="12">
        <f>IF(Категорії!B456&lt;&gt;9999,Категорії!B456,"")</f>
        <v>0</v>
      </c>
      <c r="D456" s="11" t="str">
        <f>IFERROR(VLOOKUP(Таблица7[[#This Row],[НОМЕР]],#REF!,2),"")</f>
        <v/>
      </c>
      <c r="E456" s="11" t="str">
        <f>IFERROR(VLOOKUP(Таблица7[[#This Row],[НОМЕР]],#REF!,6),"")</f>
        <v/>
      </c>
      <c r="F456" s="13" t="str">
        <f>IFERROR(VLOOKUP(Таблица7[[#This Row],[НОМЕР]],#REF!,4,0)-$J$2,"")</f>
        <v/>
      </c>
    </row>
    <row r="457" spans="2:6" ht="15" x14ac:dyDescent="0.2">
      <c r="B457" s="11" t="str">
        <f>IFERROR(VLOOKUP(Таблица7[[#This Row],[НОМЕР]],#REF!,9,0),"")</f>
        <v/>
      </c>
      <c r="C457" s="12">
        <f>IF(Категорії!B457&lt;&gt;9999,Категорії!B457,"")</f>
        <v>0</v>
      </c>
      <c r="D457" s="11" t="str">
        <f>IFERROR(VLOOKUP(Таблица7[[#This Row],[НОМЕР]],#REF!,2),"")</f>
        <v/>
      </c>
      <c r="E457" s="11" t="str">
        <f>IFERROR(VLOOKUP(Таблица7[[#This Row],[НОМЕР]],#REF!,6),"")</f>
        <v/>
      </c>
      <c r="F457" s="13" t="str">
        <f>IFERROR(VLOOKUP(Таблица7[[#This Row],[НОМЕР]],#REF!,4,0)-$J$2,"")</f>
        <v/>
      </c>
    </row>
    <row r="458" spans="2:6" ht="15" x14ac:dyDescent="0.2">
      <c r="B458" s="11" t="str">
        <f>IFERROR(VLOOKUP(Таблица7[[#This Row],[НОМЕР]],#REF!,9,0),"")</f>
        <v/>
      </c>
      <c r="C458" s="12">
        <f>IF(Категорії!B458&lt;&gt;9999,Категорії!B458,"")</f>
        <v>0</v>
      </c>
      <c r="D458" s="11" t="str">
        <f>IFERROR(VLOOKUP(Таблица7[[#This Row],[НОМЕР]],#REF!,2),"")</f>
        <v/>
      </c>
      <c r="E458" s="11" t="str">
        <f>IFERROR(VLOOKUP(Таблица7[[#This Row],[НОМЕР]],#REF!,6),"")</f>
        <v/>
      </c>
      <c r="F458" s="13" t="str">
        <f>IFERROR(VLOOKUP(Таблица7[[#This Row],[НОМЕР]],#REF!,4,0)-$J$2,"")</f>
        <v/>
      </c>
    </row>
    <row r="459" spans="2:6" ht="15" x14ac:dyDescent="0.2">
      <c r="B459" s="11" t="str">
        <f>IFERROR(VLOOKUP(Таблица7[[#This Row],[НОМЕР]],#REF!,9,0),"")</f>
        <v/>
      </c>
      <c r="C459" s="12">
        <f>IF(Категорії!B459&lt;&gt;9999,Категорії!B459,"")</f>
        <v>0</v>
      </c>
      <c r="D459" s="11" t="str">
        <f>IFERROR(VLOOKUP(Таблица7[[#This Row],[НОМЕР]],#REF!,2),"")</f>
        <v/>
      </c>
      <c r="E459" s="11" t="str">
        <f>IFERROR(VLOOKUP(Таблица7[[#This Row],[НОМЕР]],#REF!,6),"")</f>
        <v/>
      </c>
      <c r="F459" s="13" t="str">
        <f>IFERROR(VLOOKUP(Таблица7[[#This Row],[НОМЕР]],#REF!,4,0)-$J$2,"")</f>
        <v/>
      </c>
    </row>
    <row r="460" spans="2:6" ht="15" x14ac:dyDescent="0.2">
      <c r="B460" s="11" t="str">
        <f>IFERROR(VLOOKUP(Таблица7[[#This Row],[НОМЕР]],#REF!,9,0),"")</f>
        <v/>
      </c>
      <c r="C460" s="12">
        <f>IF(Категорії!B460&lt;&gt;9999,Категорії!B460,"")</f>
        <v>0</v>
      </c>
      <c r="D460" s="11" t="str">
        <f>IFERROR(VLOOKUP(Таблица7[[#This Row],[НОМЕР]],#REF!,2),"")</f>
        <v/>
      </c>
      <c r="E460" s="11" t="str">
        <f>IFERROR(VLOOKUP(Таблица7[[#This Row],[НОМЕР]],#REF!,6),"")</f>
        <v/>
      </c>
      <c r="F460" s="13" t="str">
        <f>IFERROR(VLOOKUP(Таблица7[[#This Row],[НОМЕР]],#REF!,4,0)-$J$2,"")</f>
        <v/>
      </c>
    </row>
    <row r="461" spans="2:6" ht="15" x14ac:dyDescent="0.2">
      <c r="B461" s="11" t="str">
        <f>IFERROR(VLOOKUP(Таблица7[[#This Row],[НОМЕР]],#REF!,9,0),"")</f>
        <v/>
      </c>
      <c r="C461" s="12">
        <f>IF(Категорії!B461&lt;&gt;9999,Категорії!B461,"")</f>
        <v>0</v>
      </c>
      <c r="D461" s="11" t="str">
        <f>IFERROR(VLOOKUP(Таблица7[[#This Row],[НОМЕР]],#REF!,2),"")</f>
        <v/>
      </c>
      <c r="E461" s="11" t="str">
        <f>IFERROR(VLOOKUP(Таблица7[[#This Row],[НОМЕР]],#REF!,6),"")</f>
        <v/>
      </c>
      <c r="F461" s="13" t="str">
        <f>IFERROR(VLOOKUP(Таблица7[[#This Row],[НОМЕР]],#REF!,4,0)-$J$2,"")</f>
        <v/>
      </c>
    </row>
    <row r="462" spans="2:6" ht="15" x14ac:dyDescent="0.2">
      <c r="B462" s="11" t="str">
        <f>IFERROR(VLOOKUP(Таблица7[[#This Row],[НОМЕР]],#REF!,9,0),"")</f>
        <v/>
      </c>
      <c r="C462" s="12">
        <f>IF(Категорії!B462&lt;&gt;9999,Категорії!B462,"")</f>
        <v>0</v>
      </c>
      <c r="D462" s="11" t="str">
        <f>IFERROR(VLOOKUP(Таблица7[[#This Row],[НОМЕР]],#REF!,2),"")</f>
        <v/>
      </c>
      <c r="E462" s="11" t="str">
        <f>IFERROR(VLOOKUP(Таблица7[[#This Row],[НОМЕР]],#REF!,6),"")</f>
        <v/>
      </c>
      <c r="F462" s="13" t="str">
        <f>IFERROR(VLOOKUP(Таблица7[[#This Row],[НОМЕР]],#REF!,4,0)-$J$2,"")</f>
        <v/>
      </c>
    </row>
    <row r="463" spans="2:6" ht="15" x14ac:dyDescent="0.2">
      <c r="B463" s="11" t="str">
        <f>IFERROR(VLOOKUP(Таблица7[[#This Row],[НОМЕР]],#REF!,9,0),"")</f>
        <v/>
      </c>
      <c r="C463" s="12">
        <f>IF(Категорії!B463&lt;&gt;9999,Категорії!B463,"")</f>
        <v>0</v>
      </c>
      <c r="D463" s="11" t="str">
        <f>IFERROR(VLOOKUP(Таблица7[[#This Row],[НОМЕР]],#REF!,2),"")</f>
        <v/>
      </c>
      <c r="E463" s="11" t="str">
        <f>IFERROR(VLOOKUP(Таблица7[[#This Row],[НОМЕР]],#REF!,6),"")</f>
        <v/>
      </c>
      <c r="F463" s="13" t="str">
        <f>IFERROR(VLOOKUP(Таблица7[[#This Row],[НОМЕР]],#REF!,4,0)-$J$2,"")</f>
        <v/>
      </c>
    </row>
    <row r="464" spans="2:6" ht="15" x14ac:dyDescent="0.2">
      <c r="B464" s="11" t="str">
        <f>IFERROR(VLOOKUP(Таблица7[[#This Row],[НОМЕР]],#REF!,9,0),"")</f>
        <v/>
      </c>
      <c r="C464" s="12">
        <f>IF(Категорії!B464&lt;&gt;9999,Категорії!B464,"")</f>
        <v>0</v>
      </c>
      <c r="D464" s="11" t="str">
        <f>IFERROR(VLOOKUP(Таблица7[[#This Row],[НОМЕР]],#REF!,2),"")</f>
        <v/>
      </c>
      <c r="E464" s="11" t="str">
        <f>IFERROR(VLOOKUP(Таблица7[[#This Row],[НОМЕР]],#REF!,6),"")</f>
        <v/>
      </c>
      <c r="F464" s="13" t="str">
        <f>IFERROR(VLOOKUP(Таблица7[[#This Row],[НОМЕР]],#REF!,4,0)-$J$2,"")</f>
        <v/>
      </c>
    </row>
    <row r="465" spans="2:6" ht="15" x14ac:dyDescent="0.2">
      <c r="B465" s="11" t="str">
        <f>IFERROR(VLOOKUP(Таблица7[[#This Row],[НОМЕР]],#REF!,9,0),"")</f>
        <v/>
      </c>
      <c r="C465" s="12">
        <f>IF(Категорії!B465&lt;&gt;9999,Категорії!B465,"")</f>
        <v>0</v>
      </c>
      <c r="D465" s="11" t="str">
        <f>IFERROR(VLOOKUP(Таблица7[[#This Row],[НОМЕР]],#REF!,2),"")</f>
        <v/>
      </c>
      <c r="E465" s="11" t="str">
        <f>IFERROR(VLOOKUP(Таблица7[[#This Row],[НОМЕР]],#REF!,6),"")</f>
        <v/>
      </c>
      <c r="F465" s="13" t="str">
        <f>IFERROR(VLOOKUP(Таблица7[[#This Row],[НОМЕР]],#REF!,4,0)-$J$2,"")</f>
        <v/>
      </c>
    </row>
    <row r="466" spans="2:6" ht="15" x14ac:dyDescent="0.2">
      <c r="B466" s="11" t="str">
        <f>IFERROR(VLOOKUP(Таблица7[[#This Row],[НОМЕР]],#REF!,9,0),"")</f>
        <v/>
      </c>
      <c r="C466" s="12">
        <f>IF(Категорії!B466&lt;&gt;9999,Категорії!B466,"")</f>
        <v>0</v>
      </c>
      <c r="D466" s="11" t="str">
        <f>IFERROR(VLOOKUP(Таблица7[[#This Row],[НОМЕР]],#REF!,2),"")</f>
        <v/>
      </c>
      <c r="E466" s="11" t="str">
        <f>IFERROR(VLOOKUP(Таблица7[[#This Row],[НОМЕР]],#REF!,6),"")</f>
        <v/>
      </c>
      <c r="F466" s="13" t="str">
        <f>IFERROR(VLOOKUP(Таблица7[[#This Row],[НОМЕР]],#REF!,4,0)-$J$2,"")</f>
        <v/>
      </c>
    </row>
    <row r="467" spans="2:6" ht="15" x14ac:dyDescent="0.2">
      <c r="B467" s="11" t="str">
        <f>IFERROR(VLOOKUP(Таблица7[[#This Row],[НОМЕР]],#REF!,9,0),"")</f>
        <v/>
      </c>
      <c r="C467" s="12">
        <f>IF(Категорії!B467&lt;&gt;9999,Категорії!B467,"")</f>
        <v>0</v>
      </c>
      <c r="D467" s="11" t="str">
        <f>IFERROR(VLOOKUP(Таблица7[[#This Row],[НОМЕР]],#REF!,2),"")</f>
        <v/>
      </c>
      <c r="E467" s="11" t="str">
        <f>IFERROR(VLOOKUP(Таблица7[[#This Row],[НОМЕР]],#REF!,6),"")</f>
        <v/>
      </c>
      <c r="F467" s="13" t="str">
        <f>IFERROR(VLOOKUP(Таблица7[[#This Row],[НОМЕР]],#REF!,4,0)-$J$2,"")</f>
        <v/>
      </c>
    </row>
    <row r="468" spans="2:6" ht="15" x14ac:dyDescent="0.2">
      <c r="B468" s="11" t="str">
        <f>IFERROR(VLOOKUP(Таблица7[[#This Row],[НОМЕР]],#REF!,9,0),"")</f>
        <v/>
      </c>
      <c r="C468" s="12">
        <f>IF(Категорії!B468&lt;&gt;9999,Категорії!B468,"")</f>
        <v>0</v>
      </c>
      <c r="D468" s="11" t="str">
        <f>IFERROR(VLOOKUP(Таблица7[[#This Row],[НОМЕР]],#REF!,2),"")</f>
        <v/>
      </c>
      <c r="E468" s="11" t="str">
        <f>IFERROR(VLOOKUP(Таблица7[[#This Row],[НОМЕР]],#REF!,6),"")</f>
        <v/>
      </c>
      <c r="F468" s="13" t="str">
        <f>IFERROR(VLOOKUP(Таблица7[[#This Row],[НОМЕР]],#REF!,4,0)-$J$2,"")</f>
        <v/>
      </c>
    </row>
    <row r="469" spans="2:6" ht="15" x14ac:dyDescent="0.2">
      <c r="B469" s="11" t="str">
        <f>IFERROR(VLOOKUP(Таблица7[[#This Row],[НОМЕР]],#REF!,9,0),"")</f>
        <v/>
      </c>
      <c r="C469" s="12">
        <f>IF(Категорії!B469&lt;&gt;9999,Категорії!B469,"")</f>
        <v>0</v>
      </c>
      <c r="D469" s="11" t="str">
        <f>IFERROR(VLOOKUP(Таблица7[[#This Row],[НОМЕР]],#REF!,2),"")</f>
        <v/>
      </c>
      <c r="E469" s="11" t="str">
        <f>IFERROR(VLOOKUP(Таблица7[[#This Row],[НОМЕР]],#REF!,6),"")</f>
        <v/>
      </c>
      <c r="F469" s="13" t="str">
        <f>IFERROR(VLOOKUP(Таблица7[[#This Row],[НОМЕР]],#REF!,4,0)-$J$2,"")</f>
        <v/>
      </c>
    </row>
    <row r="470" spans="2:6" ht="15" x14ac:dyDescent="0.2">
      <c r="B470" s="11" t="str">
        <f>IFERROR(VLOOKUP(Таблица7[[#This Row],[НОМЕР]],#REF!,9,0),"")</f>
        <v/>
      </c>
      <c r="C470" s="12">
        <f>IF(Категорії!B470&lt;&gt;9999,Категорії!B470,"")</f>
        <v>0</v>
      </c>
      <c r="D470" s="11" t="str">
        <f>IFERROR(VLOOKUP(Таблица7[[#This Row],[НОМЕР]],#REF!,2),"")</f>
        <v/>
      </c>
      <c r="E470" s="11" t="str">
        <f>IFERROR(VLOOKUP(Таблица7[[#This Row],[НОМЕР]],#REF!,6),"")</f>
        <v/>
      </c>
      <c r="F470" s="13" t="str">
        <f>IFERROR(VLOOKUP(Таблица7[[#This Row],[НОМЕР]],#REF!,4,0)-$J$2,"")</f>
        <v/>
      </c>
    </row>
    <row r="471" spans="2:6" ht="15" x14ac:dyDescent="0.2">
      <c r="B471" s="11" t="str">
        <f>IFERROR(VLOOKUP(Таблица7[[#This Row],[НОМЕР]],#REF!,9,0),"")</f>
        <v/>
      </c>
      <c r="C471" s="12">
        <f>IF(Категорії!B471&lt;&gt;9999,Категорії!B471,"")</f>
        <v>0</v>
      </c>
      <c r="D471" s="11" t="str">
        <f>IFERROR(VLOOKUP(Таблица7[[#This Row],[НОМЕР]],#REF!,2),"")</f>
        <v/>
      </c>
      <c r="E471" s="11" t="str">
        <f>IFERROR(VLOOKUP(Таблица7[[#This Row],[НОМЕР]],#REF!,6),"")</f>
        <v/>
      </c>
      <c r="F471" s="13" t="str">
        <f>IFERROR(VLOOKUP(Таблица7[[#This Row],[НОМЕР]],#REF!,4,0)-$J$2,"")</f>
        <v/>
      </c>
    </row>
    <row r="472" spans="2:6" ht="15" x14ac:dyDescent="0.2">
      <c r="B472" s="11" t="str">
        <f>IFERROR(VLOOKUP(Таблица7[[#This Row],[НОМЕР]],#REF!,9,0),"")</f>
        <v/>
      </c>
      <c r="C472" s="12">
        <f>IF(Категорії!B472&lt;&gt;9999,Категорії!B472,"")</f>
        <v>0</v>
      </c>
      <c r="D472" s="11" t="str">
        <f>IFERROR(VLOOKUP(Таблица7[[#This Row],[НОМЕР]],#REF!,2),"")</f>
        <v/>
      </c>
      <c r="E472" s="11" t="str">
        <f>IFERROR(VLOOKUP(Таблица7[[#This Row],[НОМЕР]],#REF!,6),"")</f>
        <v/>
      </c>
      <c r="F472" s="13" t="str">
        <f>IFERROR(VLOOKUP(Таблица7[[#This Row],[НОМЕР]],#REF!,4,0)-$J$2,"")</f>
        <v/>
      </c>
    </row>
    <row r="473" spans="2:6" ht="15" x14ac:dyDescent="0.2">
      <c r="B473" s="11" t="str">
        <f>IFERROR(VLOOKUP(Таблица7[[#This Row],[НОМЕР]],#REF!,9,0),"")</f>
        <v/>
      </c>
      <c r="C473" s="12">
        <f>IF(Категорії!B473&lt;&gt;9999,Категорії!B473,"")</f>
        <v>0</v>
      </c>
      <c r="D473" s="11" t="str">
        <f>IFERROR(VLOOKUP(Таблица7[[#This Row],[НОМЕР]],#REF!,2),"")</f>
        <v/>
      </c>
      <c r="E473" s="11" t="str">
        <f>IFERROR(VLOOKUP(Таблица7[[#This Row],[НОМЕР]],#REF!,6),"")</f>
        <v/>
      </c>
      <c r="F473" s="13" t="str">
        <f>IFERROR(VLOOKUP(Таблица7[[#This Row],[НОМЕР]],#REF!,4,0)-$J$2,"")</f>
        <v/>
      </c>
    </row>
    <row r="474" spans="2:6" ht="15" x14ac:dyDescent="0.2">
      <c r="B474" s="11" t="str">
        <f>IFERROR(VLOOKUP(Таблица7[[#This Row],[НОМЕР]],#REF!,9,0),"")</f>
        <v/>
      </c>
      <c r="C474" s="12">
        <f>IF(Категорії!B474&lt;&gt;9999,Категорії!B474,"")</f>
        <v>0</v>
      </c>
      <c r="D474" s="11" t="str">
        <f>IFERROR(VLOOKUP(Таблица7[[#This Row],[НОМЕР]],#REF!,2),"")</f>
        <v/>
      </c>
      <c r="E474" s="11" t="str">
        <f>IFERROR(VLOOKUP(Таблица7[[#This Row],[НОМЕР]],#REF!,6),"")</f>
        <v/>
      </c>
      <c r="F474" s="13" t="str">
        <f>IFERROR(VLOOKUP(Таблица7[[#This Row],[НОМЕР]],#REF!,4,0)-$J$2,"")</f>
        <v/>
      </c>
    </row>
    <row r="475" spans="2:6" ht="15" x14ac:dyDescent="0.2">
      <c r="B475" s="11" t="str">
        <f>IFERROR(VLOOKUP(Таблица7[[#This Row],[НОМЕР]],#REF!,9,0),"")</f>
        <v/>
      </c>
      <c r="C475" s="12">
        <f>IF(Категорії!B475&lt;&gt;9999,Категорії!B475,"")</f>
        <v>0</v>
      </c>
      <c r="D475" s="11" t="str">
        <f>IFERROR(VLOOKUP(Таблица7[[#This Row],[НОМЕР]],#REF!,2),"")</f>
        <v/>
      </c>
      <c r="E475" s="11" t="str">
        <f>IFERROR(VLOOKUP(Таблица7[[#This Row],[НОМЕР]],#REF!,6),"")</f>
        <v/>
      </c>
      <c r="F475" s="13" t="str">
        <f>IFERROR(VLOOKUP(Таблица7[[#This Row],[НОМЕР]],#REF!,4,0)-$J$2,"")</f>
        <v/>
      </c>
    </row>
    <row r="476" spans="2:6" ht="15" x14ac:dyDescent="0.2">
      <c r="B476" s="11" t="str">
        <f>IFERROR(VLOOKUP(Таблица7[[#This Row],[НОМЕР]],#REF!,9,0),"")</f>
        <v/>
      </c>
      <c r="C476" s="12">
        <f>IF(Категорії!B476&lt;&gt;9999,Категорії!B476,"")</f>
        <v>0</v>
      </c>
      <c r="D476" s="11" t="str">
        <f>IFERROR(VLOOKUP(Таблица7[[#This Row],[НОМЕР]],#REF!,2),"")</f>
        <v/>
      </c>
      <c r="E476" s="11" t="str">
        <f>IFERROR(VLOOKUP(Таблица7[[#This Row],[НОМЕР]],#REF!,6),"")</f>
        <v/>
      </c>
      <c r="F476" s="13" t="str">
        <f>IFERROR(VLOOKUP(Таблица7[[#This Row],[НОМЕР]],#REF!,4,0)-$J$2,"")</f>
        <v/>
      </c>
    </row>
    <row r="477" spans="2:6" ht="15" x14ac:dyDescent="0.2">
      <c r="B477" s="11" t="str">
        <f>IFERROR(VLOOKUP(Таблица7[[#This Row],[НОМЕР]],#REF!,9,0),"")</f>
        <v/>
      </c>
      <c r="C477" s="12">
        <f>IF(Категорії!B477&lt;&gt;9999,Категорії!B477,"")</f>
        <v>0</v>
      </c>
      <c r="D477" s="11" t="str">
        <f>IFERROR(VLOOKUP(Таблица7[[#This Row],[НОМЕР]],#REF!,2),"")</f>
        <v/>
      </c>
      <c r="E477" s="11" t="str">
        <f>IFERROR(VLOOKUP(Таблица7[[#This Row],[НОМЕР]],#REF!,6),"")</f>
        <v/>
      </c>
      <c r="F477" s="13" t="str">
        <f>IFERROR(VLOOKUP(Таблица7[[#This Row],[НОМЕР]],#REF!,4,0)-$J$2,"")</f>
        <v/>
      </c>
    </row>
    <row r="478" spans="2:6" ht="15" x14ac:dyDescent="0.2">
      <c r="B478" s="11" t="str">
        <f>IFERROR(VLOOKUP(Таблица7[[#This Row],[НОМЕР]],#REF!,9,0),"")</f>
        <v/>
      </c>
      <c r="C478" s="12">
        <f>IF(Категорії!B478&lt;&gt;9999,Категорії!B478,"")</f>
        <v>0</v>
      </c>
      <c r="D478" s="11" t="str">
        <f>IFERROR(VLOOKUP(Таблица7[[#This Row],[НОМЕР]],#REF!,2),"")</f>
        <v/>
      </c>
      <c r="E478" s="11" t="str">
        <f>IFERROR(VLOOKUP(Таблица7[[#This Row],[НОМЕР]],#REF!,6),"")</f>
        <v/>
      </c>
      <c r="F478" s="13" t="str">
        <f>IFERROR(VLOOKUP(Таблица7[[#This Row],[НОМЕР]],#REF!,4,0)-$J$2,"")</f>
        <v/>
      </c>
    </row>
    <row r="479" spans="2:6" ht="15" x14ac:dyDescent="0.2">
      <c r="B479" s="11" t="str">
        <f>IFERROR(VLOOKUP(Таблица7[[#This Row],[НОМЕР]],#REF!,9,0),"")</f>
        <v/>
      </c>
      <c r="C479" s="12">
        <f>IF(Категорії!B479&lt;&gt;9999,Категорії!B479,"")</f>
        <v>0</v>
      </c>
      <c r="D479" s="11" t="str">
        <f>IFERROR(VLOOKUP(Таблица7[[#This Row],[НОМЕР]],#REF!,2),"")</f>
        <v/>
      </c>
      <c r="E479" s="11" t="str">
        <f>IFERROR(VLOOKUP(Таблица7[[#This Row],[НОМЕР]],#REF!,6),"")</f>
        <v/>
      </c>
      <c r="F479" s="13" t="str">
        <f>IFERROR(VLOOKUP(Таблица7[[#This Row],[НОМЕР]],#REF!,4,0)-$J$2,"")</f>
        <v/>
      </c>
    </row>
    <row r="480" spans="2:6" ht="15" x14ac:dyDescent="0.2">
      <c r="B480" s="11" t="str">
        <f>IFERROR(VLOOKUP(Таблица7[[#This Row],[НОМЕР]],#REF!,9,0),"")</f>
        <v/>
      </c>
      <c r="C480" s="12">
        <f>IF(Категорії!B480&lt;&gt;9999,Категорії!B480,"")</f>
        <v>0</v>
      </c>
      <c r="D480" s="11" t="str">
        <f>IFERROR(VLOOKUP(Таблица7[[#This Row],[НОМЕР]],#REF!,2),"")</f>
        <v/>
      </c>
      <c r="E480" s="11" t="str">
        <f>IFERROR(VLOOKUP(Таблица7[[#This Row],[НОМЕР]],#REF!,6),"")</f>
        <v/>
      </c>
      <c r="F480" s="13" t="str">
        <f>IFERROR(VLOOKUP(Таблица7[[#This Row],[НОМЕР]],#REF!,4,0)-$J$2,"")</f>
        <v/>
      </c>
    </row>
    <row r="481" spans="2:6" ht="15" x14ac:dyDescent="0.2">
      <c r="B481" s="11" t="str">
        <f>IFERROR(VLOOKUP(Таблица7[[#This Row],[НОМЕР]],#REF!,9,0),"")</f>
        <v/>
      </c>
      <c r="C481" s="12">
        <f>IF(Категорії!B481&lt;&gt;9999,Категорії!B481,"")</f>
        <v>0</v>
      </c>
      <c r="D481" s="11" t="str">
        <f>IFERROR(VLOOKUP(Таблица7[[#This Row],[НОМЕР]],#REF!,2),"")</f>
        <v/>
      </c>
      <c r="E481" s="11" t="str">
        <f>IFERROR(VLOOKUP(Таблица7[[#This Row],[НОМЕР]],#REF!,6),"")</f>
        <v/>
      </c>
      <c r="F481" s="13" t="str">
        <f>IFERROR(VLOOKUP(Таблица7[[#This Row],[НОМЕР]],#REF!,4,0)-$J$2,"")</f>
        <v/>
      </c>
    </row>
    <row r="482" spans="2:6" ht="15" x14ac:dyDescent="0.2">
      <c r="B482" s="11" t="str">
        <f>IFERROR(VLOOKUP(Таблица7[[#This Row],[НОМЕР]],#REF!,9,0),"")</f>
        <v/>
      </c>
      <c r="C482" s="12">
        <f>IF(Категорії!B482&lt;&gt;9999,Категорії!B482,"")</f>
        <v>0</v>
      </c>
      <c r="D482" s="11" t="str">
        <f>IFERROR(VLOOKUP(Таблица7[[#This Row],[НОМЕР]],#REF!,2),"")</f>
        <v/>
      </c>
      <c r="E482" s="11" t="str">
        <f>IFERROR(VLOOKUP(Таблица7[[#This Row],[НОМЕР]],#REF!,6),"")</f>
        <v/>
      </c>
      <c r="F482" s="13" t="str">
        <f>IFERROR(VLOOKUP(Таблица7[[#This Row],[НОМЕР]],#REF!,4,0)-$J$2,"")</f>
        <v/>
      </c>
    </row>
    <row r="483" spans="2:6" ht="15" x14ac:dyDescent="0.2">
      <c r="B483" s="11" t="str">
        <f>IFERROR(VLOOKUP(Таблица7[[#This Row],[НОМЕР]],#REF!,9,0),"")</f>
        <v/>
      </c>
      <c r="C483" s="12">
        <f>IF(Категорії!B483&lt;&gt;9999,Категорії!B483,"")</f>
        <v>0</v>
      </c>
      <c r="D483" s="11" t="str">
        <f>IFERROR(VLOOKUP(Таблица7[[#This Row],[НОМЕР]],#REF!,2),"")</f>
        <v/>
      </c>
      <c r="E483" s="11" t="str">
        <f>IFERROR(VLOOKUP(Таблица7[[#This Row],[НОМЕР]],#REF!,6),"")</f>
        <v/>
      </c>
      <c r="F483" s="13" t="str">
        <f>IFERROR(VLOOKUP(Таблица7[[#This Row],[НОМЕР]],#REF!,4,0)-$J$2,"")</f>
        <v/>
      </c>
    </row>
    <row r="484" spans="2:6" ht="15" x14ac:dyDescent="0.2">
      <c r="B484" s="11" t="str">
        <f>IFERROR(VLOOKUP(Таблица7[[#This Row],[НОМЕР]],#REF!,9,0),"")</f>
        <v/>
      </c>
      <c r="C484" s="12">
        <f>IF(Категорії!B484&lt;&gt;9999,Категорії!B484,"")</f>
        <v>0</v>
      </c>
      <c r="D484" s="11" t="str">
        <f>IFERROR(VLOOKUP(Таблица7[[#This Row],[НОМЕР]],#REF!,2),"")</f>
        <v/>
      </c>
      <c r="E484" s="11" t="str">
        <f>IFERROR(VLOOKUP(Таблица7[[#This Row],[НОМЕР]],#REF!,6),"")</f>
        <v/>
      </c>
      <c r="F484" s="13" t="str">
        <f>IFERROR(VLOOKUP(Таблица7[[#This Row],[НОМЕР]],#REF!,4,0)-$J$2,"")</f>
        <v/>
      </c>
    </row>
    <row r="485" spans="2:6" ht="15" x14ac:dyDescent="0.2">
      <c r="B485" s="11" t="str">
        <f>IFERROR(VLOOKUP(Таблица7[[#This Row],[НОМЕР]],#REF!,9,0),"")</f>
        <v/>
      </c>
      <c r="C485" s="12">
        <f>IF(Категорії!B485&lt;&gt;9999,Категорії!B485,"")</f>
        <v>0</v>
      </c>
      <c r="D485" s="11" t="str">
        <f>IFERROR(VLOOKUP(Таблица7[[#This Row],[НОМЕР]],#REF!,2),"")</f>
        <v/>
      </c>
      <c r="E485" s="11" t="str">
        <f>IFERROR(VLOOKUP(Таблица7[[#This Row],[НОМЕР]],#REF!,6),"")</f>
        <v/>
      </c>
      <c r="F485" s="13" t="str">
        <f>IFERROR(VLOOKUP(Таблица7[[#This Row],[НОМЕР]],#REF!,4,0)-$J$2,"")</f>
        <v/>
      </c>
    </row>
    <row r="486" spans="2:6" ht="15" x14ac:dyDescent="0.2">
      <c r="B486" s="11" t="str">
        <f>IFERROR(VLOOKUP(Таблица7[[#This Row],[НОМЕР]],#REF!,9,0),"")</f>
        <v/>
      </c>
      <c r="C486" s="12">
        <f>IF(Категорії!B486&lt;&gt;9999,Категорії!B486,"")</f>
        <v>0</v>
      </c>
      <c r="D486" s="11" t="str">
        <f>IFERROR(VLOOKUP(Таблица7[[#This Row],[НОМЕР]],#REF!,2),"")</f>
        <v/>
      </c>
      <c r="E486" s="11" t="str">
        <f>IFERROR(VLOOKUP(Таблица7[[#This Row],[НОМЕР]],#REF!,6),"")</f>
        <v/>
      </c>
      <c r="F486" s="13" t="str">
        <f>IFERROR(VLOOKUP(Таблица7[[#This Row],[НОМЕР]],#REF!,4,0)-$J$2,"")</f>
        <v/>
      </c>
    </row>
    <row r="487" spans="2:6" ht="15" x14ac:dyDescent="0.2">
      <c r="B487" s="11" t="str">
        <f>IFERROR(VLOOKUP(Таблица7[[#This Row],[НОМЕР]],#REF!,9,0),"")</f>
        <v/>
      </c>
      <c r="C487" s="12">
        <f>IF(Категорії!B487&lt;&gt;9999,Категорії!B487,"")</f>
        <v>0</v>
      </c>
      <c r="D487" s="11" t="str">
        <f>IFERROR(VLOOKUP(Таблица7[[#This Row],[НОМЕР]],#REF!,2),"")</f>
        <v/>
      </c>
      <c r="E487" s="11" t="str">
        <f>IFERROR(VLOOKUP(Таблица7[[#This Row],[НОМЕР]],#REF!,6),"")</f>
        <v/>
      </c>
      <c r="F487" s="13" t="str">
        <f>IFERROR(VLOOKUP(Таблица7[[#This Row],[НОМЕР]],#REF!,4,0)-$J$2,"")</f>
        <v/>
      </c>
    </row>
    <row r="488" spans="2:6" ht="15" x14ac:dyDescent="0.2">
      <c r="B488" s="11" t="str">
        <f>IFERROR(VLOOKUP(Таблица7[[#This Row],[НОМЕР]],#REF!,9,0),"")</f>
        <v/>
      </c>
      <c r="C488" s="12">
        <f>IF(Категорії!B488&lt;&gt;9999,Категорії!B488,"")</f>
        <v>0</v>
      </c>
      <c r="D488" s="11" t="str">
        <f>IFERROR(VLOOKUP(Таблица7[[#This Row],[НОМЕР]],#REF!,2),"")</f>
        <v/>
      </c>
      <c r="E488" s="11" t="str">
        <f>IFERROR(VLOOKUP(Таблица7[[#This Row],[НОМЕР]],#REF!,6),"")</f>
        <v/>
      </c>
      <c r="F488" s="13" t="str">
        <f>IFERROR(VLOOKUP(Таблица7[[#This Row],[НОМЕР]],#REF!,4,0)-$J$2,"")</f>
        <v/>
      </c>
    </row>
    <row r="489" spans="2:6" ht="15" x14ac:dyDescent="0.2">
      <c r="B489" s="11" t="str">
        <f>IFERROR(VLOOKUP(Таблица7[[#This Row],[НОМЕР]],#REF!,9,0),"")</f>
        <v/>
      </c>
      <c r="C489" s="12">
        <f>IF(Категорії!B489&lt;&gt;9999,Категорії!B489,"")</f>
        <v>0</v>
      </c>
      <c r="D489" s="11" t="str">
        <f>IFERROR(VLOOKUP(Таблица7[[#This Row],[НОМЕР]],#REF!,2),"")</f>
        <v/>
      </c>
      <c r="E489" s="11" t="str">
        <f>IFERROR(VLOOKUP(Таблица7[[#This Row],[НОМЕР]],#REF!,6),"")</f>
        <v/>
      </c>
      <c r="F489" s="13" t="str">
        <f>IFERROR(VLOOKUP(Таблица7[[#This Row],[НОМЕР]],#REF!,4,0)-$J$2,"")</f>
        <v/>
      </c>
    </row>
    <row r="490" spans="2:6" ht="15" x14ac:dyDescent="0.2">
      <c r="B490" s="11" t="str">
        <f>IFERROR(VLOOKUP(Таблица7[[#This Row],[НОМЕР]],#REF!,9,0),"")</f>
        <v/>
      </c>
      <c r="C490" s="12">
        <f>IF(Категорії!B490&lt;&gt;9999,Категорії!B490,"")</f>
        <v>0</v>
      </c>
      <c r="D490" s="11" t="str">
        <f>IFERROR(VLOOKUP(Таблица7[[#This Row],[НОМЕР]],#REF!,2),"")</f>
        <v/>
      </c>
      <c r="E490" s="11" t="str">
        <f>IFERROR(VLOOKUP(Таблица7[[#This Row],[НОМЕР]],#REF!,6),"")</f>
        <v/>
      </c>
      <c r="F490" s="13" t="str">
        <f>IFERROR(VLOOKUP(Таблица7[[#This Row],[НОМЕР]],#REF!,4,0)-$J$2,"")</f>
        <v/>
      </c>
    </row>
    <row r="491" spans="2:6" ht="15" x14ac:dyDescent="0.2">
      <c r="B491" s="11" t="str">
        <f>IFERROR(VLOOKUP(Таблица7[[#This Row],[НОМЕР]],#REF!,9,0),"")</f>
        <v/>
      </c>
      <c r="C491" s="12">
        <f>IF(Категорії!B491&lt;&gt;9999,Категорії!B491,"")</f>
        <v>0</v>
      </c>
      <c r="D491" s="11" t="str">
        <f>IFERROR(VLOOKUP(Таблица7[[#This Row],[НОМЕР]],#REF!,2),"")</f>
        <v/>
      </c>
      <c r="E491" s="11" t="str">
        <f>IFERROR(VLOOKUP(Таблица7[[#This Row],[НОМЕР]],#REF!,6),"")</f>
        <v/>
      </c>
      <c r="F491" s="13" t="str">
        <f>IFERROR(VLOOKUP(Таблица7[[#This Row],[НОМЕР]],#REF!,4,0)-$J$2,"")</f>
        <v/>
      </c>
    </row>
    <row r="492" spans="2:6" ht="15" x14ac:dyDescent="0.2">
      <c r="B492" s="11" t="str">
        <f>IFERROR(VLOOKUP(Таблица7[[#This Row],[НОМЕР]],#REF!,9,0),"")</f>
        <v/>
      </c>
      <c r="C492" s="12">
        <f>IF(Категорії!B492&lt;&gt;9999,Категорії!B492,"")</f>
        <v>0</v>
      </c>
      <c r="D492" s="11" t="str">
        <f>IFERROR(VLOOKUP(Таблица7[[#This Row],[НОМЕР]],#REF!,2),"")</f>
        <v/>
      </c>
      <c r="E492" s="11" t="str">
        <f>IFERROR(VLOOKUP(Таблица7[[#This Row],[НОМЕР]],#REF!,6),"")</f>
        <v/>
      </c>
      <c r="F492" s="13" t="str">
        <f>IFERROR(VLOOKUP(Таблица7[[#This Row],[НОМЕР]],#REF!,4,0)-$J$2,"")</f>
        <v/>
      </c>
    </row>
    <row r="493" spans="2:6" ht="15" x14ac:dyDescent="0.2">
      <c r="B493" s="11" t="str">
        <f>IFERROR(VLOOKUP(Таблица7[[#This Row],[НОМЕР]],#REF!,9,0),"")</f>
        <v/>
      </c>
      <c r="C493" s="12">
        <f>IF(Категорії!B493&lt;&gt;9999,Категорії!B493,"")</f>
        <v>0</v>
      </c>
      <c r="D493" s="11" t="str">
        <f>IFERROR(VLOOKUP(Таблица7[[#This Row],[НОМЕР]],#REF!,2),"")</f>
        <v/>
      </c>
      <c r="E493" s="11" t="str">
        <f>IFERROR(VLOOKUP(Таблица7[[#This Row],[НОМЕР]],#REF!,6),"")</f>
        <v/>
      </c>
      <c r="F493" s="13" t="str">
        <f>IFERROR(VLOOKUP(Таблица7[[#This Row],[НОМЕР]],#REF!,4,0)-$J$2,"")</f>
        <v/>
      </c>
    </row>
    <row r="494" spans="2:6" ht="15" x14ac:dyDescent="0.2">
      <c r="B494" s="11" t="str">
        <f>IFERROR(VLOOKUP(Таблица7[[#This Row],[НОМЕР]],#REF!,9,0),"")</f>
        <v/>
      </c>
      <c r="C494" s="12">
        <f>IF(Категорії!B494&lt;&gt;9999,Категорії!B494,"")</f>
        <v>0</v>
      </c>
      <c r="D494" s="11" t="str">
        <f>IFERROR(VLOOKUP(Таблица7[[#This Row],[НОМЕР]],#REF!,2),"")</f>
        <v/>
      </c>
      <c r="E494" s="11" t="str">
        <f>IFERROR(VLOOKUP(Таблица7[[#This Row],[НОМЕР]],#REF!,6),"")</f>
        <v/>
      </c>
      <c r="F494" s="13" t="str">
        <f>IFERROR(VLOOKUP(Таблица7[[#This Row],[НОМЕР]],#REF!,4,0)-$J$2,"")</f>
        <v/>
      </c>
    </row>
    <row r="495" spans="2:6" ht="15" x14ac:dyDescent="0.2">
      <c r="B495" s="11" t="str">
        <f>IFERROR(VLOOKUP(Таблица7[[#This Row],[НОМЕР]],#REF!,9,0),"")</f>
        <v/>
      </c>
      <c r="C495" s="12">
        <f>IF(Категорії!B495&lt;&gt;9999,Категорії!B495,"")</f>
        <v>0</v>
      </c>
      <c r="D495" s="11" t="str">
        <f>IFERROR(VLOOKUP(Таблица7[[#This Row],[НОМЕР]],#REF!,2),"")</f>
        <v/>
      </c>
      <c r="E495" s="11" t="str">
        <f>IFERROR(VLOOKUP(Таблица7[[#This Row],[НОМЕР]],#REF!,6),"")</f>
        <v/>
      </c>
      <c r="F495" s="13" t="str">
        <f>IFERROR(VLOOKUP(Таблица7[[#This Row],[НОМЕР]],#REF!,4,0)-$J$2,"")</f>
        <v/>
      </c>
    </row>
    <row r="496" spans="2:6" ht="15" x14ac:dyDescent="0.2">
      <c r="B496" s="11" t="str">
        <f>IFERROR(VLOOKUP(Таблица7[[#This Row],[НОМЕР]],#REF!,9,0),"")</f>
        <v/>
      </c>
      <c r="C496" s="12">
        <f>IF(Категорії!B496&lt;&gt;9999,Категорії!B496,"")</f>
        <v>0</v>
      </c>
      <c r="D496" s="11" t="str">
        <f>IFERROR(VLOOKUP(Таблица7[[#This Row],[НОМЕР]],#REF!,2),"")</f>
        <v/>
      </c>
      <c r="E496" s="11" t="str">
        <f>IFERROR(VLOOKUP(Таблица7[[#This Row],[НОМЕР]],#REF!,6),"")</f>
        <v/>
      </c>
      <c r="F496" s="13" t="str">
        <f>IFERROR(VLOOKUP(Таблица7[[#This Row],[НОМЕР]],#REF!,4,0)-$J$2,"")</f>
        <v/>
      </c>
    </row>
    <row r="497" spans="2:6" ht="15" x14ac:dyDescent="0.2">
      <c r="B497" s="11" t="str">
        <f>IFERROR(VLOOKUP(Таблица7[[#This Row],[НОМЕР]],#REF!,9,0),"")</f>
        <v/>
      </c>
      <c r="C497" s="12">
        <f>IF(Категорії!B497&lt;&gt;9999,Категорії!B497,"")</f>
        <v>0</v>
      </c>
      <c r="D497" s="11" t="str">
        <f>IFERROR(VLOOKUP(Таблица7[[#This Row],[НОМЕР]],#REF!,2),"")</f>
        <v/>
      </c>
      <c r="E497" s="11" t="str">
        <f>IFERROR(VLOOKUP(Таблица7[[#This Row],[НОМЕР]],#REF!,6),"")</f>
        <v/>
      </c>
      <c r="F497" s="13" t="str">
        <f>IFERROR(VLOOKUP(Таблица7[[#This Row],[НОМЕР]],#REF!,4,0)-$J$2,"")</f>
        <v/>
      </c>
    </row>
    <row r="498" spans="2:6" ht="12.75" x14ac:dyDescent="0.15"/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Лист6">
    <tabColor rgb="FF0000FF"/>
    <outlinePr summaryBelow="0" summaryRight="0"/>
  </sheetPr>
  <dimension ref="A1:L498"/>
  <sheetViews>
    <sheetView zoomScale="90" zoomScaleNormal="90" workbookViewId="0" xr3:uid="{F9CF3CF3-643B-5BE6-8B46-32C596A47465}">
      <selection activeCell="G1" sqref="G1"/>
    </sheetView>
  </sheetViews>
  <sheetFormatPr defaultColWidth="14.42578125" defaultRowHeight="15.75" customHeight="1" x14ac:dyDescent="0.15"/>
  <cols>
    <col min="1" max="1" width="7.01171875" style="14" bestFit="1" customWidth="1"/>
    <col min="2" max="2" width="10.24609375" style="11" bestFit="1" customWidth="1"/>
    <col min="3" max="3" width="12.80859375" style="11" bestFit="1" customWidth="1"/>
    <col min="4" max="4" width="25.484375" style="11" bestFit="1" customWidth="1"/>
    <col min="5" max="5" width="23.19140625" style="11" bestFit="1" customWidth="1"/>
    <col min="6" max="6" width="16.98828125" style="13" customWidth="1"/>
    <col min="7" max="7" width="19.01171875" style="11" customWidth="1"/>
    <col min="8" max="8" width="14.42578125" style="5"/>
    <col min="9" max="9" width="19.1484375" style="5" bestFit="1" customWidth="1"/>
    <col min="10" max="10" width="20.08984375" style="5" bestFit="1" customWidth="1"/>
    <col min="11" max="11" width="14.42578125" style="5"/>
    <col min="12" max="12" width="14.42578125" style="23"/>
    <col min="13" max="16384" width="14.42578125" style="5"/>
  </cols>
  <sheetData>
    <row r="1" spans="1:12" ht="15.75" customHeight="1" x14ac:dyDescent="0.15">
      <c r="A1" s="7" t="s">
        <v>22</v>
      </c>
      <c r="B1" s="15" t="s">
        <v>4</v>
      </c>
      <c r="C1" s="15" t="s">
        <v>0</v>
      </c>
      <c r="D1" s="15" t="s">
        <v>6</v>
      </c>
      <c r="E1" s="15" t="s">
        <v>23</v>
      </c>
      <c r="F1" s="9" t="s">
        <v>18</v>
      </c>
      <c r="G1" s="8" t="s">
        <v>177</v>
      </c>
      <c r="J1" s="6" t="s">
        <v>5</v>
      </c>
      <c r="L1" s="23">
        <f ca="1">_xlfn.SHEET()</f>
        <v>5</v>
      </c>
    </row>
    <row r="2" spans="1:12" ht="15.75" customHeight="1" x14ac:dyDescent="0.2">
      <c r="A2" s="10" t="s">
        <v>19</v>
      </c>
      <c r="B2" s="33">
        <v>1</v>
      </c>
      <c r="C2" s="34">
        <v>518</v>
      </c>
      <c r="D2" s="33" t="s">
        <v>139</v>
      </c>
      <c r="E2" s="33" t="s">
        <v>140</v>
      </c>
      <c r="F2" s="35">
        <v>6.2731481481481499E-2</v>
      </c>
      <c r="G2" s="11" t="s">
        <v>178</v>
      </c>
      <c r="J2" s="2">
        <v>0.41666666666666669</v>
      </c>
      <c r="L2" s="24"/>
    </row>
    <row r="3" spans="1:12" ht="15.75" customHeight="1" x14ac:dyDescent="0.2">
      <c r="A3" s="26" t="s">
        <v>19</v>
      </c>
      <c r="B3" s="30">
        <f>1+B2</f>
        <v>2</v>
      </c>
      <c r="C3" s="31">
        <v>514</v>
      </c>
      <c r="D3" s="30" t="s">
        <v>133</v>
      </c>
      <c r="E3" s="30" t="s">
        <v>2</v>
      </c>
      <c r="F3" s="32">
        <v>6.4004629629629606E-2</v>
      </c>
      <c r="G3" s="11" t="s">
        <v>178</v>
      </c>
      <c r="L3" s="24"/>
    </row>
    <row r="4" spans="1:12" ht="15.75" customHeight="1" x14ac:dyDescent="0.2">
      <c r="A4" s="10" t="s">
        <v>20</v>
      </c>
      <c r="B4" s="36">
        <f t="shared" ref="B4:B13" si="0">1+B3</f>
        <v>3</v>
      </c>
      <c r="C4" s="34">
        <v>521</v>
      </c>
      <c r="D4" s="33" t="s">
        <v>143</v>
      </c>
      <c r="E4" s="33" t="s">
        <v>9</v>
      </c>
      <c r="F4" s="35">
        <v>6.9502314814814836E-2</v>
      </c>
      <c r="G4" s="11" t="s">
        <v>178</v>
      </c>
      <c r="L4" s="24"/>
    </row>
    <row r="5" spans="1:12" ht="15.75" customHeight="1" x14ac:dyDescent="0.2">
      <c r="A5" s="26" t="s">
        <v>20</v>
      </c>
      <c r="B5" s="30">
        <f t="shared" si="0"/>
        <v>4</v>
      </c>
      <c r="C5" s="31">
        <v>517</v>
      </c>
      <c r="D5" s="30" t="s">
        <v>137</v>
      </c>
      <c r="E5" s="30" t="s">
        <v>16</v>
      </c>
      <c r="F5" s="32">
        <v>6.9791666666666696E-2</v>
      </c>
      <c r="G5" s="11" t="s">
        <v>178</v>
      </c>
    </row>
    <row r="6" spans="1:12" ht="15.75" customHeight="1" x14ac:dyDescent="0.2">
      <c r="A6" s="10" t="s">
        <v>21</v>
      </c>
      <c r="B6" s="36">
        <f t="shared" si="0"/>
        <v>5</v>
      </c>
      <c r="C6" s="34">
        <v>519</v>
      </c>
      <c r="D6" s="33" t="s">
        <v>141</v>
      </c>
      <c r="E6" s="33" t="s">
        <v>140</v>
      </c>
      <c r="F6" s="35">
        <v>7.3032407407407407E-2</v>
      </c>
      <c r="G6" s="11" t="s">
        <v>178</v>
      </c>
    </row>
    <row r="7" spans="1:12" ht="15.75" customHeight="1" x14ac:dyDescent="0.2">
      <c r="B7" s="37">
        <f t="shared" si="0"/>
        <v>6</v>
      </c>
      <c r="C7" s="12">
        <v>523</v>
      </c>
      <c r="D7" s="11" t="s">
        <v>147</v>
      </c>
      <c r="E7" s="11" t="s">
        <v>148</v>
      </c>
      <c r="F7" s="13">
        <v>7.5983796296296258E-2</v>
      </c>
      <c r="G7" s="11" t="s">
        <v>178</v>
      </c>
    </row>
    <row r="8" spans="1:12" ht="15.75" customHeight="1" x14ac:dyDescent="0.2">
      <c r="A8" s="26" t="s">
        <v>21</v>
      </c>
      <c r="B8" s="30">
        <f t="shared" si="0"/>
        <v>7</v>
      </c>
      <c r="C8" s="31">
        <v>500</v>
      </c>
      <c r="D8" s="30" t="s">
        <v>113</v>
      </c>
      <c r="E8" s="30" t="s">
        <v>2</v>
      </c>
      <c r="F8" s="32">
        <v>8.9467592592592571E-2</v>
      </c>
      <c r="G8" s="11" t="s">
        <v>178</v>
      </c>
    </row>
    <row r="9" spans="1:12" ht="15.75" customHeight="1" x14ac:dyDescent="0.2">
      <c r="B9" s="37">
        <f t="shared" si="0"/>
        <v>8</v>
      </c>
      <c r="C9" s="12">
        <v>522</v>
      </c>
      <c r="D9" s="11" t="s">
        <v>144</v>
      </c>
      <c r="E9" s="11" t="s">
        <v>145</v>
      </c>
      <c r="F9" s="13">
        <v>9.6805555555555534E-2</v>
      </c>
      <c r="G9" s="11" t="s">
        <v>178</v>
      </c>
    </row>
    <row r="10" spans="1:12" ht="15.75" customHeight="1" x14ac:dyDescent="0.2">
      <c r="B10" s="37">
        <f t="shared" si="0"/>
        <v>9</v>
      </c>
      <c r="C10" s="12">
        <v>505</v>
      </c>
      <c r="D10" s="11" t="s">
        <v>121</v>
      </c>
      <c r="E10" s="11" t="s">
        <v>40</v>
      </c>
      <c r="F10" s="13">
        <v>0.10057870370370375</v>
      </c>
      <c r="G10" s="11" t="s">
        <v>178</v>
      </c>
      <c r="I10"/>
      <c r="J10"/>
    </row>
    <row r="11" spans="1:12" ht="15.75" customHeight="1" x14ac:dyDescent="0.2">
      <c r="B11" s="37">
        <f t="shared" si="0"/>
        <v>10</v>
      </c>
      <c r="C11" s="12">
        <v>532</v>
      </c>
      <c r="D11" s="11" t="s">
        <v>153</v>
      </c>
      <c r="E11" s="11" t="s">
        <v>2</v>
      </c>
      <c r="F11" s="13">
        <v>0.10312499999999997</v>
      </c>
      <c r="G11" s="11" t="s">
        <v>178</v>
      </c>
    </row>
    <row r="12" spans="1:12" ht="15.75" customHeight="1" x14ac:dyDescent="0.2">
      <c r="B12" s="37">
        <f t="shared" si="0"/>
        <v>11</v>
      </c>
      <c r="C12" s="12">
        <v>530</v>
      </c>
      <c r="D12" s="11" t="s">
        <v>155</v>
      </c>
      <c r="E12" s="11" t="s">
        <v>40</v>
      </c>
      <c r="F12" s="13">
        <v>0.10347222222222213</v>
      </c>
      <c r="G12" s="11" t="s">
        <v>178</v>
      </c>
    </row>
    <row r="13" spans="1:12" ht="15.75" customHeight="1" x14ac:dyDescent="0.2">
      <c r="B13" s="37">
        <f t="shared" si="0"/>
        <v>12</v>
      </c>
      <c r="C13" s="12">
        <v>509</v>
      </c>
      <c r="D13" s="11" t="s">
        <v>127</v>
      </c>
      <c r="E13" s="11" t="s">
        <v>2</v>
      </c>
      <c r="F13" s="13" t="s">
        <v>174</v>
      </c>
    </row>
    <row r="14" spans="1:12" ht="15.75" customHeight="1" x14ac:dyDescent="0.2">
      <c r="B14" s="11" t="str">
        <f ca="1">IFERROR(VLOOKUP(Таблица72[[#This Row],[НОМЕР]],#REF!,9,0),"")</f>
        <v/>
      </c>
      <c r="C14" s="12" t="str">
        <f ca="1">IF(Категорії!D14&lt;&gt;9999,Категорії!D14,"")</f>
        <v/>
      </c>
      <c r="D14" s="11" t="str">
        <f ca="1">IFERROR(VLOOKUP(Таблица72[[#This Row],[НОМЕР]],#REF!,2),"")</f>
        <v/>
      </c>
      <c r="E14" s="11" t="str">
        <f ca="1">IFERROR(VLOOKUP(Таблица72[[#This Row],[НОМЕР]],#REF!,6),"")</f>
        <v/>
      </c>
      <c r="F14" s="13" t="str">
        <f ca="1">IFERROR(VLOOKUP(Таблица72[[#This Row],[НОМЕР]],#REF!,4,0)-$J$2,"")</f>
        <v/>
      </c>
    </row>
    <row r="15" spans="1:12" ht="15.75" customHeight="1" x14ac:dyDescent="0.2">
      <c r="B15" s="11" t="str">
        <f ca="1">IFERROR(VLOOKUP(Таблица72[[#This Row],[НОМЕР]],#REF!,9,0),"")</f>
        <v/>
      </c>
      <c r="C15" s="12" t="str">
        <f ca="1">IF(Категорії!D15&lt;&gt;9999,Категорії!D15,"")</f>
        <v/>
      </c>
      <c r="D15" s="11" t="str">
        <f ca="1">IFERROR(VLOOKUP(Таблица72[[#This Row],[НОМЕР]],#REF!,2),"")</f>
        <v/>
      </c>
      <c r="E15" s="11" t="str">
        <f ca="1">IFERROR(VLOOKUP(Таблица72[[#This Row],[НОМЕР]],#REF!,6),"")</f>
        <v/>
      </c>
      <c r="F15" s="13" t="str">
        <f ca="1">IFERROR(VLOOKUP(Таблица72[[#This Row],[НОМЕР]],#REF!,4,0)-$J$2,"")</f>
        <v/>
      </c>
    </row>
    <row r="16" spans="1:12" ht="15.75" customHeight="1" x14ac:dyDescent="0.2">
      <c r="B16" s="11" t="str">
        <f ca="1">IFERROR(VLOOKUP(Таблица72[[#This Row],[НОМЕР]],#REF!,9,0),"")</f>
        <v/>
      </c>
      <c r="C16" s="12" t="str">
        <f ca="1">IF(Категорії!D16&lt;&gt;9999,Категорії!D16,"")</f>
        <v/>
      </c>
      <c r="D16" s="11" t="str">
        <f ca="1">IFERROR(VLOOKUP(Таблица72[[#This Row],[НОМЕР]],#REF!,2),"")</f>
        <v/>
      </c>
      <c r="E16" s="11" t="str">
        <f ca="1">IFERROR(VLOOKUP(Таблица72[[#This Row],[НОМЕР]],#REF!,6),"")</f>
        <v/>
      </c>
      <c r="F16" s="13" t="str">
        <f ca="1">IFERROR(VLOOKUP(Таблица72[[#This Row],[НОМЕР]],#REF!,4,0)-$J$2,"")</f>
        <v/>
      </c>
    </row>
    <row r="17" spans="2:6" ht="15.75" customHeight="1" x14ac:dyDescent="0.2">
      <c r="B17" s="11" t="str">
        <f ca="1">IFERROR(VLOOKUP(Таблица72[[#This Row],[НОМЕР]],#REF!,9,0),"")</f>
        <v/>
      </c>
      <c r="C17" s="12" t="str">
        <f ca="1">IF(Категорії!D17&lt;&gt;9999,Категорії!D17,"")</f>
        <v/>
      </c>
      <c r="D17" s="11" t="str">
        <f ca="1">IFERROR(VLOOKUP(Таблица72[[#This Row],[НОМЕР]],#REF!,2),"")</f>
        <v/>
      </c>
      <c r="E17" s="11" t="str">
        <f ca="1">IFERROR(VLOOKUP(Таблица72[[#This Row],[НОМЕР]],#REF!,6),"")</f>
        <v/>
      </c>
      <c r="F17" s="13" t="str">
        <f ca="1">IFERROR(VLOOKUP(Таблица72[[#This Row],[НОМЕР]],#REF!,4,0)-$J$2,"")</f>
        <v/>
      </c>
    </row>
    <row r="18" spans="2:6" ht="15.75" customHeight="1" x14ac:dyDescent="0.2">
      <c r="B18" s="11" t="str">
        <f ca="1">IFERROR(VLOOKUP(Таблица72[[#This Row],[НОМЕР]],#REF!,9,0),"")</f>
        <v/>
      </c>
      <c r="C18" s="12" t="str">
        <f ca="1">IF(Категорії!D18&lt;&gt;9999,Категорії!D18,"")</f>
        <v/>
      </c>
      <c r="D18" s="11" t="str">
        <f ca="1">IFERROR(VLOOKUP(Таблица72[[#This Row],[НОМЕР]],#REF!,2),"")</f>
        <v/>
      </c>
      <c r="E18" s="11" t="str">
        <f ca="1">IFERROR(VLOOKUP(Таблица72[[#This Row],[НОМЕР]],#REF!,6),"")</f>
        <v/>
      </c>
      <c r="F18" s="13" t="str">
        <f ca="1">IFERROR(VLOOKUP(Таблица72[[#This Row],[НОМЕР]],#REF!,4,0)-$J$2,"")</f>
        <v/>
      </c>
    </row>
    <row r="19" spans="2:6" ht="15.75" customHeight="1" x14ac:dyDescent="0.2">
      <c r="B19" s="11" t="str">
        <f ca="1">IFERROR(VLOOKUP(Таблица72[[#This Row],[НОМЕР]],#REF!,9,0),"")</f>
        <v/>
      </c>
      <c r="C19" s="12" t="str">
        <f ca="1">IF(Категорії!D19&lt;&gt;9999,Категорії!D19,"")</f>
        <v/>
      </c>
      <c r="D19" s="11" t="str">
        <f ca="1">IFERROR(VLOOKUP(Таблица72[[#This Row],[НОМЕР]],#REF!,2),"")</f>
        <v/>
      </c>
      <c r="E19" s="11" t="str">
        <f ca="1">IFERROR(VLOOKUP(Таблица72[[#This Row],[НОМЕР]],#REF!,6),"")</f>
        <v/>
      </c>
      <c r="F19" s="13" t="str">
        <f ca="1">IFERROR(VLOOKUP(Таблица72[[#This Row],[НОМЕР]],#REF!,4,0)-$J$2,"")</f>
        <v/>
      </c>
    </row>
    <row r="20" spans="2:6" ht="15.75" customHeight="1" x14ac:dyDescent="0.2">
      <c r="B20" s="11" t="str">
        <f ca="1">IFERROR(VLOOKUP(Таблица72[[#This Row],[НОМЕР]],#REF!,9,0),"")</f>
        <v/>
      </c>
      <c r="C20" s="12" t="str">
        <f ca="1">IF(Категорії!D20&lt;&gt;9999,Категорії!D20,"")</f>
        <v/>
      </c>
      <c r="D20" s="11" t="str">
        <f ca="1">IFERROR(VLOOKUP(Таблица72[[#This Row],[НОМЕР]],#REF!,2),"")</f>
        <v/>
      </c>
      <c r="E20" s="11" t="str">
        <f ca="1">IFERROR(VLOOKUP(Таблица72[[#This Row],[НОМЕР]],#REF!,6),"")</f>
        <v/>
      </c>
      <c r="F20" s="13" t="str">
        <f ca="1">IFERROR(VLOOKUP(Таблица72[[#This Row],[НОМЕР]],#REF!,4,0)-$J$2,"")</f>
        <v/>
      </c>
    </row>
    <row r="21" spans="2:6" ht="15.75" customHeight="1" x14ac:dyDescent="0.2">
      <c r="B21" s="11" t="str">
        <f ca="1">IFERROR(VLOOKUP(Таблица72[[#This Row],[НОМЕР]],#REF!,9,0),"")</f>
        <v/>
      </c>
      <c r="C21" s="12" t="str">
        <f ca="1">IF(Категорії!D21&lt;&gt;9999,Категорії!D21,"")</f>
        <v/>
      </c>
      <c r="D21" s="11" t="str">
        <f ca="1">IFERROR(VLOOKUP(Таблица72[[#This Row],[НОМЕР]],#REF!,2),"")</f>
        <v/>
      </c>
      <c r="E21" s="11" t="str">
        <f ca="1">IFERROR(VLOOKUP(Таблица72[[#This Row],[НОМЕР]],#REF!,6),"")</f>
        <v/>
      </c>
      <c r="F21" s="13" t="str">
        <f ca="1">IFERROR(VLOOKUP(Таблица72[[#This Row],[НОМЕР]],#REF!,4,0)-$J$2,"")</f>
        <v/>
      </c>
    </row>
    <row r="22" spans="2:6" ht="15" x14ac:dyDescent="0.2">
      <c r="B22" s="11" t="str">
        <f ca="1">IFERROR(VLOOKUP(Таблица72[[#This Row],[НОМЕР]],#REF!,9,0),"")</f>
        <v/>
      </c>
      <c r="C22" s="12" t="str">
        <f ca="1">IF(Категорії!D22&lt;&gt;9999,Категорії!D22,"")</f>
        <v/>
      </c>
      <c r="D22" s="11" t="str">
        <f ca="1">IFERROR(VLOOKUP(Таблица72[[#This Row],[НОМЕР]],#REF!,2),"")</f>
        <v/>
      </c>
      <c r="E22" s="11" t="str">
        <f ca="1">IFERROR(VLOOKUP(Таблица72[[#This Row],[НОМЕР]],#REF!,6),"")</f>
        <v/>
      </c>
      <c r="F22" s="13" t="str">
        <f ca="1">IFERROR(VLOOKUP(Таблица72[[#This Row],[НОМЕР]],#REF!,4,0)-$J$2,"")</f>
        <v/>
      </c>
    </row>
    <row r="23" spans="2:6" ht="15" x14ac:dyDescent="0.2">
      <c r="B23" s="11" t="str">
        <f ca="1">IFERROR(VLOOKUP(Таблица72[[#This Row],[НОМЕР]],#REF!,9,0),"")</f>
        <v/>
      </c>
      <c r="C23" s="12" t="str">
        <f ca="1">IF(Категорії!D23&lt;&gt;9999,Категорії!D23,"")</f>
        <v/>
      </c>
      <c r="D23" s="11" t="str">
        <f ca="1">IFERROR(VLOOKUP(Таблица72[[#This Row],[НОМЕР]],#REF!,2),"")</f>
        <v/>
      </c>
      <c r="E23" s="11" t="str">
        <f ca="1">IFERROR(VLOOKUP(Таблица72[[#This Row],[НОМЕР]],#REF!,6),"")</f>
        <v/>
      </c>
      <c r="F23" s="13" t="str">
        <f ca="1">IFERROR(VLOOKUP(Таблица72[[#This Row],[НОМЕР]],#REF!,4,0)-$J$2,"")</f>
        <v/>
      </c>
    </row>
    <row r="24" spans="2:6" ht="15" x14ac:dyDescent="0.2">
      <c r="B24" s="11" t="str">
        <f ca="1">IFERROR(VLOOKUP(Таблица72[[#This Row],[НОМЕР]],#REF!,9,0),"")</f>
        <v/>
      </c>
      <c r="C24" s="12" t="str">
        <f ca="1">IF(Категорії!D24&lt;&gt;9999,Категорії!D24,"")</f>
        <v/>
      </c>
      <c r="D24" s="11" t="str">
        <f ca="1">IFERROR(VLOOKUP(Таблица72[[#This Row],[НОМЕР]],#REF!,2),"")</f>
        <v/>
      </c>
      <c r="E24" s="11" t="str">
        <f ca="1">IFERROR(VLOOKUP(Таблица72[[#This Row],[НОМЕР]],#REF!,6),"")</f>
        <v/>
      </c>
      <c r="F24" s="13" t="str">
        <f ca="1">IFERROR(VLOOKUP(Таблица72[[#This Row],[НОМЕР]],#REF!,4,0)-$J$2,"")</f>
        <v/>
      </c>
    </row>
    <row r="25" spans="2:6" ht="15" x14ac:dyDescent="0.2">
      <c r="B25" s="11" t="str">
        <f ca="1">IFERROR(VLOOKUP(Таблица72[[#This Row],[НОМЕР]],#REF!,9,0),"")</f>
        <v/>
      </c>
      <c r="C25" s="12" t="str">
        <f ca="1">IF(Категорії!D25&lt;&gt;9999,Категорії!D25,"")</f>
        <v/>
      </c>
      <c r="D25" s="11" t="str">
        <f ca="1">IFERROR(VLOOKUP(Таблица72[[#This Row],[НОМЕР]],#REF!,2),"")</f>
        <v/>
      </c>
      <c r="E25" s="11" t="str">
        <f ca="1">IFERROR(VLOOKUP(Таблица72[[#This Row],[НОМЕР]],#REF!,6),"")</f>
        <v/>
      </c>
      <c r="F25" s="13" t="str">
        <f ca="1">IFERROR(VLOOKUP(Таблица72[[#This Row],[НОМЕР]],#REF!,4,0)-$J$2,"")</f>
        <v/>
      </c>
    </row>
    <row r="26" spans="2:6" ht="15" x14ac:dyDescent="0.2">
      <c r="B26" s="11" t="str">
        <f ca="1">IFERROR(VLOOKUP(Таблица72[[#This Row],[НОМЕР]],#REF!,9,0),"")</f>
        <v/>
      </c>
      <c r="C26" s="12" t="str">
        <f ca="1">IF(Категорії!D26&lt;&gt;9999,Категорії!D26,"")</f>
        <v/>
      </c>
      <c r="D26" s="11" t="str">
        <f ca="1">IFERROR(VLOOKUP(Таблица72[[#This Row],[НОМЕР]],#REF!,2),"")</f>
        <v/>
      </c>
      <c r="E26" s="11" t="str">
        <f ca="1">IFERROR(VLOOKUP(Таблица72[[#This Row],[НОМЕР]],#REF!,6),"")</f>
        <v/>
      </c>
      <c r="F26" s="13" t="str">
        <f ca="1">IFERROR(VLOOKUP(Таблица72[[#This Row],[НОМЕР]],#REF!,4,0)-$J$2,"")</f>
        <v/>
      </c>
    </row>
    <row r="27" spans="2:6" ht="15" x14ac:dyDescent="0.2">
      <c r="B27" s="11" t="str">
        <f ca="1">IFERROR(VLOOKUP(Таблица72[[#This Row],[НОМЕР]],#REF!,9,0),"")</f>
        <v/>
      </c>
      <c r="C27" s="12" t="str">
        <f ca="1">IF(Категорії!D27&lt;&gt;9999,Категорії!D27,"")</f>
        <v/>
      </c>
      <c r="D27" s="11" t="str">
        <f ca="1">IFERROR(VLOOKUP(Таблица72[[#This Row],[НОМЕР]],#REF!,2),"")</f>
        <v/>
      </c>
      <c r="E27" s="11" t="str">
        <f ca="1">IFERROR(VLOOKUP(Таблица72[[#This Row],[НОМЕР]],#REF!,6),"")</f>
        <v/>
      </c>
      <c r="F27" s="13" t="str">
        <f ca="1">IFERROR(VLOOKUP(Таблица72[[#This Row],[НОМЕР]],#REF!,4,0)-$J$2,"")</f>
        <v/>
      </c>
    </row>
    <row r="28" spans="2:6" ht="15" x14ac:dyDescent="0.2">
      <c r="B28" s="11" t="str">
        <f ca="1">IFERROR(VLOOKUP(Таблица72[[#This Row],[НОМЕР]],#REF!,9,0),"")</f>
        <v/>
      </c>
      <c r="C28" s="12" t="str">
        <f ca="1">IF(Категорії!D28&lt;&gt;9999,Категорії!D28,"")</f>
        <v/>
      </c>
      <c r="D28" s="11" t="str">
        <f ca="1">IFERROR(VLOOKUP(Таблица72[[#This Row],[НОМЕР]],#REF!,2),"")</f>
        <v/>
      </c>
      <c r="E28" s="11" t="str">
        <f ca="1">IFERROR(VLOOKUP(Таблица72[[#This Row],[НОМЕР]],#REF!,6),"")</f>
        <v/>
      </c>
      <c r="F28" s="13" t="str">
        <f ca="1">IFERROR(VLOOKUP(Таблица72[[#This Row],[НОМЕР]],#REF!,4,0)-$J$2,"")</f>
        <v/>
      </c>
    </row>
    <row r="29" spans="2:6" ht="15" x14ac:dyDescent="0.2">
      <c r="B29" s="11" t="str">
        <f ca="1">IFERROR(VLOOKUP(Таблица72[[#This Row],[НОМЕР]],#REF!,9,0),"")</f>
        <v/>
      </c>
      <c r="C29" s="12" t="str">
        <f ca="1">IF(Категорії!D29&lt;&gt;9999,Категорії!D29,"")</f>
        <v/>
      </c>
      <c r="D29" s="11" t="str">
        <f ca="1">IFERROR(VLOOKUP(Таблица72[[#This Row],[НОМЕР]],#REF!,2),"")</f>
        <v/>
      </c>
      <c r="E29" s="11" t="str">
        <f ca="1">IFERROR(VLOOKUP(Таблица72[[#This Row],[НОМЕР]],#REF!,6),"")</f>
        <v/>
      </c>
      <c r="F29" s="13" t="str">
        <f ca="1">IFERROR(VLOOKUP(Таблица72[[#This Row],[НОМЕР]],#REF!,4,0)-$J$2,"")</f>
        <v/>
      </c>
    </row>
    <row r="30" spans="2:6" ht="15" x14ac:dyDescent="0.2">
      <c r="B30" s="11" t="str">
        <f ca="1">IFERROR(VLOOKUP(Таблица72[[#This Row],[НОМЕР]],#REF!,9,0),"")</f>
        <v/>
      </c>
      <c r="C30" s="12" t="str">
        <f ca="1">IF(Категорії!D30&lt;&gt;9999,Категорії!D30,"")</f>
        <v/>
      </c>
      <c r="D30" s="11" t="str">
        <f ca="1">IFERROR(VLOOKUP(Таблица72[[#This Row],[НОМЕР]],#REF!,2),"")</f>
        <v/>
      </c>
      <c r="E30" s="11" t="str">
        <f ca="1">IFERROR(VLOOKUP(Таблица72[[#This Row],[НОМЕР]],#REF!,6),"")</f>
        <v/>
      </c>
      <c r="F30" s="13" t="str">
        <f ca="1">IFERROR(VLOOKUP(Таблица72[[#This Row],[НОМЕР]],#REF!,4,0)-$J$2,"")</f>
        <v/>
      </c>
    </row>
    <row r="31" spans="2:6" ht="15" x14ac:dyDescent="0.2">
      <c r="B31" s="11" t="str">
        <f ca="1">IFERROR(VLOOKUP(Таблица72[[#This Row],[НОМЕР]],#REF!,9,0),"")</f>
        <v/>
      </c>
      <c r="C31" s="12" t="str">
        <f ca="1">IF(Категорії!D31&lt;&gt;9999,Категорії!D31,"")</f>
        <v/>
      </c>
      <c r="D31" s="11" t="str">
        <f ca="1">IFERROR(VLOOKUP(Таблица72[[#This Row],[НОМЕР]],#REF!,2),"")</f>
        <v/>
      </c>
      <c r="E31" s="11" t="str">
        <f ca="1">IFERROR(VLOOKUP(Таблица72[[#This Row],[НОМЕР]],#REF!,6),"")</f>
        <v/>
      </c>
      <c r="F31" s="13" t="str">
        <f ca="1">IFERROR(VLOOKUP(Таблица72[[#This Row],[НОМЕР]],#REF!,4,0)-$J$2,"")</f>
        <v/>
      </c>
    </row>
    <row r="32" spans="2:6" ht="15" x14ac:dyDescent="0.2">
      <c r="B32" s="11" t="str">
        <f ca="1">IFERROR(VLOOKUP(Таблица72[[#This Row],[НОМЕР]],#REF!,9,0),"")</f>
        <v/>
      </c>
      <c r="C32" s="12" t="str">
        <f ca="1">IF(Категорії!D32&lt;&gt;9999,Категорії!D32,"")</f>
        <v/>
      </c>
      <c r="D32" s="11" t="str">
        <f ca="1">IFERROR(VLOOKUP(Таблица72[[#This Row],[НОМЕР]],#REF!,2),"")</f>
        <v/>
      </c>
      <c r="E32" s="11" t="str">
        <f ca="1">IFERROR(VLOOKUP(Таблица72[[#This Row],[НОМЕР]],#REF!,6),"")</f>
        <v/>
      </c>
      <c r="F32" s="13" t="str">
        <f ca="1">IFERROR(VLOOKUP(Таблица72[[#This Row],[НОМЕР]],#REF!,4,0)-$J$2,"")</f>
        <v/>
      </c>
    </row>
    <row r="33" spans="2:6" ht="15" x14ac:dyDescent="0.2">
      <c r="B33" s="11" t="str">
        <f ca="1">IFERROR(VLOOKUP(Таблица72[[#This Row],[НОМЕР]],#REF!,9,0),"")</f>
        <v/>
      </c>
      <c r="C33" s="12" t="str">
        <f ca="1">IF(Категорії!D33&lt;&gt;9999,Категорії!D33,"")</f>
        <v/>
      </c>
      <c r="D33" s="11" t="str">
        <f ca="1">IFERROR(VLOOKUP(Таблица72[[#This Row],[НОМЕР]],#REF!,2),"")</f>
        <v/>
      </c>
      <c r="E33" s="11" t="str">
        <f ca="1">IFERROR(VLOOKUP(Таблица72[[#This Row],[НОМЕР]],#REF!,6),"")</f>
        <v/>
      </c>
      <c r="F33" s="13" t="str">
        <f ca="1">IFERROR(VLOOKUP(Таблица72[[#This Row],[НОМЕР]],#REF!,4,0)-$J$2,"")</f>
        <v/>
      </c>
    </row>
    <row r="34" spans="2:6" ht="15" x14ac:dyDescent="0.2">
      <c r="B34" s="11" t="str">
        <f ca="1">IFERROR(VLOOKUP(Таблица72[[#This Row],[НОМЕР]],#REF!,9,0),"")</f>
        <v/>
      </c>
      <c r="C34" s="12" t="str">
        <f ca="1">IF(Категорії!D34&lt;&gt;9999,Категорії!D34,"")</f>
        <v/>
      </c>
      <c r="D34" s="11" t="str">
        <f ca="1">IFERROR(VLOOKUP(Таблица72[[#This Row],[НОМЕР]],#REF!,2),"")</f>
        <v/>
      </c>
      <c r="E34" s="11" t="str">
        <f ca="1">IFERROR(VLOOKUP(Таблица72[[#This Row],[НОМЕР]],#REF!,6),"")</f>
        <v/>
      </c>
      <c r="F34" s="13" t="str">
        <f ca="1">IFERROR(VLOOKUP(Таблица72[[#This Row],[НОМЕР]],#REF!,4,0)-$J$2,"")</f>
        <v/>
      </c>
    </row>
    <row r="35" spans="2:6" ht="15" x14ac:dyDescent="0.2">
      <c r="B35" s="11" t="str">
        <f ca="1">IFERROR(VLOOKUP(Таблица72[[#This Row],[НОМЕР]],#REF!,9,0),"")</f>
        <v/>
      </c>
      <c r="C35" s="12" t="str">
        <f ca="1">IF(Категорії!D35&lt;&gt;9999,Категорії!D35,"")</f>
        <v/>
      </c>
      <c r="D35" s="11" t="str">
        <f ca="1">IFERROR(VLOOKUP(Таблица72[[#This Row],[НОМЕР]],#REF!,2),"")</f>
        <v/>
      </c>
      <c r="E35" s="11" t="str">
        <f ca="1">IFERROR(VLOOKUP(Таблица72[[#This Row],[НОМЕР]],#REF!,6),"")</f>
        <v/>
      </c>
      <c r="F35" s="13" t="str">
        <f ca="1">IFERROR(VLOOKUP(Таблица72[[#This Row],[НОМЕР]],#REF!,4,0)-$J$2,"")</f>
        <v/>
      </c>
    </row>
    <row r="36" spans="2:6" ht="15" x14ac:dyDescent="0.2">
      <c r="B36" s="11" t="str">
        <f ca="1">IFERROR(VLOOKUP(Таблица72[[#This Row],[НОМЕР]],#REF!,9,0),"")</f>
        <v/>
      </c>
      <c r="C36" s="12" t="str">
        <f ca="1">IF(Категорії!D36&lt;&gt;9999,Категорії!D36,"")</f>
        <v/>
      </c>
      <c r="D36" s="11" t="str">
        <f ca="1">IFERROR(VLOOKUP(Таблица72[[#This Row],[НОМЕР]],#REF!,2),"")</f>
        <v/>
      </c>
      <c r="E36" s="11" t="str">
        <f ca="1">IFERROR(VLOOKUP(Таблица72[[#This Row],[НОМЕР]],#REF!,6),"")</f>
        <v/>
      </c>
      <c r="F36" s="13" t="str">
        <f ca="1">IFERROR(VLOOKUP(Таблица72[[#This Row],[НОМЕР]],#REF!,4,0)-$J$2,"")</f>
        <v/>
      </c>
    </row>
    <row r="37" spans="2:6" ht="15" x14ac:dyDescent="0.2">
      <c r="B37" s="11" t="str">
        <f ca="1">IFERROR(VLOOKUP(Таблица72[[#This Row],[НОМЕР]],#REF!,9,0),"")</f>
        <v/>
      </c>
      <c r="C37" s="12" t="str">
        <f ca="1">IF(Категорії!D37&lt;&gt;9999,Категорії!D37,"")</f>
        <v/>
      </c>
      <c r="D37" s="11" t="str">
        <f ca="1">IFERROR(VLOOKUP(Таблица72[[#This Row],[НОМЕР]],#REF!,2),"")</f>
        <v/>
      </c>
      <c r="E37" s="11" t="str">
        <f ca="1">IFERROR(VLOOKUP(Таблица72[[#This Row],[НОМЕР]],#REF!,6),"")</f>
        <v/>
      </c>
      <c r="F37" s="13" t="str">
        <f ca="1">IFERROR(VLOOKUP(Таблица72[[#This Row],[НОМЕР]],#REF!,4,0)-$J$2,"")</f>
        <v/>
      </c>
    </row>
    <row r="38" spans="2:6" ht="15" x14ac:dyDescent="0.2">
      <c r="B38" s="11" t="str">
        <f ca="1">IFERROR(VLOOKUP(Таблица72[[#This Row],[НОМЕР]],#REF!,9,0),"")</f>
        <v/>
      </c>
      <c r="C38" s="12" t="str">
        <f ca="1">IF(Категорії!D38&lt;&gt;9999,Категорії!D38,"")</f>
        <v/>
      </c>
      <c r="D38" s="11" t="str">
        <f ca="1">IFERROR(VLOOKUP(Таблица72[[#This Row],[НОМЕР]],#REF!,2),"")</f>
        <v/>
      </c>
      <c r="E38" s="11" t="str">
        <f ca="1">IFERROR(VLOOKUP(Таблица72[[#This Row],[НОМЕР]],#REF!,6),"")</f>
        <v/>
      </c>
      <c r="F38" s="13" t="str">
        <f ca="1">IFERROR(VLOOKUP(Таблица72[[#This Row],[НОМЕР]],#REF!,4,0)-$J$2,"")</f>
        <v/>
      </c>
    </row>
    <row r="39" spans="2:6" ht="15" x14ac:dyDescent="0.2">
      <c r="B39" s="11" t="str">
        <f ca="1">IFERROR(VLOOKUP(Таблица72[[#This Row],[НОМЕР]],#REF!,9,0),"")</f>
        <v/>
      </c>
      <c r="C39" s="12" t="str">
        <f ca="1">IF(Категорії!D39&lt;&gt;9999,Категорії!D39,"")</f>
        <v/>
      </c>
      <c r="D39" s="11" t="str">
        <f ca="1">IFERROR(VLOOKUP(Таблица72[[#This Row],[НОМЕР]],#REF!,2),"")</f>
        <v/>
      </c>
      <c r="E39" s="11" t="str">
        <f ca="1">IFERROR(VLOOKUP(Таблица72[[#This Row],[НОМЕР]],#REF!,6),"")</f>
        <v/>
      </c>
      <c r="F39" s="13" t="str">
        <f ca="1">IFERROR(VLOOKUP(Таблица72[[#This Row],[НОМЕР]],#REF!,4,0)-$J$2,"")</f>
        <v/>
      </c>
    </row>
    <row r="40" spans="2:6" ht="15" x14ac:dyDescent="0.2">
      <c r="B40" s="11" t="str">
        <f ca="1">IFERROR(VLOOKUP(Таблица72[[#This Row],[НОМЕР]],#REF!,9,0),"")</f>
        <v/>
      </c>
      <c r="C40" s="12" t="str">
        <f ca="1">IF(Категорії!D40&lt;&gt;9999,Категорії!D40,"")</f>
        <v/>
      </c>
      <c r="D40" s="11" t="str">
        <f ca="1">IFERROR(VLOOKUP(Таблица72[[#This Row],[НОМЕР]],#REF!,2),"")</f>
        <v/>
      </c>
      <c r="E40" s="11" t="str">
        <f ca="1">IFERROR(VLOOKUP(Таблица72[[#This Row],[НОМЕР]],#REF!,6),"")</f>
        <v/>
      </c>
      <c r="F40" s="13" t="str">
        <f ca="1">IFERROR(VLOOKUP(Таблица72[[#This Row],[НОМЕР]],#REF!,4,0)-$J$2,"")</f>
        <v/>
      </c>
    </row>
    <row r="41" spans="2:6" ht="15" x14ac:dyDescent="0.2">
      <c r="B41" s="11" t="str">
        <f ca="1">IFERROR(VLOOKUP(Таблица72[[#This Row],[НОМЕР]],#REF!,9,0),"")</f>
        <v/>
      </c>
      <c r="C41" s="12" t="str">
        <f ca="1">IF(Категорії!D41&lt;&gt;9999,Категорії!D41,"")</f>
        <v/>
      </c>
      <c r="D41" s="11" t="str">
        <f ca="1">IFERROR(VLOOKUP(Таблица72[[#This Row],[НОМЕР]],#REF!,2),"")</f>
        <v/>
      </c>
      <c r="E41" s="11" t="str">
        <f ca="1">IFERROR(VLOOKUP(Таблица72[[#This Row],[НОМЕР]],#REF!,6),"")</f>
        <v/>
      </c>
      <c r="F41" s="13" t="str">
        <f ca="1">IFERROR(VLOOKUP(Таблица72[[#This Row],[НОМЕР]],#REF!,4,0)-$J$2,"")</f>
        <v/>
      </c>
    </row>
    <row r="42" spans="2:6" ht="15" x14ac:dyDescent="0.2">
      <c r="B42" s="11" t="str">
        <f ca="1">IFERROR(VLOOKUP(Таблица72[[#This Row],[НОМЕР]],#REF!,9,0),"")</f>
        <v/>
      </c>
      <c r="C42" s="12" t="str">
        <f ca="1">IF(Категорії!D42&lt;&gt;9999,Категорії!D42,"")</f>
        <v/>
      </c>
      <c r="D42" s="11" t="str">
        <f ca="1">IFERROR(VLOOKUP(Таблица72[[#This Row],[НОМЕР]],#REF!,2),"")</f>
        <v/>
      </c>
      <c r="E42" s="11" t="str">
        <f ca="1">IFERROR(VLOOKUP(Таблица72[[#This Row],[НОМЕР]],#REF!,6),"")</f>
        <v/>
      </c>
      <c r="F42" s="13" t="str">
        <f ca="1">IFERROR(VLOOKUP(Таблица72[[#This Row],[НОМЕР]],#REF!,4,0)-$J$2,"")</f>
        <v/>
      </c>
    </row>
    <row r="43" spans="2:6" ht="15" x14ac:dyDescent="0.2">
      <c r="B43" s="11" t="str">
        <f ca="1">IFERROR(VLOOKUP(Таблица72[[#This Row],[НОМЕР]],#REF!,9,0),"")</f>
        <v/>
      </c>
      <c r="C43" s="12" t="str">
        <f ca="1">IF(Категорії!D43&lt;&gt;9999,Категорії!D43,"")</f>
        <v/>
      </c>
      <c r="D43" s="11" t="str">
        <f ca="1">IFERROR(VLOOKUP(Таблица72[[#This Row],[НОМЕР]],#REF!,2),"")</f>
        <v/>
      </c>
      <c r="E43" s="11" t="str">
        <f ca="1">IFERROR(VLOOKUP(Таблица72[[#This Row],[НОМЕР]],#REF!,6),"")</f>
        <v/>
      </c>
      <c r="F43" s="13" t="str">
        <f ca="1">IFERROR(VLOOKUP(Таблица72[[#This Row],[НОМЕР]],#REF!,4,0)-$J$2,"")</f>
        <v/>
      </c>
    </row>
    <row r="44" spans="2:6" ht="15" x14ac:dyDescent="0.2">
      <c r="B44" s="11" t="str">
        <f ca="1">IFERROR(VLOOKUP(Таблица72[[#This Row],[НОМЕР]],#REF!,9,0),"")</f>
        <v/>
      </c>
      <c r="C44" s="12" t="str">
        <f ca="1">IF(Категорії!D44&lt;&gt;9999,Категорії!D44,"")</f>
        <v/>
      </c>
      <c r="D44" s="11" t="str">
        <f ca="1">IFERROR(VLOOKUP(Таблица72[[#This Row],[НОМЕР]],#REF!,2),"")</f>
        <v/>
      </c>
      <c r="E44" s="11" t="str">
        <f ca="1">IFERROR(VLOOKUP(Таблица72[[#This Row],[НОМЕР]],#REF!,6),"")</f>
        <v/>
      </c>
      <c r="F44" s="13" t="str">
        <f ca="1">IFERROR(VLOOKUP(Таблица72[[#This Row],[НОМЕР]],#REF!,4,0)-$J$2,"")</f>
        <v/>
      </c>
    </row>
    <row r="45" spans="2:6" ht="15" x14ac:dyDescent="0.2">
      <c r="B45" s="11" t="str">
        <f ca="1">IFERROR(VLOOKUP(Таблица72[[#This Row],[НОМЕР]],#REF!,9,0),"")</f>
        <v/>
      </c>
      <c r="C45" s="12" t="str">
        <f ca="1">IF(Категорії!D45&lt;&gt;9999,Категорії!D45,"")</f>
        <v/>
      </c>
      <c r="D45" s="11" t="str">
        <f ca="1">IFERROR(VLOOKUP(Таблица72[[#This Row],[НОМЕР]],#REF!,2),"")</f>
        <v/>
      </c>
      <c r="E45" s="11" t="str">
        <f ca="1">IFERROR(VLOOKUP(Таблица72[[#This Row],[НОМЕР]],#REF!,6),"")</f>
        <v/>
      </c>
      <c r="F45" s="13" t="str">
        <f ca="1">IFERROR(VLOOKUP(Таблица72[[#This Row],[НОМЕР]],#REF!,4,0)-$J$2,"")</f>
        <v/>
      </c>
    </row>
    <row r="46" spans="2:6" ht="15" x14ac:dyDescent="0.2">
      <c r="B46" s="11" t="str">
        <f ca="1">IFERROR(VLOOKUP(Таблица72[[#This Row],[НОМЕР]],#REF!,9,0),"")</f>
        <v/>
      </c>
      <c r="C46" s="12" t="str">
        <f ca="1">IF(Категорії!D46&lt;&gt;9999,Категорії!D46,"")</f>
        <v/>
      </c>
      <c r="D46" s="11" t="str">
        <f ca="1">IFERROR(VLOOKUP(Таблица72[[#This Row],[НОМЕР]],#REF!,2),"")</f>
        <v/>
      </c>
      <c r="E46" s="11" t="str">
        <f ca="1">IFERROR(VLOOKUP(Таблица72[[#This Row],[НОМЕР]],#REF!,6),"")</f>
        <v/>
      </c>
      <c r="F46" s="13" t="str">
        <f ca="1">IFERROR(VLOOKUP(Таблица72[[#This Row],[НОМЕР]],#REF!,4,0)-$J$2,"")</f>
        <v/>
      </c>
    </row>
    <row r="47" spans="2:6" ht="15" x14ac:dyDescent="0.2">
      <c r="B47" s="11" t="str">
        <f ca="1">IFERROR(VLOOKUP(Таблица72[[#This Row],[НОМЕР]],#REF!,9,0),"")</f>
        <v/>
      </c>
      <c r="C47" s="12" t="str">
        <f ca="1">IF(Категорії!D47&lt;&gt;9999,Категорії!D47,"")</f>
        <v/>
      </c>
      <c r="D47" s="11" t="str">
        <f ca="1">IFERROR(VLOOKUP(Таблица72[[#This Row],[НОМЕР]],#REF!,2),"")</f>
        <v/>
      </c>
      <c r="E47" s="11" t="str">
        <f ca="1">IFERROR(VLOOKUP(Таблица72[[#This Row],[НОМЕР]],#REF!,6),"")</f>
        <v/>
      </c>
      <c r="F47" s="13" t="str">
        <f ca="1">IFERROR(VLOOKUP(Таблица72[[#This Row],[НОМЕР]],#REF!,4,0)-$J$2,"")</f>
        <v/>
      </c>
    </row>
    <row r="48" spans="2:6" ht="15" x14ac:dyDescent="0.2">
      <c r="B48" s="11" t="str">
        <f ca="1">IFERROR(VLOOKUP(Таблица72[[#This Row],[НОМЕР]],#REF!,9,0),"")</f>
        <v/>
      </c>
      <c r="C48" s="12" t="str">
        <f ca="1">IF(Категорії!D48&lt;&gt;9999,Категорії!D48,"")</f>
        <v/>
      </c>
      <c r="D48" s="11" t="str">
        <f ca="1">IFERROR(VLOOKUP(Таблица72[[#This Row],[НОМЕР]],#REF!,2),"")</f>
        <v/>
      </c>
      <c r="E48" s="11" t="str">
        <f ca="1">IFERROR(VLOOKUP(Таблица72[[#This Row],[НОМЕР]],#REF!,6),"")</f>
        <v/>
      </c>
      <c r="F48" s="13" t="str">
        <f ca="1">IFERROR(VLOOKUP(Таблица72[[#This Row],[НОМЕР]],#REF!,4,0)-$J$2,"")</f>
        <v/>
      </c>
    </row>
    <row r="49" spans="2:6" ht="15" x14ac:dyDescent="0.2">
      <c r="B49" s="11" t="str">
        <f ca="1">IFERROR(VLOOKUP(Таблица72[[#This Row],[НОМЕР]],#REF!,9,0),"")</f>
        <v/>
      </c>
      <c r="C49" s="12" t="str">
        <f ca="1">IF(Категорії!D49&lt;&gt;9999,Категорії!D49,"")</f>
        <v/>
      </c>
      <c r="D49" s="11" t="str">
        <f ca="1">IFERROR(VLOOKUP(Таблица72[[#This Row],[НОМЕР]],#REF!,2),"")</f>
        <v/>
      </c>
      <c r="E49" s="11" t="str">
        <f ca="1">IFERROR(VLOOKUP(Таблица72[[#This Row],[НОМЕР]],#REF!,6),"")</f>
        <v/>
      </c>
      <c r="F49" s="13" t="str">
        <f ca="1">IFERROR(VLOOKUP(Таблица72[[#This Row],[НОМЕР]],#REF!,4,0)-$J$2,"")</f>
        <v/>
      </c>
    </row>
    <row r="50" spans="2:6" ht="15" x14ac:dyDescent="0.2">
      <c r="B50" s="11" t="str">
        <f ca="1">IFERROR(VLOOKUP(Таблица72[[#This Row],[НОМЕР]],#REF!,9,0),"")</f>
        <v/>
      </c>
      <c r="C50" s="12" t="str">
        <f ca="1">IF(Категорії!D50&lt;&gt;9999,Категорії!D50,"")</f>
        <v/>
      </c>
      <c r="D50" s="11" t="str">
        <f ca="1">IFERROR(VLOOKUP(Таблица72[[#This Row],[НОМЕР]],#REF!,2),"")</f>
        <v/>
      </c>
      <c r="E50" s="11" t="str">
        <f ca="1">IFERROR(VLOOKUP(Таблица72[[#This Row],[НОМЕР]],#REF!,6),"")</f>
        <v/>
      </c>
      <c r="F50" s="13" t="str">
        <f ca="1">IFERROR(VLOOKUP(Таблица72[[#This Row],[НОМЕР]],#REF!,4,0)-$J$2,"")</f>
        <v/>
      </c>
    </row>
    <row r="51" spans="2:6" ht="15" x14ac:dyDescent="0.2">
      <c r="B51" s="11" t="str">
        <f ca="1">IFERROR(VLOOKUP(Таблица72[[#This Row],[НОМЕР]],#REF!,9,0),"")</f>
        <v/>
      </c>
      <c r="C51" s="12" t="str">
        <f ca="1">IF(Категорії!D51&lt;&gt;9999,Категорії!D51,"")</f>
        <v/>
      </c>
      <c r="D51" s="11" t="str">
        <f ca="1">IFERROR(VLOOKUP(Таблица72[[#This Row],[НОМЕР]],#REF!,2),"")</f>
        <v/>
      </c>
      <c r="E51" s="11" t="str">
        <f ca="1">IFERROR(VLOOKUP(Таблица72[[#This Row],[НОМЕР]],#REF!,6),"")</f>
        <v/>
      </c>
      <c r="F51" s="13" t="str">
        <f ca="1">IFERROR(VLOOKUP(Таблица72[[#This Row],[НОМЕР]],#REF!,4,0)-$J$2,"")</f>
        <v/>
      </c>
    </row>
    <row r="52" spans="2:6" ht="15" x14ac:dyDescent="0.2">
      <c r="B52" s="11" t="str">
        <f ca="1">IFERROR(VLOOKUP(Таблица72[[#This Row],[НОМЕР]],#REF!,9,0),"")</f>
        <v/>
      </c>
      <c r="C52" s="12" t="str">
        <f ca="1">IF(Категорії!D52&lt;&gt;9999,Категорії!D52,"")</f>
        <v/>
      </c>
      <c r="D52" s="11" t="str">
        <f ca="1">IFERROR(VLOOKUP(Таблица72[[#This Row],[НОМЕР]],#REF!,2),"")</f>
        <v/>
      </c>
      <c r="E52" s="11" t="str">
        <f ca="1">IFERROR(VLOOKUP(Таблица72[[#This Row],[НОМЕР]],#REF!,6),"")</f>
        <v/>
      </c>
      <c r="F52" s="13" t="str">
        <f ca="1">IFERROR(VLOOKUP(Таблица72[[#This Row],[НОМЕР]],#REF!,4,0)-$J$2,"")</f>
        <v/>
      </c>
    </row>
    <row r="53" spans="2:6" ht="15" x14ac:dyDescent="0.2">
      <c r="B53" s="11" t="str">
        <f ca="1">IFERROR(VLOOKUP(Таблица72[[#This Row],[НОМЕР]],#REF!,9,0),"")</f>
        <v/>
      </c>
      <c r="C53" s="12" t="str">
        <f ca="1">IF(Категорії!D53&lt;&gt;9999,Категорії!D53,"")</f>
        <v/>
      </c>
      <c r="D53" s="11" t="str">
        <f ca="1">IFERROR(VLOOKUP(Таблица72[[#This Row],[НОМЕР]],#REF!,2),"")</f>
        <v/>
      </c>
      <c r="E53" s="11" t="str">
        <f ca="1">IFERROR(VLOOKUP(Таблица72[[#This Row],[НОМЕР]],#REF!,6),"")</f>
        <v/>
      </c>
      <c r="F53" s="13" t="str">
        <f ca="1">IFERROR(VLOOKUP(Таблица72[[#This Row],[НОМЕР]],#REF!,4,0)-$J$2,"")</f>
        <v/>
      </c>
    </row>
    <row r="54" spans="2:6" ht="15" x14ac:dyDescent="0.2">
      <c r="B54" s="11" t="str">
        <f ca="1">IFERROR(VLOOKUP(Таблица72[[#This Row],[НОМЕР]],#REF!,9,0),"")</f>
        <v/>
      </c>
      <c r="C54" s="12" t="str">
        <f ca="1">IF(Категорії!D54&lt;&gt;9999,Категорії!D54,"")</f>
        <v/>
      </c>
      <c r="D54" s="11" t="str">
        <f ca="1">IFERROR(VLOOKUP(Таблица72[[#This Row],[НОМЕР]],#REF!,2),"")</f>
        <v/>
      </c>
      <c r="E54" s="11" t="str">
        <f ca="1">IFERROR(VLOOKUP(Таблица72[[#This Row],[НОМЕР]],#REF!,6),"")</f>
        <v/>
      </c>
      <c r="F54" s="13" t="str">
        <f ca="1">IFERROR(VLOOKUP(Таблица72[[#This Row],[НОМЕР]],#REF!,4,0)-$J$2,"")</f>
        <v/>
      </c>
    </row>
    <row r="55" spans="2:6" ht="15" x14ac:dyDescent="0.2">
      <c r="B55" s="11" t="str">
        <f ca="1">IFERROR(VLOOKUP(Таблица72[[#This Row],[НОМЕР]],#REF!,9,0),"")</f>
        <v/>
      </c>
      <c r="C55" s="12" t="str">
        <f ca="1">IF(Категорії!D55&lt;&gt;9999,Категорії!D55,"")</f>
        <v/>
      </c>
      <c r="D55" s="11" t="str">
        <f ca="1">IFERROR(VLOOKUP(Таблица72[[#This Row],[НОМЕР]],#REF!,2),"")</f>
        <v/>
      </c>
      <c r="E55" s="11" t="str">
        <f ca="1">IFERROR(VLOOKUP(Таблица72[[#This Row],[НОМЕР]],#REF!,6),"")</f>
        <v/>
      </c>
      <c r="F55" s="13" t="str">
        <f ca="1">IFERROR(VLOOKUP(Таблица72[[#This Row],[НОМЕР]],#REF!,4,0)-$J$2,"")</f>
        <v/>
      </c>
    </row>
    <row r="56" spans="2:6" ht="15" x14ac:dyDescent="0.2">
      <c r="B56" s="11" t="str">
        <f ca="1">IFERROR(VLOOKUP(Таблица72[[#This Row],[НОМЕР]],#REF!,9,0),"")</f>
        <v/>
      </c>
      <c r="C56" s="12" t="str">
        <f ca="1">IF(Категорії!D56&lt;&gt;9999,Категорії!D56,"")</f>
        <v/>
      </c>
      <c r="D56" s="11" t="str">
        <f ca="1">IFERROR(VLOOKUP(Таблица72[[#This Row],[НОМЕР]],#REF!,2),"")</f>
        <v/>
      </c>
      <c r="E56" s="11" t="str">
        <f ca="1">IFERROR(VLOOKUP(Таблица72[[#This Row],[НОМЕР]],#REF!,6),"")</f>
        <v/>
      </c>
      <c r="F56" s="13" t="str">
        <f ca="1">IFERROR(VLOOKUP(Таблица72[[#This Row],[НОМЕР]],#REF!,4,0)-$J$2,"")</f>
        <v/>
      </c>
    </row>
    <row r="57" spans="2:6" ht="15" x14ac:dyDescent="0.2">
      <c r="B57" s="11" t="str">
        <f ca="1">IFERROR(VLOOKUP(Таблица72[[#This Row],[НОМЕР]],#REF!,9,0),"")</f>
        <v/>
      </c>
      <c r="C57" s="12" t="str">
        <f ca="1">IF(Категорії!D57&lt;&gt;9999,Категорії!D57,"")</f>
        <v/>
      </c>
      <c r="D57" s="11" t="str">
        <f ca="1">IFERROR(VLOOKUP(Таблица72[[#This Row],[НОМЕР]],#REF!,2),"")</f>
        <v/>
      </c>
      <c r="E57" s="11" t="str">
        <f ca="1">IFERROR(VLOOKUP(Таблица72[[#This Row],[НОМЕР]],#REF!,6),"")</f>
        <v/>
      </c>
      <c r="F57" s="13" t="str">
        <f ca="1">IFERROR(VLOOKUP(Таблица72[[#This Row],[НОМЕР]],#REF!,4,0)-$J$2,"")</f>
        <v/>
      </c>
    </row>
    <row r="58" spans="2:6" ht="15" x14ac:dyDescent="0.2">
      <c r="B58" s="11" t="str">
        <f ca="1">IFERROR(VLOOKUP(Таблица72[[#This Row],[НОМЕР]],#REF!,9,0),"")</f>
        <v/>
      </c>
      <c r="C58" s="12" t="str">
        <f ca="1">IF(Категорії!D58&lt;&gt;9999,Категорії!D58,"")</f>
        <v/>
      </c>
      <c r="D58" s="11" t="str">
        <f ca="1">IFERROR(VLOOKUP(Таблица72[[#This Row],[НОМЕР]],#REF!,2),"")</f>
        <v/>
      </c>
      <c r="E58" s="11" t="str">
        <f ca="1">IFERROR(VLOOKUP(Таблица72[[#This Row],[НОМЕР]],#REF!,6),"")</f>
        <v/>
      </c>
      <c r="F58" s="13" t="str">
        <f ca="1">IFERROR(VLOOKUP(Таблица72[[#This Row],[НОМЕР]],#REF!,4,0)-$J$2,"")</f>
        <v/>
      </c>
    </row>
    <row r="59" spans="2:6" ht="15" x14ac:dyDescent="0.2">
      <c r="B59" s="11" t="str">
        <f ca="1">IFERROR(VLOOKUP(Таблица72[[#This Row],[НОМЕР]],#REF!,9,0),"")</f>
        <v/>
      </c>
      <c r="C59" s="12" t="str">
        <f ca="1">IF(Категорії!D59&lt;&gt;9999,Категорії!D59,"")</f>
        <v/>
      </c>
      <c r="D59" s="11" t="str">
        <f ca="1">IFERROR(VLOOKUP(Таблица72[[#This Row],[НОМЕР]],#REF!,2),"")</f>
        <v/>
      </c>
      <c r="E59" s="11" t="str">
        <f ca="1">IFERROR(VLOOKUP(Таблица72[[#This Row],[НОМЕР]],#REF!,6),"")</f>
        <v/>
      </c>
      <c r="F59" s="13" t="str">
        <f ca="1">IFERROR(VLOOKUP(Таблица72[[#This Row],[НОМЕР]],#REF!,4,0)-$J$2,"")</f>
        <v/>
      </c>
    </row>
    <row r="60" spans="2:6" ht="15" x14ac:dyDescent="0.2">
      <c r="B60" s="11" t="str">
        <f ca="1">IFERROR(VLOOKUP(Таблица72[[#This Row],[НОМЕР]],#REF!,9,0),"")</f>
        <v/>
      </c>
      <c r="C60" s="12" t="str">
        <f ca="1">IF(Категорії!D60&lt;&gt;9999,Категорії!D60,"")</f>
        <v/>
      </c>
      <c r="D60" s="11" t="str">
        <f ca="1">IFERROR(VLOOKUP(Таблица72[[#This Row],[НОМЕР]],#REF!,2),"")</f>
        <v/>
      </c>
      <c r="E60" s="11" t="str">
        <f ca="1">IFERROR(VLOOKUP(Таблица72[[#This Row],[НОМЕР]],#REF!,6),"")</f>
        <v/>
      </c>
      <c r="F60" s="13" t="str">
        <f ca="1">IFERROR(VLOOKUP(Таблица72[[#This Row],[НОМЕР]],#REF!,4,0)-$J$2,"")</f>
        <v/>
      </c>
    </row>
    <row r="61" spans="2:6" ht="15" x14ac:dyDescent="0.2">
      <c r="B61" s="11" t="str">
        <f ca="1">IFERROR(VLOOKUP(Таблица72[[#This Row],[НОМЕР]],#REF!,9,0),"")</f>
        <v/>
      </c>
      <c r="C61" s="12" t="str">
        <f ca="1">IF(Категорії!D61&lt;&gt;9999,Категорії!D61,"")</f>
        <v/>
      </c>
      <c r="D61" s="11" t="str">
        <f ca="1">IFERROR(VLOOKUP(Таблица72[[#This Row],[НОМЕР]],#REF!,2),"")</f>
        <v/>
      </c>
      <c r="E61" s="11" t="str">
        <f ca="1">IFERROR(VLOOKUP(Таблица72[[#This Row],[НОМЕР]],#REF!,6),"")</f>
        <v/>
      </c>
      <c r="F61" s="13" t="str">
        <f ca="1">IFERROR(VLOOKUP(Таблица72[[#This Row],[НОМЕР]],#REF!,4,0)-$J$2,"")</f>
        <v/>
      </c>
    </row>
    <row r="62" spans="2:6" ht="15" x14ac:dyDescent="0.2">
      <c r="B62" s="11" t="str">
        <f ca="1">IFERROR(VLOOKUP(Таблица72[[#This Row],[НОМЕР]],#REF!,9,0),"")</f>
        <v/>
      </c>
      <c r="C62" s="12" t="str">
        <f ca="1">IF(Категорії!D62&lt;&gt;9999,Категорії!D62,"")</f>
        <v/>
      </c>
      <c r="D62" s="11" t="str">
        <f ca="1">IFERROR(VLOOKUP(Таблица72[[#This Row],[НОМЕР]],#REF!,2),"")</f>
        <v/>
      </c>
      <c r="E62" s="11" t="str">
        <f ca="1">IFERROR(VLOOKUP(Таблица72[[#This Row],[НОМЕР]],#REF!,6),"")</f>
        <v/>
      </c>
      <c r="F62" s="13" t="str">
        <f ca="1">IFERROR(VLOOKUP(Таблица72[[#This Row],[НОМЕР]],#REF!,4,0)-$J$2,"")</f>
        <v/>
      </c>
    </row>
    <row r="63" spans="2:6" ht="15" x14ac:dyDescent="0.2">
      <c r="B63" s="11" t="str">
        <f ca="1">IFERROR(VLOOKUP(Таблица72[[#This Row],[НОМЕР]],#REF!,9,0),"")</f>
        <v/>
      </c>
      <c r="C63" s="12" t="str">
        <f ca="1">IF(Категорії!D63&lt;&gt;9999,Категорії!D63,"")</f>
        <v/>
      </c>
      <c r="D63" s="11" t="str">
        <f ca="1">IFERROR(VLOOKUP(Таблица72[[#This Row],[НОМЕР]],#REF!,2),"")</f>
        <v/>
      </c>
      <c r="E63" s="11" t="str">
        <f ca="1">IFERROR(VLOOKUP(Таблица72[[#This Row],[НОМЕР]],#REF!,6),"")</f>
        <v/>
      </c>
      <c r="F63" s="13" t="str">
        <f ca="1">IFERROR(VLOOKUP(Таблица72[[#This Row],[НОМЕР]],#REF!,4,0)-$J$2,"")</f>
        <v/>
      </c>
    </row>
    <row r="64" spans="2:6" ht="15" x14ac:dyDescent="0.2">
      <c r="B64" s="11" t="str">
        <f ca="1">IFERROR(VLOOKUP(Таблица72[[#This Row],[НОМЕР]],#REF!,9,0),"")</f>
        <v/>
      </c>
      <c r="C64" s="12" t="str">
        <f ca="1">IF(Категорії!D64&lt;&gt;9999,Категорії!D64,"")</f>
        <v/>
      </c>
      <c r="D64" s="11" t="str">
        <f ca="1">IFERROR(VLOOKUP(Таблица72[[#This Row],[НОМЕР]],#REF!,2),"")</f>
        <v/>
      </c>
      <c r="E64" s="11" t="str">
        <f ca="1">IFERROR(VLOOKUP(Таблица72[[#This Row],[НОМЕР]],#REF!,6),"")</f>
        <v/>
      </c>
      <c r="F64" s="13" t="str">
        <f ca="1">IFERROR(VLOOKUP(Таблица72[[#This Row],[НОМЕР]],#REF!,4,0)-$J$2,"")</f>
        <v/>
      </c>
    </row>
    <row r="65" spans="2:6" ht="15" x14ac:dyDescent="0.2">
      <c r="B65" s="11" t="str">
        <f ca="1">IFERROR(VLOOKUP(Таблица72[[#This Row],[НОМЕР]],#REF!,9,0),"")</f>
        <v/>
      </c>
      <c r="C65" s="12" t="str">
        <f ca="1">IF(Категорії!D65&lt;&gt;9999,Категорії!D65,"")</f>
        <v/>
      </c>
      <c r="D65" s="11" t="str">
        <f ca="1">IFERROR(VLOOKUP(Таблица72[[#This Row],[НОМЕР]],#REF!,2),"")</f>
        <v/>
      </c>
      <c r="E65" s="11" t="str">
        <f ca="1">IFERROR(VLOOKUP(Таблица72[[#This Row],[НОМЕР]],#REF!,6),"")</f>
        <v/>
      </c>
      <c r="F65" s="13" t="str">
        <f ca="1">IFERROR(VLOOKUP(Таблица72[[#This Row],[НОМЕР]],#REF!,4,0)-$J$2,"")</f>
        <v/>
      </c>
    </row>
    <row r="66" spans="2:6" ht="15" x14ac:dyDescent="0.2">
      <c r="B66" s="11" t="str">
        <f ca="1">IFERROR(VLOOKUP(Таблица72[[#This Row],[НОМЕР]],#REF!,9,0),"")</f>
        <v/>
      </c>
      <c r="C66" s="12" t="str">
        <f ca="1">IF(Категорії!D66&lt;&gt;9999,Категорії!D66,"")</f>
        <v/>
      </c>
      <c r="D66" s="11" t="str">
        <f ca="1">IFERROR(VLOOKUP(Таблица72[[#This Row],[НОМЕР]],#REF!,2),"")</f>
        <v/>
      </c>
      <c r="E66" s="11" t="str">
        <f ca="1">IFERROR(VLOOKUP(Таблица72[[#This Row],[НОМЕР]],#REF!,6),"")</f>
        <v/>
      </c>
      <c r="F66" s="13" t="str">
        <f ca="1">IFERROR(VLOOKUP(Таблица72[[#This Row],[НОМЕР]],#REF!,4,0)-$J$2,"")</f>
        <v/>
      </c>
    </row>
    <row r="67" spans="2:6" ht="15" x14ac:dyDescent="0.2">
      <c r="B67" s="11" t="str">
        <f ca="1">IFERROR(VLOOKUP(Таблица72[[#This Row],[НОМЕР]],#REF!,9,0),"")</f>
        <v/>
      </c>
      <c r="C67" s="12" t="str">
        <f ca="1">IF(Категорії!D67&lt;&gt;9999,Категорії!D67,"")</f>
        <v/>
      </c>
      <c r="D67" s="11" t="str">
        <f ca="1">IFERROR(VLOOKUP(Таблица72[[#This Row],[НОМЕР]],#REF!,2),"")</f>
        <v/>
      </c>
      <c r="E67" s="11" t="str">
        <f ca="1">IFERROR(VLOOKUP(Таблица72[[#This Row],[НОМЕР]],#REF!,6),"")</f>
        <v/>
      </c>
      <c r="F67" s="13" t="str">
        <f ca="1">IFERROR(VLOOKUP(Таблица72[[#This Row],[НОМЕР]],#REF!,4,0)-$J$2,"")</f>
        <v/>
      </c>
    </row>
    <row r="68" spans="2:6" ht="15" x14ac:dyDescent="0.2">
      <c r="B68" s="11" t="str">
        <f ca="1">IFERROR(VLOOKUP(Таблица72[[#This Row],[НОМЕР]],#REF!,9,0),"")</f>
        <v/>
      </c>
      <c r="C68" s="12" t="str">
        <f ca="1">IF(Категорії!D68&lt;&gt;9999,Категорії!D68,"")</f>
        <v/>
      </c>
      <c r="D68" s="11" t="str">
        <f ca="1">IFERROR(VLOOKUP(Таблица72[[#This Row],[НОМЕР]],#REF!,2),"")</f>
        <v/>
      </c>
      <c r="E68" s="11" t="str">
        <f ca="1">IFERROR(VLOOKUP(Таблица72[[#This Row],[НОМЕР]],#REF!,6),"")</f>
        <v/>
      </c>
      <c r="F68" s="13" t="str">
        <f ca="1">IFERROR(VLOOKUP(Таблица72[[#This Row],[НОМЕР]],#REF!,4,0)-$J$2,"")</f>
        <v/>
      </c>
    </row>
    <row r="69" spans="2:6" ht="15" x14ac:dyDescent="0.2">
      <c r="B69" s="11" t="str">
        <f ca="1">IFERROR(VLOOKUP(Таблица72[[#This Row],[НОМЕР]],#REF!,9,0),"")</f>
        <v/>
      </c>
      <c r="C69" s="12" t="str">
        <f ca="1">IF(Категорії!D69&lt;&gt;9999,Категорії!D69,"")</f>
        <v/>
      </c>
      <c r="D69" s="11" t="str">
        <f ca="1">IFERROR(VLOOKUP(Таблица72[[#This Row],[НОМЕР]],#REF!,2),"")</f>
        <v/>
      </c>
      <c r="E69" s="11" t="str">
        <f ca="1">IFERROR(VLOOKUP(Таблица72[[#This Row],[НОМЕР]],#REF!,6),"")</f>
        <v/>
      </c>
      <c r="F69" s="13" t="str">
        <f ca="1">IFERROR(VLOOKUP(Таблица72[[#This Row],[НОМЕР]],#REF!,4,0)-$J$2,"")</f>
        <v/>
      </c>
    </row>
    <row r="70" spans="2:6" ht="15" x14ac:dyDescent="0.2">
      <c r="B70" s="11" t="str">
        <f ca="1">IFERROR(VLOOKUP(Таблица72[[#This Row],[НОМЕР]],#REF!,9,0),"")</f>
        <v/>
      </c>
      <c r="C70" s="12" t="str">
        <f ca="1">IF(Категорії!D70&lt;&gt;9999,Категорії!D70,"")</f>
        <v/>
      </c>
      <c r="D70" s="11" t="str">
        <f ca="1">IFERROR(VLOOKUP(Таблица72[[#This Row],[НОМЕР]],#REF!,2),"")</f>
        <v/>
      </c>
      <c r="E70" s="11" t="str">
        <f ca="1">IFERROR(VLOOKUP(Таблица72[[#This Row],[НОМЕР]],#REF!,6),"")</f>
        <v/>
      </c>
      <c r="F70" s="13" t="str">
        <f ca="1">IFERROR(VLOOKUP(Таблица72[[#This Row],[НОМЕР]],#REF!,4,0)-$J$2,"")</f>
        <v/>
      </c>
    </row>
    <row r="71" spans="2:6" ht="15" x14ac:dyDescent="0.2">
      <c r="B71" s="11" t="str">
        <f ca="1">IFERROR(VLOOKUP(Таблица72[[#This Row],[НОМЕР]],#REF!,9,0),"")</f>
        <v/>
      </c>
      <c r="C71" s="12" t="str">
        <f ca="1">IF(Категорії!D71&lt;&gt;9999,Категорії!D71,"")</f>
        <v/>
      </c>
      <c r="D71" s="11" t="str">
        <f ca="1">IFERROR(VLOOKUP(Таблица72[[#This Row],[НОМЕР]],#REF!,2),"")</f>
        <v/>
      </c>
      <c r="E71" s="11" t="str">
        <f ca="1">IFERROR(VLOOKUP(Таблица72[[#This Row],[НОМЕР]],#REF!,6),"")</f>
        <v/>
      </c>
      <c r="F71" s="13" t="str">
        <f ca="1">IFERROR(VLOOKUP(Таблица72[[#This Row],[НОМЕР]],#REF!,4,0)-$J$2,"")</f>
        <v/>
      </c>
    </row>
    <row r="72" spans="2:6" ht="15" x14ac:dyDescent="0.2">
      <c r="B72" s="11" t="str">
        <f ca="1">IFERROR(VLOOKUP(Таблица72[[#This Row],[НОМЕР]],#REF!,9,0),"")</f>
        <v/>
      </c>
      <c r="C72" s="12" t="str">
        <f ca="1">IF(Категорії!D72&lt;&gt;9999,Категорії!D72,"")</f>
        <v/>
      </c>
      <c r="D72" s="11" t="str">
        <f ca="1">IFERROR(VLOOKUP(Таблица72[[#This Row],[НОМЕР]],#REF!,2),"")</f>
        <v/>
      </c>
      <c r="E72" s="11" t="str">
        <f ca="1">IFERROR(VLOOKUP(Таблица72[[#This Row],[НОМЕР]],#REF!,6),"")</f>
        <v/>
      </c>
      <c r="F72" s="13" t="str">
        <f ca="1">IFERROR(VLOOKUP(Таблица72[[#This Row],[НОМЕР]],#REF!,4,0)-$J$2,"")</f>
        <v/>
      </c>
    </row>
    <row r="73" spans="2:6" ht="15" x14ac:dyDescent="0.2">
      <c r="B73" s="11" t="str">
        <f ca="1">IFERROR(VLOOKUP(Таблица72[[#This Row],[НОМЕР]],#REF!,9,0),"")</f>
        <v/>
      </c>
      <c r="C73" s="12" t="str">
        <f ca="1">IF(Категорії!D73&lt;&gt;9999,Категорії!D73,"")</f>
        <v/>
      </c>
      <c r="D73" s="11" t="str">
        <f ca="1">IFERROR(VLOOKUP(Таблица72[[#This Row],[НОМЕР]],#REF!,2),"")</f>
        <v/>
      </c>
      <c r="E73" s="11" t="str">
        <f ca="1">IFERROR(VLOOKUP(Таблица72[[#This Row],[НОМЕР]],#REF!,6),"")</f>
        <v/>
      </c>
      <c r="F73" s="13" t="str">
        <f ca="1">IFERROR(VLOOKUP(Таблица72[[#This Row],[НОМЕР]],#REF!,4,0)-$J$2,"")</f>
        <v/>
      </c>
    </row>
    <row r="74" spans="2:6" ht="15" x14ac:dyDescent="0.2">
      <c r="B74" s="11" t="str">
        <f ca="1">IFERROR(VLOOKUP(Таблица72[[#This Row],[НОМЕР]],#REF!,9,0),"")</f>
        <v/>
      </c>
      <c r="C74" s="12" t="str">
        <f ca="1">IF(Категорії!D74&lt;&gt;9999,Категорії!D74,"")</f>
        <v/>
      </c>
      <c r="D74" s="11" t="str">
        <f ca="1">IFERROR(VLOOKUP(Таблица72[[#This Row],[НОМЕР]],#REF!,2),"")</f>
        <v/>
      </c>
      <c r="E74" s="11" t="str">
        <f ca="1">IFERROR(VLOOKUP(Таблица72[[#This Row],[НОМЕР]],#REF!,6),"")</f>
        <v/>
      </c>
      <c r="F74" s="13" t="str">
        <f ca="1">IFERROR(VLOOKUP(Таблица72[[#This Row],[НОМЕР]],#REF!,4,0)-$J$2,"")</f>
        <v/>
      </c>
    </row>
    <row r="75" spans="2:6" ht="15" x14ac:dyDescent="0.2">
      <c r="B75" s="11" t="str">
        <f ca="1">IFERROR(VLOOKUP(Таблица72[[#This Row],[НОМЕР]],#REF!,9,0),"")</f>
        <v/>
      </c>
      <c r="C75" s="12" t="str">
        <f ca="1">IF(Категорії!D75&lt;&gt;9999,Категорії!D75,"")</f>
        <v/>
      </c>
      <c r="D75" s="11" t="str">
        <f ca="1">IFERROR(VLOOKUP(Таблица72[[#This Row],[НОМЕР]],#REF!,2),"")</f>
        <v/>
      </c>
      <c r="E75" s="11" t="str">
        <f ca="1">IFERROR(VLOOKUP(Таблица72[[#This Row],[НОМЕР]],#REF!,6),"")</f>
        <v/>
      </c>
      <c r="F75" s="13" t="str">
        <f ca="1">IFERROR(VLOOKUP(Таблица72[[#This Row],[НОМЕР]],#REF!,4,0)-$J$2,"")</f>
        <v/>
      </c>
    </row>
    <row r="76" spans="2:6" ht="15" x14ac:dyDescent="0.2">
      <c r="B76" s="11" t="str">
        <f ca="1">IFERROR(VLOOKUP(Таблица72[[#This Row],[НОМЕР]],#REF!,9,0),"")</f>
        <v/>
      </c>
      <c r="C76" s="12" t="str">
        <f ca="1">IF(Категорії!D76&lt;&gt;9999,Категорії!D76,"")</f>
        <v/>
      </c>
      <c r="D76" s="11" t="str">
        <f ca="1">IFERROR(VLOOKUP(Таблица72[[#This Row],[НОМЕР]],#REF!,2),"")</f>
        <v/>
      </c>
      <c r="E76" s="11" t="str">
        <f ca="1">IFERROR(VLOOKUP(Таблица72[[#This Row],[НОМЕР]],#REF!,6),"")</f>
        <v/>
      </c>
      <c r="F76" s="13" t="str">
        <f ca="1">IFERROR(VLOOKUP(Таблица72[[#This Row],[НОМЕР]],#REF!,4,0)-$J$2,"")</f>
        <v/>
      </c>
    </row>
    <row r="77" spans="2:6" ht="15" x14ac:dyDescent="0.2">
      <c r="B77" s="11" t="str">
        <f ca="1">IFERROR(VLOOKUP(Таблица72[[#This Row],[НОМЕР]],#REF!,9,0),"")</f>
        <v/>
      </c>
      <c r="C77" s="12" t="str">
        <f ca="1">IF(Категорії!D77&lt;&gt;9999,Категорії!D77,"")</f>
        <v/>
      </c>
      <c r="D77" s="11" t="str">
        <f ca="1">IFERROR(VLOOKUP(Таблица72[[#This Row],[НОМЕР]],#REF!,2),"")</f>
        <v/>
      </c>
      <c r="E77" s="11" t="str">
        <f ca="1">IFERROR(VLOOKUP(Таблица72[[#This Row],[НОМЕР]],#REF!,6),"")</f>
        <v/>
      </c>
      <c r="F77" s="13" t="str">
        <f ca="1">IFERROR(VLOOKUP(Таблица72[[#This Row],[НОМЕР]],#REF!,4,0)-$J$2,"")</f>
        <v/>
      </c>
    </row>
    <row r="78" spans="2:6" ht="15" x14ac:dyDescent="0.2">
      <c r="B78" s="11" t="str">
        <f ca="1">IFERROR(VLOOKUP(Таблица72[[#This Row],[НОМЕР]],#REF!,9,0),"")</f>
        <v/>
      </c>
      <c r="C78" s="12" t="str">
        <f ca="1">IF(Категорії!D78&lt;&gt;9999,Категорії!D78,"")</f>
        <v/>
      </c>
      <c r="D78" s="11" t="str">
        <f ca="1">IFERROR(VLOOKUP(Таблица72[[#This Row],[НОМЕР]],#REF!,2),"")</f>
        <v/>
      </c>
      <c r="E78" s="11" t="str">
        <f ca="1">IFERROR(VLOOKUP(Таблица72[[#This Row],[НОМЕР]],#REF!,6),"")</f>
        <v/>
      </c>
      <c r="F78" s="13" t="str">
        <f ca="1">IFERROR(VLOOKUP(Таблица72[[#This Row],[НОМЕР]],#REF!,4,0)-$J$2,"")</f>
        <v/>
      </c>
    </row>
    <row r="79" spans="2:6" ht="15" x14ac:dyDescent="0.2">
      <c r="B79" s="11" t="str">
        <f ca="1">IFERROR(VLOOKUP(Таблица72[[#This Row],[НОМЕР]],#REF!,9,0),"")</f>
        <v/>
      </c>
      <c r="C79" s="12" t="str">
        <f ca="1">IF(Категорії!D79&lt;&gt;9999,Категорії!D79,"")</f>
        <v/>
      </c>
      <c r="D79" s="11" t="str">
        <f ca="1">IFERROR(VLOOKUP(Таблица72[[#This Row],[НОМЕР]],#REF!,2),"")</f>
        <v/>
      </c>
      <c r="E79" s="11" t="str">
        <f ca="1">IFERROR(VLOOKUP(Таблица72[[#This Row],[НОМЕР]],#REF!,6),"")</f>
        <v/>
      </c>
      <c r="F79" s="13" t="str">
        <f ca="1">IFERROR(VLOOKUP(Таблица72[[#This Row],[НОМЕР]],#REF!,4,0)-$J$2,"")</f>
        <v/>
      </c>
    </row>
    <row r="80" spans="2:6" ht="15" x14ac:dyDescent="0.2">
      <c r="B80" s="11" t="str">
        <f ca="1">IFERROR(VLOOKUP(Таблица72[[#This Row],[НОМЕР]],#REF!,9,0),"")</f>
        <v/>
      </c>
      <c r="C80" s="12" t="str">
        <f ca="1">IF(Категорії!D80&lt;&gt;9999,Категорії!D80,"")</f>
        <v/>
      </c>
      <c r="D80" s="11" t="str">
        <f ca="1">IFERROR(VLOOKUP(Таблица72[[#This Row],[НОМЕР]],#REF!,2),"")</f>
        <v/>
      </c>
      <c r="E80" s="11" t="str">
        <f ca="1">IFERROR(VLOOKUP(Таблица72[[#This Row],[НОМЕР]],#REF!,6),"")</f>
        <v/>
      </c>
      <c r="F80" s="13" t="str">
        <f ca="1">IFERROR(VLOOKUP(Таблица72[[#This Row],[НОМЕР]],#REF!,4,0)-$J$2,"")</f>
        <v/>
      </c>
    </row>
    <row r="81" spans="2:6" ht="15" x14ac:dyDescent="0.2">
      <c r="B81" s="11" t="str">
        <f ca="1">IFERROR(VLOOKUP(Таблица72[[#This Row],[НОМЕР]],#REF!,9,0),"")</f>
        <v/>
      </c>
      <c r="C81" s="12" t="str">
        <f ca="1">IF(Категорії!D81&lt;&gt;9999,Категорії!D81,"")</f>
        <v/>
      </c>
      <c r="D81" s="11" t="str">
        <f ca="1">IFERROR(VLOOKUP(Таблица72[[#This Row],[НОМЕР]],#REF!,2),"")</f>
        <v/>
      </c>
      <c r="E81" s="11" t="str">
        <f ca="1">IFERROR(VLOOKUP(Таблица72[[#This Row],[НОМЕР]],#REF!,6),"")</f>
        <v/>
      </c>
      <c r="F81" s="13" t="str">
        <f ca="1">IFERROR(VLOOKUP(Таблица72[[#This Row],[НОМЕР]],#REF!,4,0)-$J$2,"")</f>
        <v/>
      </c>
    </row>
    <row r="82" spans="2:6" ht="15" x14ac:dyDescent="0.2">
      <c r="B82" s="11" t="str">
        <f ca="1">IFERROR(VLOOKUP(Таблица72[[#This Row],[НОМЕР]],#REF!,9,0),"")</f>
        <v/>
      </c>
      <c r="C82" s="12" t="str">
        <f ca="1">IF(Категорії!D82&lt;&gt;9999,Категорії!D82,"")</f>
        <v/>
      </c>
      <c r="D82" s="11" t="str">
        <f ca="1">IFERROR(VLOOKUP(Таблица72[[#This Row],[НОМЕР]],#REF!,2),"")</f>
        <v/>
      </c>
      <c r="E82" s="11" t="str">
        <f ca="1">IFERROR(VLOOKUP(Таблица72[[#This Row],[НОМЕР]],#REF!,6),"")</f>
        <v/>
      </c>
      <c r="F82" s="13" t="str">
        <f ca="1">IFERROR(VLOOKUP(Таблица72[[#This Row],[НОМЕР]],#REF!,4,0)-$J$2,"")</f>
        <v/>
      </c>
    </row>
    <row r="83" spans="2:6" ht="15" x14ac:dyDescent="0.2">
      <c r="B83" s="11" t="str">
        <f ca="1">IFERROR(VLOOKUP(Таблица72[[#This Row],[НОМЕР]],#REF!,9,0),"")</f>
        <v/>
      </c>
      <c r="C83" s="12" t="str">
        <f ca="1">IF(Категорії!D83&lt;&gt;9999,Категорії!D83,"")</f>
        <v/>
      </c>
      <c r="D83" s="11" t="str">
        <f ca="1">IFERROR(VLOOKUP(Таблица72[[#This Row],[НОМЕР]],#REF!,2),"")</f>
        <v/>
      </c>
      <c r="E83" s="11" t="str">
        <f ca="1">IFERROR(VLOOKUP(Таблица72[[#This Row],[НОМЕР]],#REF!,6),"")</f>
        <v/>
      </c>
      <c r="F83" s="13" t="str">
        <f ca="1">IFERROR(VLOOKUP(Таблица72[[#This Row],[НОМЕР]],#REF!,4,0)-$J$2,"")</f>
        <v/>
      </c>
    </row>
    <row r="84" spans="2:6" ht="15" x14ac:dyDescent="0.2">
      <c r="B84" s="11" t="str">
        <f ca="1">IFERROR(VLOOKUP(Таблица72[[#This Row],[НОМЕР]],#REF!,9,0),"")</f>
        <v/>
      </c>
      <c r="C84" s="12" t="str">
        <f ca="1">IF(Категорії!D84&lt;&gt;9999,Категорії!D84,"")</f>
        <v/>
      </c>
      <c r="D84" s="11" t="str">
        <f ca="1">IFERROR(VLOOKUP(Таблица72[[#This Row],[НОМЕР]],#REF!,2),"")</f>
        <v/>
      </c>
      <c r="E84" s="11" t="str">
        <f ca="1">IFERROR(VLOOKUP(Таблица72[[#This Row],[НОМЕР]],#REF!,6),"")</f>
        <v/>
      </c>
      <c r="F84" s="13" t="str">
        <f ca="1">IFERROR(VLOOKUP(Таблица72[[#This Row],[НОМЕР]],#REF!,4,0)-$J$2,"")</f>
        <v/>
      </c>
    </row>
    <row r="85" spans="2:6" ht="15" x14ac:dyDescent="0.2">
      <c r="B85" s="11" t="str">
        <f ca="1">IFERROR(VLOOKUP(Таблица72[[#This Row],[НОМЕР]],#REF!,9,0),"")</f>
        <v/>
      </c>
      <c r="C85" s="12" t="str">
        <f ca="1">IF(Категорії!D85&lt;&gt;9999,Категорії!D85,"")</f>
        <v/>
      </c>
      <c r="D85" s="11" t="str">
        <f ca="1">IFERROR(VLOOKUP(Таблица72[[#This Row],[НОМЕР]],#REF!,2),"")</f>
        <v/>
      </c>
      <c r="E85" s="11" t="str">
        <f ca="1">IFERROR(VLOOKUP(Таблица72[[#This Row],[НОМЕР]],#REF!,6),"")</f>
        <v/>
      </c>
      <c r="F85" s="13" t="str">
        <f ca="1">IFERROR(VLOOKUP(Таблица72[[#This Row],[НОМЕР]],#REF!,4,0)-$J$2,"")</f>
        <v/>
      </c>
    </row>
    <row r="86" spans="2:6" ht="15" x14ac:dyDescent="0.2">
      <c r="B86" s="11" t="str">
        <f ca="1">IFERROR(VLOOKUP(Таблица72[[#This Row],[НОМЕР]],#REF!,9,0),"")</f>
        <v/>
      </c>
      <c r="C86" s="12" t="str">
        <f ca="1">IF(Категорії!D86&lt;&gt;9999,Категорії!D86,"")</f>
        <v/>
      </c>
      <c r="D86" s="11" t="str">
        <f ca="1">IFERROR(VLOOKUP(Таблица72[[#This Row],[НОМЕР]],#REF!,2),"")</f>
        <v/>
      </c>
      <c r="E86" s="11" t="str">
        <f ca="1">IFERROR(VLOOKUP(Таблица72[[#This Row],[НОМЕР]],#REF!,6),"")</f>
        <v/>
      </c>
      <c r="F86" s="13" t="str">
        <f ca="1">IFERROR(VLOOKUP(Таблица72[[#This Row],[НОМЕР]],#REF!,4,0)-$J$2,"")</f>
        <v/>
      </c>
    </row>
    <row r="87" spans="2:6" ht="15" x14ac:dyDescent="0.2">
      <c r="B87" s="11" t="str">
        <f ca="1">IFERROR(VLOOKUP(Таблица72[[#This Row],[НОМЕР]],#REF!,9,0),"")</f>
        <v/>
      </c>
      <c r="C87" s="12" t="str">
        <f ca="1">IF(Категорії!D87&lt;&gt;9999,Категорії!D87,"")</f>
        <v/>
      </c>
      <c r="D87" s="11" t="str">
        <f ca="1">IFERROR(VLOOKUP(Таблица72[[#This Row],[НОМЕР]],#REF!,2),"")</f>
        <v/>
      </c>
      <c r="E87" s="11" t="str">
        <f ca="1">IFERROR(VLOOKUP(Таблица72[[#This Row],[НОМЕР]],#REF!,6),"")</f>
        <v/>
      </c>
      <c r="F87" s="13" t="str">
        <f ca="1">IFERROR(VLOOKUP(Таблица72[[#This Row],[НОМЕР]],#REF!,4,0)-$J$2,"")</f>
        <v/>
      </c>
    </row>
    <row r="88" spans="2:6" ht="15" x14ac:dyDescent="0.2">
      <c r="B88" s="11" t="str">
        <f ca="1">IFERROR(VLOOKUP(Таблица72[[#This Row],[НОМЕР]],#REF!,9,0),"")</f>
        <v/>
      </c>
      <c r="C88" s="12" t="str">
        <f ca="1">IF(Категорії!D88&lt;&gt;9999,Категорії!D88,"")</f>
        <v/>
      </c>
      <c r="D88" s="11" t="str">
        <f ca="1">IFERROR(VLOOKUP(Таблица72[[#This Row],[НОМЕР]],#REF!,2),"")</f>
        <v/>
      </c>
      <c r="E88" s="11" t="str">
        <f ca="1">IFERROR(VLOOKUP(Таблица72[[#This Row],[НОМЕР]],#REF!,6),"")</f>
        <v/>
      </c>
      <c r="F88" s="13" t="str">
        <f ca="1">IFERROR(VLOOKUP(Таблица72[[#This Row],[НОМЕР]],#REF!,4,0)-$J$2,"")</f>
        <v/>
      </c>
    </row>
    <row r="89" spans="2:6" ht="15" x14ac:dyDescent="0.2">
      <c r="B89" s="11" t="str">
        <f ca="1">IFERROR(VLOOKUP(Таблица72[[#This Row],[НОМЕР]],#REF!,9,0),"")</f>
        <v/>
      </c>
      <c r="C89" s="12" t="str">
        <f ca="1">IF(Категорії!D89&lt;&gt;9999,Категорії!D89,"")</f>
        <v/>
      </c>
      <c r="D89" s="11" t="str">
        <f ca="1">IFERROR(VLOOKUP(Таблица72[[#This Row],[НОМЕР]],#REF!,2),"")</f>
        <v/>
      </c>
      <c r="E89" s="11" t="str">
        <f ca="1">IFERROR(VLOOKUP(Таблица72[[#This Row],[НОМЕР]],#REF!,6),"")</f>
        <v/>
      </c>
      <c r="F89" s="13" t="str">
        <f ca="1">IFERROR(VLOOKUP(Таблица72[[#This Row],[НОМЕР]],#REF!,4,0)-$J$2,"")</f>
        <v/>
      </c>
    </row>
    <row r="90" spans="2:6" ht="15" x14ac:dyDescent="0.2">
      <c r="B90" s="11" t="str">
        <f ca="1">IFERROR(VLOOKUP(Таблица72[[#This Row],[НОМЕР]],#REF!,9,0),"")</f>
        <v/>
      </c>
      <c r="C90" s="12" t="str">
        <f ca="1">IF(Категорії!D90&lt;&gt;9999,Категорії!D90,"")</f>
        <v/>
      </c>
      <c r="D90" s="11" t="str">
        <f ca="1">IFERROR(VLOOKUP(Таблица72[[#This Row],[НОМЕР]],#REF!,2),"")</f>
        <v/>
      </c>
      <c r="E90" s="11" t="str">
        <f ca="1">IFERROR(VLOOKUP(Таблица72[[#This Row],[НОМЕР]],#REF!,6),"")</f>
        <v/>
      </c>
      <c r="F90" s="13" t="str">
        <f ca="1">IFERROR(VLOOKUP(Таблица72[[#This Row],[НОМЕР]],#REF!,4,0)-$J$2,"")</f>
        <v/>
      </c>
    </row>
    <row r="91" spans="2:6" ht="15" x14ac:dyDescent="0.2">
      <c r="B91" s="11" t="str">
        <f ca="1">IFERROR(VLOOKUP(Таблица72[[#This Row],[НОМЕР]],#REF!,9,0),"")</f>
        <v/>
      </c>
      <c r="C91" s="12" t="str">
        <f ca="1">IF(Категорії!D91&lt;&gt;9999,Категорії!D91,"")</f>
        <v/>
      </c>
      <c r="D91" s="11" t="str">
        <f ca="1">IFERROR(VLOOKUP(Таблица72[[#This Row],[НОМЕР]],#REF!,2),"")</f>
        <v/>
      </c>
      <c r="E91" s="11" t="str">
        <f ca="1">IFERROR(VLOOKUP(Таблица72[[#This Row],[НОМЕР]],#REF!,6),"")</f>
        <v/>
      </c>
      <c r="F91" s="13" t="str">
        <f ca="1">IFERROR(VLOOKUP(Таблица72[[#This Row],[НОМЕР]],#REF!,4,0)-$J$2,"")</f>
        <v/>
      </c>
    </row>
    <row r="92" spans="2:6" ht="15" x14ac:dyDescent="0.2">
      <c r="B92" s="11" t="str">
        <f ca="1">IFERROR(VLOOKUP(Таблица72[[#This Row],[НОМЕР]],#REF!,9,0),"")</f>
        <v/>
      </c>
      <c r="C92" s="12" t="str">
        <f ca="1">IF(Категорії!D92&lt;&gt;9999,Категорії!D92,"")</f>
        <v/>
      </c>
      <c r="D92" s="11" t="str">
        <f ca="1">IFERROR(VLOOKUP(Таблица72[[#This Row],[НОМЕР]],#REF!,2),"")</f>
        <v/>
      </c>
      <c r="E92" s="11" t="str">
        <f ca="1">IFERROR(VLOOKUP(Таблица72[[#This Row],[НОМЕР]],#REF!,6),"")</f>
        <v/>
      </c>
      <c r="F92" s="13" t="str">
        <f ca="1">IFERROR(VLOOKUP(Таблица72[[#This Row],[НОМЕР]],#REF!,4,0)-$J$2,"")</f>
        <v/>
      </c>
    </row>
    <row r="93" spans="2:6" ht="15" x14ac:dyDescent="0.2">
      <c r="B93" s="11" t="str">
        <f ca="1">IFERROR(VLOOKUP(Таблица72[[#This Row],[НОМЕР]],#REF!,9,0),"")</f>
        <v/>
      </c>
      <c r="C93" s="12" t="str">
        <f ca="1">IF(Категорії!D93&lt;&gt;9999,Категорії!D93,"")</f>
        <v/>
      </c>
      <c r="D93" s="11" t="str">
        <f ca="1">IFERROR(VLOOKUP(Таблица72[[#This Row],[НОМЕР]],#REF!,2),"")</f>
        <v/>
      </c>
      <c r="E93" s="11" t="str">
        <f ca="1">IFERROR(VLOOKUP(Таблица72[[#This Row],[НОМЕР]],#REF!,6),"")</f>
        <v/>
      </c>
      <c r="F93" s="13" t="str">
        <f ca="1">IFERROR(VLOOKUP(Таблица72[[#This Row],[НОМЕР]],#REF!,4,0)-$J$2,"")</f>
        <v/>
      </c>
    </row>
    <row r="94" spans="2:6" ht="15" x14ac:dyDescent="0.2">
      <c r="B94" s="11" t="str">
        <f ca="1">IFERROR(VLOOKUP(Таблица72[[#This Row],[НОМЕР]],#REF!,9,0),"")</f>
        <v/>
      </c>
      <c r="C94" s="12" t="str">
        <f ca="1">IF(Категорії!D94&lt;&gt;9999,Категорії!D94,"")</f>
        <v/>
      </c>
      <c r="D94" s="11" t="str">
        <f ca="1">IFERROR(VLOOKUP(Таблица72[[#This Row],[НОМЕР]],#REF!,2),"")</f>
        <v/>
      </c>
      <c r="E94" s="11" t="str">
        <f ca="1">IFERROR(VLOOKUP(Таблица72[[#This Row],[НОМЕР]],#REF!,6),"")</f>
        <v/>
      </c>
      <c r="F94" s="13" t="str">
        <f ca="1">IFERROR(VLOOKUP(Таблица72[[#This Row],[НОМЕР]],#REF!,4,0)-$J$2,"")</f>
        <v/>
      </c>
    </row>
    <row r="95" spans="2:6" ht="15" x14ac:dyDescent="0.2">
      <c r="B95" s="11" t="str">
        <f ca="1">IFERROR(VLOOKUP(Таблица72[[#This Row],[НОМЕР]],#REF!,9,0),"")</f>
        <v/>
      </c>
      <c r="C95" s="12" t="str">
        <f ca="1">IF(Категорії!D95&lt;&gt;9999,Категорії!D95,"")</f>
        <v/>
      </c>
      <c r="D95" s="11" t="str">
        <f ca="1">IFERROR(VLOOKUP(Таблица72[[#This Row],[НОМЕР]],#REF!,2),"")</f>
        <v/>
      </c>
      <c r="E95" s="11" t="str">
        <f ca="1">IFERROR(VLOOKUP(Таблица72[[#This Row],[НОМЕР]],#REF!,6),"")</f>
        <v/>
      </c>
      <c r="F95" s="13" t="str">
        <f ca="1">IFERROR(VLOOKUP(Таблица72[[#This Row],[НОМЕР]],#REF!,4,0)-$J$2,"")</f>
        <v/>
      </c>
    </row>
    <row r="96" spans="2:6" ht="15" x14ac:dyDescent="0.2">
      <c r="B96" s="11" t="str">
        <f ca="1">IFERROR(VLOOKUP(Таблица72[[#This Row],[НОМЕР]],#REF!,9,0),"")</f>
        <v/>
      </c>
      <c r="C96" s="12" t="str">
        <f ca="1">IF(Категорії!D96&lt;&gt;9999,Категорії!D96,"")</f>
        <v/>
      </c>
      <c r="D96" s="11" t="str">
        <f ca="1">IFERROR(VLOOKUP(Таблица72[[#This Row],[НОМЕР]],#REF!,2),"")</f>
        <v/>
      </c>
      <c r="E96" s="11" t="str">
        <f ca="1">IFERROR(VLOOKUP(Таблица72[[#This Row],[НОМЕР]],#REF!,6),"")</f>
        <v/>
      </c>
      <c r="F96" s="13" t="str">
        <f ca="1">IFERROR(VLOOKUP(Таблица72[[#This Row],[НОМЕР]],#REF!,4,0)-$J$2,"")</f>
        <v/>
      </c>
    </row>
    <row r="97" spans="2:6" ht="15" x14ac:dyDescent="0.2">
      <c r="B97" s="11" t="str">
        <f ca="1">IFERROR(VLOOKUP(Таблица72[[#This Row],[НОМЕР]],#REF!,9,0),"")</f>
        <v/>
      </c>
      <c r="C97" s="12" t="str">
        <f ca="1">IF(Категорії!D97&lt;&gt;9999,Категорії!D97,"")</f>
        <v/>
      </c>
      <c r="D97" s="11" t="str">
        <f ca="1">IFERROR(VLOOKUP(Таблица72[[#This Row],[НОМЕР]],#REF!,2),"")</f>
        <v/>
      </c>
      <c r="E97" s="11" t="str">
        <f ca="1">IFERROR(VLOOKUP(Таблица72[[#This Row],[НОМЕР]],#REF!,6),"")</f>
        <v/>
      </c>
      <c r="F97" s="13" t="str">
        <f ca="1">IFERROR(VLOOKUP(Таблица72[[#This Row],[НОМЕР]],#REF!,4,0)-$J$2,"")</f>
        <v/>
      </c>
    </row>
    <row r="98" spans="2:6" ht="15" x14ac:dyDescent="0.2">
      <c r="B98" s="11" t="str">
        <f ca="1">IFERROR(VLOOKUP(Таблица72[[#This Row],[НОМЕР]],#REF!,9,0),"")</f>
        <v/>
      </c>
      <c r="C98" s="12" t="str">
        <f ca="1">IF(Категорії!D98&lt;&gt;9999,Категорії!D98,"")</f>
        <v/>
      </c>
      <c r="D98" s="11" t="str">
        <f ca="1">IFERROR(VLOOKUP(Таблица72[[#This Row],[НОМЕР]],#REF!,2),"")</f>
        <v/>
      </c>
      <c r="E98" s="11" t="str">
        <f ca="1">IFERROR(VLOOKUP(Таблица72[[#This Row],[НОМЕР]],#REF!,6),"")</f>
        <v/>
      </c>
      <c r="F98" s="13" t="str">
        <f ca="1">IFERROR(VLOOKUP(Таблица72[[#This Row],[НОМЕР]],#REF!,4,0)-$J$2,"")</f>
        <v/>
      </c>
    </row>
    <row r="99" spans="2:6" ht="15" x14ac:dyDescent="0.2">
      <c r="B99" s="11" t="str">
        <f ca="1">IFERROR(VLOOKUP(Таблица72[[#This Row],[НОМЕР]],#REF!,9,0),"")</f>
        <v/>
      </c>
      <c r="C99" s="12" t="str">
        <f ca="1">IF(Категорії!D99&lt;&gt;9999,Категорії!D99,"")</f>
        <v/>
      </c>
      <c r="D99" s="11" t="str">
        <f ca="1">IFERROR(VLOOKUP(Таблица72[[#This Row],[НОМЕР]],#REF!,2),"")</f>
        <v/>
      </c>
      <c r="E99" s="11" t="str">
        <f ca="1">IFERROR(VLOOKUP(Таблица72[[#This Row],[НОМЕР]],#REF!,6),"")</f>
        <v/>
      </c>
      <c r="F99" s="13" t="str">
        <f ca="1">IFERROR(VLOOKUP(Таблица72[[#This Row],[НОМЕР]],#REF!,4,0)-$J$2,"")</f>
        <v/>
      </c>
    </row>
    <row r="100" spans="2:6" ht="15" x14ac:dyDescent="0.2">
      <c r="B100" s="11" t="str">
        <f ca="1">IFERROR(VLOOKUP(Таблица72[[#This Row],[НОМЕР]],#REF!,9,0),"")</f>
        <v/>
      </c>
      <c r="C100" s="12" t="str">
        <f ca="1">IF(Категорії!D100&lt;&gt;9999,Категорії!D100,"")</f>
        <v/>
      </c>
      <c r="D100" s="11" t="str">
        <f ca="1">IFERROR(VLOOKUP(Таблица72[[#This Row],[НОМЕР]],#REF!,2),"")</f>
        <v/>
      </c>
      <c r="E100" s="11" t="str">
        <f ca="1">IFERROR(VLOOKUP(Таблица72[[#This Row],[НОМЕР]],#REF!,6),"")</f>
        <v/>
      </c>
      <c r="F100" s="13" t="str">
        <f ca="1">IFERROR(VLOOKUP(Таблица72[[#This Row],[НОМЕР]],#REF!,4,0)-$J$2,"")</f>
        <v/>
      </c>
    </row>
    <row r="101" spans="2:6" ht="15" x14ac:dyDescent="0.2">
      <c r="B101" s="11" t="str">
        <f ca="1">IFERROR(VLOOKUP(Таблица72[[#This Row],[НОМЕР]],#REF!,9,0),"")</f>
        <v/>
      </c>
      <c r="C101" s="12" t="str">
        <f ca="1">IF(Категорії!D101&lt;&gt;9999,Категорії!D101,"")</f>
        <v/>
      </c>
      <c r="D101" s="11" t="str">
        <f ca="1">IFERROR(VLOOKUP(Таблица72[[#This Row],[НОМЕР]],#REF!,2),"")</f>
        <v/>
      </c>
      <c r="E101" s="11" t="str">
        <f ca="1">IFERROR(VLOOKUP(Таблица72[[#This Row],[НОМЕР]],#REF!,6),"")</f>
        <v/>
      </c>
      <c r="F101" s="13" t="str">
        <f ca="1">IFERROR(VLOOKUP(Таблица72[[#This Row],[НОМЕР]],#REF!,4,0)-$J$2,"")</f>
        <v/>
      </c>
    </row>
    <row r="102" spans="2:6" ht="15" x14ac:dyDescent="0.2">
      <c r="B102" s="11" t="str">
        <f ca="1">IFERROR(VLOOKUP(Таблица72[[#This Row],[НОМЕР]],#REF!,9,0),"")</f>
        <v/>
      </c>
      <c r="C102" s="12" t="str">
        <f ca="1">IF(Категорії!D102&lt;&gt;9999,Категорії!D102,"")</f>
        <v/>
      </c>
      <c r="D102" s="11" t="str">
        <f ca="1">IFERROR(VLOOKUP(Таблица72[[#This Row],[НОМЕР]],#REF!,2),"")</f>
        <v/>
      </c>
      <c r="E102" s="11" t="str">
        <f ca="1">IFERROR(VLOOKUP(Таблица72[[#This Row],[НОМЕР]],#REF!,6),"")</f>
        <v/>
      </c>
      <c r="F102" s="13" t="str">
        <f ca="1">IFERROR(VLOOKUP(Таблица72[[#This Row],[НОМЕР]],#REF!,4,0)-$J$2,"")</f>
        <v/>
      </c>
    </row>
    <row r="103" spans="2:6" ht="15" x14ac:dyDescent="0.2">
      <c r="B103" s="11" t="str">
        <f ca="1">IFERROR(VLOOKUP(Таблица72[[#This Row],[НОМЕР]],#REF!,9,0),"")</f>
        <v/>
      </c>
      <c r="C103" s="12" t="str">
        <f ca="1">IF(Категорії!D103&lt;&gt;9999,Категорії!D103,"")</f>
        <v/>
      </c>
      <c r="D103" s="11" t="str">
        <f ca="1">IFERROR(VLOOKUP(Таблица72[[#This Row],[НОМЕР]],#REF!,2),"")</f>
        <v/>
      </c>
      <c r="E103" s="11" t="str">
        <f ca="1">IFERROR(VLOOKUP(Таблица72[[#This Row],[НОМЕР]],#REF!,6),"")</f>
        <v/>
      </c>
      <c r="F103" s="13" t="str">
        <f ca="1">IFERROR(VLOOKUP(Таблица72[[#This Row],[НОМЕР]],#REF!,4,0)-$J$2,"")</f>
        <v/>
      </c>
    </row>
    <row r="104" spans="2:6" ht="15" x14ac:dyDescent="0.2">
      <c r="B104" s="11" t="str">
        <f ca="1">IFERROR(VLOOKUP(Таблица72[[#This Row],[НОМЕР]],#REF!,9,0),"")</f>
        <v/>
      </c>
      <c r="C104" s="12" t="str">
        <f ca="1">IF(Категорії!D104&lt;&gt;9999,Категорії!D104,"")</f>
        <v/>
      </c>
      <c r="D104" s="11" t="str">
        <f ca="1">IFERROR(VLOOKUP(Таблица72[[#This Row],[НОМЕР]],#REF!,2),"")</f>
        <v/>
      </c>
      <c r="E104" s="11" t="str">
        <f ca="1">IFERROR(VLOOKUP(Таблица72[[#This Row],[НОМЕР]],#REF!,6),"")</f>
        <v/>
      </c>
      <c r="F104" s="13" t="str">
        <f ca="1">IFERROR(VLOOKUP(Таблица72[[#This Row],[НОМЕР]],#REF!,4,0)-$J$2,"")</f>
        <v/>
      </c>
    </row>
    <row r="105" spans="2:6" ht="15" x14ac:dyDescent="0.2">
      <c r="B105" s="11" t="str">
        <f ca="1">IFERROR(VLOOKUP(Таблица72[[#This Row],[НОМЕР]],#REF!,9,0),"")</f>
        <v/>
      </c>
      <c r="C105" s="12" t="str">
        <f ca="1">IF(Категорії!D105&lt;&gt;9999,Категорії!D105,"")</f>
        <v/>
      </c>
      <c r="D105" s="11" t="str">
        <f ca="1">IFERROR(VLOOKUP(Таблица72[[#This Row],[НОМЕР]],#REF!,2),"")</f>
        <v/>
      </c>
      <c r="E105" s="11" t="str">
        <f ca="1">IFERROR(VLOOKUP(Таблица72[[#This Row],[НОМЕР]],#REF!,6),"")</f>
        <v/>
      </c>
      <c r="F105" s="13" t="str">
        <f ca="1">IFERROR(VLOOKUP(Таблица72[[#This Row],[НОМЕР]],#REF!,4,0)-$J$2,"")</f>
        <v/>
      </c>
    </row>
    <row r="106" spans="2:6" ht="15" x14ac:dyDescent="0.2">
      <c r="B106" s="11" t="str">
        <f ca="1">IFERROR(VLOOKUP(Таблица72[[#This Row],[НОМЕР]],#REF!,9,0),"")</f>
        <v/>
      </c>
      <c r="C106" s="12" t="str">
        <f ca="1">IF(Категорії!D106&lt;&gt;9999,Категорії!D106,"")</f>
        <v/>
      </c>
      <c r="D106" s="11" t="str">
        <f ca="1">IFERROR(VLOOKUP(Таблица72[[#This Row],[НОМЕР]],#REF!,2),"")</f>
        <v/>
      </c>
      <c r="E106" s="11" t="str">
        <f ca="1">IFERROR(VLOOKUP(Таблица72[[#This Row],[НОМЕР]],#REF!,6),"")</f>
        <v/>
      </c>
      <c r="F106" s="13" t="str">
        <f ca="1">IFERROR(VLOOKUP(Таблица72[[#This Row],[НОМЕР]],#REF!,4,0)-$J$2,"")</f>
        <v/>
      </c>
    </row>
    <row r="107" spans="2:6" ht="15" x14ac:dyDescent="0.2">
      <c r="B107" s="11" t="str">
        <f ca="1">IFERROR(VLOOKUP(Таблица72[[#This Row],[НОМЕР]],#REF!,9,0),"")</f>
        <v/>
      </c>
      <c r="C107" s="12" t="str">
        <f ca="1">IF(Категорії!D107&lt;&gt;9999,Категорії!D107,"")</f>
        <v/>
      </c>
      <c r="D107" s="11" t="str">
        <f ca="1">IFERROR(VLOOKUP(Таблица72[[#This Row],[НОМЕР]],#REF!,2),"")</f>
        <v/>
      </c>
      <c r="E107" s="11" t="str">
        <f ca="1">IFERROR(VLOOKUP(Таблица72[[#This Row],[НОМЕР]],#REF!,6),"")</f>
        <v/>
      </c>
      <c r="F107" s="13" t="str">
        <f ca="1">IFERROR(VLOOKUP(Таблица72[[#This Row],[НОМЕР]],#REF!,4,0)-$J$2,"")</f>
        <v/>
      </c>
    </row>
    <row r="108" spans="2:6" ht="15" x14ac:dyDescent="0.2">
      <c r="B108" s="11" t="str">
        <f ca="1">IFERROR(VLOOKUP(Таблица72[[#This Row],[НОМЕР]],#REF!,9,0),"")</f>
        <v/>
      </c>
      <c r="C108" s="12" t="str">
        <f ca="1">IF(Категорії!D108&lt;&gt;9999,Категорії!D108,"")</f>
        <v/>
      </c>
      <c r="D108" s="11" t="str">
        <f ca="1">IFERROR(VLOOKUP(Таблица72[[#This Row],[НОМЕР]],#REF!,2),"")</f>
        <v/>
      </c>
      <c r="E108" s="11" t="str">
        <f ca="1">IFERROR(VLOOKUP(Таблица72[[#This Row],[НОМЕР]],#REF!,6),"")</f>
        <v/>
      </c>
      <c r="F108" s="13" t="str">
        <f ca="1">IFERROR(VLOOKUP(Таблица72[[#This Row],[НОМЕР]],#REF!,4,0)-$J$2,"")</f>
        <v/>
      </c>
    </row>
    <row r="109" spans="2:6" ht="15" x14ac:dyDescent="0.2">
      <c r="B109" s="11" t="str">
        <f ca="1">IFERROR(VLOOKUP(Таблица72[[#This Row],[НОМЕР]],#REF!,9,0),"")</f>
        <v/>
      </c>
      <c r="C109" s="12" t="str">
        <f ca="1">IF(Категорії!D109&lt;&gt;9999,Категорії!D109,"")</f>
        <v/>
      </c>
      <c r="D109" s="11" t="str">
        <f ca="1">IFERROR(VLOOKUP(Таблица72[[#This Row],[НОМЕР]],#REF!,2),"")</f>
        <v/>
      </c>
      <c r="E109" s="11" t="str">
        <f ca="1">IFERROR(VLOOKUP(Таблица72[[#This Row],[НОМЕР]],#REF!,6),"")</f>
        <v/>
      </c>
      <c r="F109" s="13" t="str">
        <f ca="1">IFERROR(VLOOKUP(Таблица72[[#This Row],[НОМЕР]],#REF!,4,0)-$J$2,"")</f>
        <v/>
      </c>
    </row>
    <row r="110" spans="2:6" ht="15" x14ac:dyDescent="0.2">
      <c r="B110" s="11" t="str">
        <f ca="1">IFERROR(VLOOKUP(Таблица72[[#This Row],[НОМЕР]],#REF!,9,0),"")</f>
        <v/>
      </c>
      <c r="C110" s="12" t="str">
        <f ca="1">IF(Категорії!D110&lt;&gt;9999,Категорії!D110,"")</f>
        <v/>
      </c>
      <c r="D110" s="11" t="str">
        <f ca="1">IFERROR(VLOOKUP(Таблица72[[#This Row],[НОМЕР]],#REF!,2),"")</f>
        <v/>
      </c>
      <c r="E110" s="11" t="str">
        <f ca="1">IFERROR(VLOOKUP(Таблица72[[#This Row],[НОМЕР]],#REF!,6),"")</f>
        <v/>
      </c>
      <c r="F110" s="13" t="str">
        <f ca="1">IFERROR(VLOOKUP(Таблица72[[#This Row],[НОМЕР]],#REF!,4,0)-$J$2,"")</f>
        <v/>
      </c>
    </row>
    <row r="111" spans="2:6" ht="15" x14ac:dyDescent="0.2">
      <c r="B111" s="11" t="str">
        <f ca="1">IFERROR(VLOOKUP(Таблица72[[#This Row],[НОМЕР]],#REF!,9,0),"")</f>
        <v/>
      </c>
      <c r="C111" s="12" t="str">
        <f ca="1">IF(Категорії!D111&lt;&gt;9999,Категорії!D111,"")</f>
        <v/>
      </c>
      <c r="D111" s="11" t="str">
        <f ca="1">IFERROR(VLOOKUP(Таблица72[[#This Row],[НОМЕР]],#REF!,2),"")</f>
        <v/>
      </c>
      <c r="E111" s="11" t="str">
        <f ca="1">IFERROR(VLOOKUP(Таблица72[[#This Row],[НОМЕР]],#REF!,6),"")</f>
        <v/>
      </c>
      <c r="F111" s="13" t="str">
        <f ca="1">IFERROR(VLOOKUP(Таблица72[[#This Row],[НОМЕР]],#REF!,4,0)-$J$2,"")</f>
        <v/>
      </c>
    </row>
    <row r="112" spans="2:6" ht="15" x14ac:dyDescent="0.2">
      <c r="B112" s="11" t="str">
        <f ca="1">IFERROR(VLOOKUP(Таблица72[[#This Row],[НОМЕР]],#REF!,9,0),"")</f>
        <v/>
      </c>
      <c r="C112" s="12" t="str">
        <f ca="1">IF(Категорії!D112&lt;&gt;9999,Категорії!D112,"")</f>
        <v/>
      </c>
      <c r="D112" s="11" t="str">
        <f ca="1">IFERROR(VLOOKUP(Таблица72[[#This Row],[НОМЕР]],#REF!,2),"")</f>
        <v/>
      </c>
      <c r="E112" s="11" t="str">
        <f ca="1">IFERROR(VLOOKUP(Таблица72[[#This Row],[НОМЕР]],#REF!,6),"")</f>
        <v/>
      </c>
      <c r="F112" s="13" t="str">
        <f ca="1">IFERROR(VLOOKUP(Таблица72[[#This Row],[НОМЕР]],#REF!,4,0)-$J$2,"")</f>
        <v/>
      </c>
    </row>
    <row r="113" spans="2:6" ht="15" x14ac:dyDescent="0.2">
      <c r="B113" s="11" t="str">
        <f ca="1">IFERROR(VLOOKUP(Таблица72[[#This Row],[НОМЕР]],#REF!,9,0),"")</f>
        <v/>
      </c>
      <c r="C113" s="12" t="str">
        <f ca="1">IF(Категорії!D113&lt;&gt;9999,Категорії!D113,"")</f>
        <v/>
      </c>
      <c r="D113" s="11" t="str">
        <f ca="1">IFERROR(VLOOKUP(Таблица72[[#This Row],[НОМЕР]],#REF!,2),"")</f>
        <v/>
      </c>
      <c r="E113" s="11" t="str">
        <f ca="1">IFERROR(VLOOKUP(Таблица72[[#This Row],[НОМЕР]],#REF!,6),"")</f>
        <v/>
      </c>
      <c r="F113" s="13" t="str">
        <f ca="1">IFERROR(VLOOKUP(Таблица72[[#This Row],[НОМЕР]],#REF!,4,0)-$J$2,"")</f>
        <v/>
      </c>
    </row>
    <row r="114" spans="2:6" ht="15" x14ac:dyDescent="0.2">
      <c r="B114" s="11" t="str">
        <f ca="1">IFERROR(VLOOKUP(Таблица72[[#This Row],[НОМЕР]],#REF!,9,0),"")</f>
        <v/>
      </c>
      <c r="C114" s="12" t="str">
        <f ca="1">IF(Категорії!D114&lt;&gt;9999,Категорії!D114,"")</f>
        <v/>
      </c>
      <c r="D114" s="11" t="str">
        <f ca="1">IFERROR(VLOOKUP(Таблица72[[#This Row],[НОМЕР]],#REF!,2),"")</f>
        <v/>
      </c>
      <c r="E114" s="11" t="str">
        <f ca="1">IFERROR(VLOOKUP(Таблица72[[#This Row],[НОМЕР]],#REF!,6),"")</f>
        <v/>
      </c>
      <c r="F114" s="13" t="str">
        <f ca="1">IFERROR(VLOOKUP(Таблица72[[#This Row],[НОМЕР]],#REF!,4,0)-$J$2,"")</f>
        <v/>
      </c>
    </row>
    <row r="115" spans="2:6" ht="15" x14ac:dyDescent="0.2">
      <c r="B115" s="11" t="str">
        <f ca="1">IFERROR(VLOOKUP(Таблица72[[#This Row],[НОМЕР]],#REF!,9,0),"")</f>
        <v/>
      </c>
      <c r="C115" s="12" t="str">
        <f ca="1">IF(Категорії!D115&lt;&gt;9999,Категорії!D115,"")</f>
        <v/>
      </c>
      <c r="D115" s="11" t="str">
        <f ca="1">IFERROR(VLOOKUP(Таблица72[[#This Row],[НОМЕР]],#REF!,2),"")</f>
        <v/>
      </c>
      <c r="E115" s="11" t="str">
        <f ca="1">IFERROR(VLOOKUP(Таблица72[[#This Row],[НОМЕР]],#REF!,6),"")</f>
        <v/>
      </c>
      <c r="F115" s="13" t="str">
        <f ca="1">IFERROR(VLOOKUP(Таблица72[[#This Row],[НОМЕР]],#REF!,4,0)-$J$2,"")</f>
        <v/>
      </c>
    </row>
    <row r="116" spans="2:6" ht="15" x14ac:dyDescent="0.2">
      <c r="B116" s="11" t="str">
        <f ca="1">IFERROR(VLOOKUP(Таблица72[[#This Row],[НОМЕР]],#REF!,9,0),"")</f>
        <v/>
      </c>
      <c r="C116" s="12" t="str">
        <f ca="1">IF(Категорії!D116&lt;&gt;9999,Категорії!D116,"")</f>
        <v/>
      </c>
      <c r="D116" s="11" t="str">
        <f ca="1">IFERROR(VLOOKUP(Таблица72[[#This Row],[НОМЕР]],#REF!,2),"")</f>
        <v/>
      </c>
      <c r="E116" s="11" t="str">
        <f ca="1">IFERROR(VLOOKUP(Таблица72[[#This Row],[НОМЕР]],#REF!,6),"")</f>
        <v/>
      </c>
      <c r="F116" s="13" t="str">
        <f ca="1">IFERROR(VLOOKUP(Таблица72[[#This Row],[НОМЕР]],#REF!,4,0)-$J$2,"")</f>
        <v/>
      </c>
    </row>
    <row r="117" spans="2:6" ht="15" x14ac:dyDescent="0.2">
      <c r="B117" s="11" t="str">
        <f ca="1">IFERROR(VLOOKUP(Таблица72[[#This Row],[НОМЕР]],#REF!,9,0),"")</f>
        <v/>
      </c>
      <c r="C117" s="12" t="str">
        <f ca="1">IF(Категорії!D117&lt;&gt;9999,Категорії!D117,"")</f>
        <v/>
      </c>
      <c r="D117" s="11" t="str">
        <f ca="1">IFERROR(VLOOKUP(Таблица72[[#This Row],[НОМЕР]],#REF!,2),"")</f>
        <v/>
      </c>
      <c r="E117" s="11" t="str">
        <f ca="1">IFERROR(VLOOKUP(Таблица72[[#This Row],[НОМЕР]],#REF!,6),"")</f>
        <v/>
      </c>
      <c r="F117" s="13" t="str">
        <f ca="1">IFERROR(VLOOKUP(Таблица72[[#This Row],[НОМЕР]],#REF!,4,0)-$J$2,"")</f>
        <v/>
      </c>
    </row>
    <row r="118" spans="2:6" ht="15" x14ac:dyDescent="0.2">
      <c r="B118" s="11" t="str">
        <f ca="1">IFERROR(VLOOKUP(Таблица72[[#This Row],[НОМЕР]],#REF!,9,0),"")</f>
        <v/>
      </c>
      <c r="C118" s="12" t="str">
        <f ca="1">IF(Категорії!D118&lt;&gt;9999,Категорії!D118,"")</f>
        <v/>
      </c>
      <c r="D118" s="11" t="str">
        <f ca="1">IFERROR(VLOOKUP(Таблица72[[#This Row],[НОМЕР]],#REF!,2),"")</f>
        <v/>
      </c>
      <c r="E118" s="11" t="str">
        <f ca="1">IFERROR(VLOOKUP(Таблица72[[#This Row],[НОМЕР]],#REF!,6),"")</f>
        <v/>
      </c>
      <c r="F118" s="13" t="str">
        <f ca="1">IFERROR(VLOOKUP(Таблица72[[#This Row],[НОМЕР]],#REF!,4,0)-$J$2,"")</f>
        <v/>
      </c>
    </row>
    <row r="119" spans="2:6" ht="15" x14ac:dyDescent="0.2">
      <c r="B119" s="11" t="str">
        <f ca="1">IFERROR(VLOOKUP(Таблица72[[#This Row],[НОМЕР]],#REF!,9,0),"")</f>
        <v/>
      </c>
      <c r="C119" s="12" t="str">
        <f ca="1">IF(Категорії!D119&lt;&gt;9999,Категорії!D119,"")</f>
        <v/>
      </c>
      <c r="D119" s="11" t="str">
        <f ca="1">IFERROR(VLOOKUP(Таблица72[[#This Row],[НОМЕР]],#REF!,2),"")</f>
        <v/>
      </c>
      <c r="E119" s="11" t="str">
        <f ca="1">IFERROR(VLOOKUP(Таблица72[[#This Row],[НОМЕР]],#REF!,6),"")</f>
        <v/>
      </c>
      <c r="F119" s="13" t="str">
        <f ca="1">IFERROR(VLOOKUP(Таблица72[[#This Row],[НОМЕР]],#REF!,4,0)-$J$2,"")</f>
        <v/>
      </c>
    </row>
    <row r="120" spans="2:6" ht="15" x14ac:dyDescent="0.2">
      <c r="B120" s="11" t="str">
        <f ca="1">IFERROR(VLOOKUP(Таблица72[[#This Row],[НОМЕР]],#REF!,9,0),"")</f>
        <v/>
      </c>
      <c r="C120" s="12" t="str">
        <f ca="1">IF(Категорії!D120&lt;&gt;9999,Категорії!D120,"")</f>
        <v/>
      </c>
      <c r="D120" s="11" t="str">
        <f ca="1">IFERROR(VLOOKUP(Таблица72[[#This Row],[НОМЕР]],#REF!,2),"")</f>
        <v/>
      </c>
      <c r="E120" s="11" t="str">
        <f ca="1">IFERROR(VLOOKUP(Таблица72[[#This Row],[НОМЕР]],#REF!,6),"")</f>
        <v/>
      </c>
      <c r="F120" s="13" t="str">
        <f ca="1">IFERROR(VLOOKUP(Таблица72[[#This Row],[НОМЕР]],#REF!,4,0)-$J$2,"")</f>
        <v/>
      </c>
    </row>
    <row r="121" spans="2:6" ht="15" x14ac:dyDescent="0.2">
      <c r="B121" s="11" t="str">
        <f ca="1">IFERROR(VLOOKUP(Таблица72[[#This Row],[НОМЕР]],#REF!,9,0),"")</f>
        <v/>
      </c>
      <c r="C121" s="12" t="str">
        <f ca="1">IF(Категорії!D121&lt;&gt;9999,Категорії!D121,"")</f>
        <v/>
      </c>
      <c r="D121" s="11" t="str">
        <f ca="1">IFERROR(VLOOKUP(Таблица72[[#This Row],[НОМЕР]],#REF!,2),"")</f>
        <v/>
      </c>
      <c r="E121" s="11" t="str">
        <f ca="1">IFERROR(VLOOKUP(Таблица72[[#This Row],[НОМЕР]],#REF!,6),"")</f>
        <v/>
      </c>
      <c r="F121" s="13" t="str">
        <f ca="1">IFERROR(VLOOKUP(Таблица72[[#This Row],[НОМЕР]],#REF!,4,0)-$J$2,"")</f>
        <v/>
      </c>
    </row>
    <row r="122" spans="2:6" ht="15" x14ac:dyDescent="0.2">
      <c r="B122" s="11" t="str">
        <f ca="1">IFERROR(VLOOKUP(Таблица72[[#This Row],[НОМЕР]],#REF!,9,0),"")</f>
        <v/>
      </c>
      <c r="C122" s="12" t="str">
        <f ca="1">IF(Категорії!D122&lt;&gt;9999,Категорії!D122,"")</f>
        <v/>
      </c>
      <c r="D122" s="11" t="str">
        <f ca="1">IFERROR(VLOOKUP(Таблица72[[#This Row],[НОМЕР]],#REF!,2),"")</f>
        <v/>
      </c>
      <c r="E122" s="11" t="str">
        <f ca="1">IFERROR(VLOOKUP(Таблица72[[#This Row],[НОМЕР]],#REF!,6),"")</f>
        <v/>
      </c>
      <c r="F122" s="13" t="str">
        <f ca="1">IFERROR(VLOOKUP(Таблица72[[#This Row],[НОМЕР]],#REF!,4,0)-$J$2,"")</f>
        <v/>
      </c>
    </row>
    <row r="123" spans="2:6" ht="15" x14ac:dyDescent="0.2">
      <c r="B123" s="11" t="str">
        <f ca="1">IFERROR(VLOOKUP(Таблица72[[#This Row],[НОМЕР]],#REF!,9,0),"")</f>
        <v/>
      </c>
      <c r="C123" s="12" t="str">
        <f ca="1">IF(Категорії!D123&lt;&gt;9999,Категорії!D123,"")</f>
        <v/>
      </c>
      <c r="D123" s="11" t="str">
        <f ca="1">IFERROR(VLOOKUP(Таблица72[[#This Row],[НОМЕР]],#REF!,2),"")</f>
        <v/>
      </c>
      <c r="E123" s="11" t="str">
        <f ca="1">IFERROR(VLOOKUP(Таблица72[[#This Row],[НОМЕР]],#REF!,6),"")</f>
        <v/>
      </c>
      <c r="F123" s="13" t="str">
        <f ca="1">IFERROR(VLOOKUP(Таблица72[[#This Row],[НОМЕР]],#REF!,4,0)-$J$2,"")</f>
        <v/>
      </c>
    </row>
    <row r="124" spans="2:6" ht="15" x14ac:dyDescent="0.2">
      <c r="B124" s="11" t="str">
        <f ca="1">IFERROR(VLOOKUP(Таблица72[[#This Row],[НОМЕР]],#REF!,9,0),"")</f>
        <v/>
      </c>
      <c r="C124" s="12" t="str">
        <f ca="1">IF(Категорії!D124&lt;&gt;9999,Категорії!D124,"")</f>
        <v/>
      </c>
      <c r="D124" s="11" t="str">
        <f ca="1">IFERROR(VLOOKUP(Таблица72[[#This Row],[НОМЕР]],#REF!,2),"")</f>
        <v/>
      </c>
      <c r="E124" s="11" t="str">
        <f ca="1">IFERROR(VLOOKUP(Таблица72[[#This Row],[НОМЕР]],#REF!,6),"")</f>
        <v/>
      </c>
      <c r="F124" s="13" t="str">
        <f ca="1">IFERROR(VLOOKUP(Таблица72[[#This Row],[НОМЕР]],#REF!,4,0)-$J$2,"")</f>
        <v/>
      </c>
    </row>
    <row r="125" spans="2:6" ht="15" x14ac:dyDescent="0.2">
      <c r="B125" s="11" t="str">
        <f ca="1">IFERROR(VLOOKUP(Таблица72[[#This Row],[НОМЕР]],#REF!,9,0),"")</f>
        <v/>
      </c>
      <c r="C125" s="12" t="str">
        <f ca="1">IF(Категорії!D125&lt;&gt;9999,Категорії!D125,"")</f>
        <v/>
      </c>
      <c r="D125" s="11" t="str">
        <f ca="1">IFERROR(VLOOKUP(Таблица72[[#This Row],[НОМЕР]],#REF!,2),"")</f>
        <v/>
      </c>
      <c r="E125" s="11" t="str">
        <f ca="1">IFERROR(VLOOKUP(Таблица72[[#This Row],[НОМЕР]],#REF!,6),"")</f>
        <v/>
      </c>
      <c r="F125" s="13" t="str">
        <f ca="1">IFERROR(VLOOKUP(Таблица72[[#This Row],[НОМЕР]],#REF!,4,0)-$J$2,"")</f>
        <v/>
      </c>
    </row>
    <row r="126" spans="2:6" ht="15" x14ac:dyDescent="0.2">
      <c r="B126" s="11" t="str">
        <f ca="1">IFERROR(VLOOKUP(Таблица72[[#This Row],[НОМЕР]],#REF!,9,0),"")</f>
        <v/>
      </c>
      <c r="C126" s="12" t="str">
        <f ca="1">IF(Категорії!D126&lt;&gt;9999,Категорії!D126,"")</f>
        <v/>
      </c>
      <c r="D126" s="11" t="str">
        <f ca="1">IFERROR(VLOOKUP(Таблица72[[#This Row],[НОМЕР]],#REF!,2),"")</f>
        <v/>
      </c>
      <c r="E126" s="11" t="str">
        <f ca="1">IFERROR(VLOOKUP(Таблица72[[#This Row],[НОМЕР]],#REF!,6),"")</f>
        <v/>
      </c>
      <c r="F126" s="13" t="str">
        <f ca="1">IFERROR(VLOOKUP(Таблица72[[#This Row],[НОМЕР]],#REF!,4,0)-$J$2,"")</f>
        <v/>
      </c>
    </row>
    <row r="127" spans="2:6" ht="15" x14ac:dyDescent="0.2">
      <c r="B127" s="11" t="str">
        <f ca="1">IFERROR(VLOOKUP(Таблица72[[#This Row],[НОМЕР]],#REF!,9,0),"")</f>
        <v/>
      </c>
      <c r="C127" s="12" t="str">
        <f ca="1">IF(Категорії!D127&lt;&gt;9999,Категорії!D127,"")</f>
        <v/>
      </c>
      <c r="D127" s="11" t="str">
        <f ca="1">IFERROR(VLOOKUP(Таблица72[[#This Row],[НОМЕР]],#REF!,2),"")</f>
        <v/>
      </c>
      <c r="E127" s="11" t="str">
        <f ca="1">IFERROR(VLOOKUP(Таблица72[[#This Row],[НОМЕР]],#REF!,6),"")</f>
        <v/>
      </c>
      <c r="F127" s="13" t="str">
        <f ca="1">IFERROR(VLOOKUP(Таблица72[[#This Row],[НОМЕР]],#REF!,4,0)-$J$2,"")</f>
        <v/>
      </c>
    </row>
    <row r="128" spans="2:6" ht="15" x14ac:dyDescent="0.2">
      <c r="B128" s="11" t="str">
        <f ca="1">IFERROR(VLOOKUP(Таблица72[[#This Row],[НОМЕР]],#REF!,9,0),"")</f>
        <v/>
      </c>
      <c r="C128" s="12" t="str">
        <f ca="1">IF(Категорії!D128&lt;&gt;9999,Категорії!D128,"")</f>
        <v/>
      </c>
      <c r="D128" s="11" t="str">
        <f ca="1">IFERROR(VLOOKUP(Таблица72[[#This Row],[НОМЕР]],#REF!,2),"")</f>
        <v/>
      </c>
      <c r="E128" s="11" t="str">
        <f ca="1">IFERROR(VLOOKUP(Таблица72[[#This Row],[НОМЕР]],#REF!,6),"")</f>
        <v/>
      </c>
      <c r="F128" s="13" t="str">
        <f ca="1">IFERROR(VLOOKUP(Таблица72[[#This Row],[НОМЕР]],#REF!,4,0)-$J$2,"")</f>
        <v/>
      </c>
    </row>
    <row r="129" spans="2:6" ht="15" x14ac:dyDescent="0.2">
      <c r="B129" s="11" t="str">
        <f ca="1">IFERROR(VLOOKUP(Таблица72[[#This Row],[НОМЕР]],#REF!,9,0),"")</f>
        <v/>
      </c>
      <c r="C129" s="12" t="str">
        <f ca="1">IF(Категорії!D129&lt;&gt;9999,Категорії!D129,"")</f>
        <v/>
      </c>
      <c r="D129" s="11" t="str">
        <f ca="1">IFERROR(VLOOKUP(Таблица72[[#This Row],[НОМЕР]],#REF!,2),"")</f>
        <v/>
      </c>
      <c r="E129" s="11" t="str">
        <f ca="1">IFERROR(VLOOKUP(Таблица72[[#This Row],[НОМЕР]],#REF!,6),"")</f>
        <v/>
      </c>
      <c r="F129" s="13" t="str">
        <f ca="1">IFERROR(VLOOKUP(Таблица72[[#This Row],[НОМЕР]],#REF!,4,0)-$J$2,"")</f>
        <v/>
      </c>
    </row>
    <row r="130" spans="2:6" ht="15" x14ac:dyDescent="0.2">
      <c r="B130" s="11" t="str">
        <f ca="1">IFERROR(VLOOKUP(Таблица72[[#This Row],[НОМЕР]],#REF!,9,0),"")</f>
        <v/>
      </c>
      <c r="C130" s="12" t="str">
        <f ca="1">IF(Категорії!D130&lt;&gt;9999,Категорії!D130,"")</f>
        <v/>
      </c>
      <c r="D130" s="11" t="str">
        <f ca="1">IFERROR(VLOOKUP(Таблица72[[#This Row],[НОМЕР]],#REF!,2),"")</f>
        <v/>
      </c>
      <c r="E130" s="11" t="str">
        <f ca="1">IFERROR(VLOOKUP(Таблица72[[#This Row],[НОМЕР]],#REF!,6),"")</f>
        <v/>
      </c>
      <c r="F130" s="13" t="str">
        <f ca="1">IFERROR(VLOOKUP(Таблица72[[#This Row],[НОМЕР]],#REF!,4,0)-$J$2,"")</f>
        <v/>
      </c>
    </row>
    <row r="131" spans="2:6" ht="15" x14ac:dyDescent="0.2">
      <c r="B131" s="11" t="str">
        <f ca="1">IFERROR(VLOOKUP(Таблица72[[#This Row],[НОМЕР]],#REF!,9,0),"")</f>
        <v/>
      </c>
      <c r="C131" s="12" t="str">
        <f ca="1">IF(Категорії!D131&lt;&gt;9999,Категорії!D131,"")</f>
        <v/>
      </c>
      <c r="D131" s="11" t="str">
        <f ca="1">IFERROR(VLOOKUP(Таблица72[[#This Row],[НОМЕР]],#REF!,2),"")</f>
        <v/>
      </c>
      <c r="E131" s="11" t="str">
        <f ca="1">IFERROR(VLOOKUP(Таблица72[[#This Row],[НОМЕР]],#REF!,6),"")</f>
        <v/>
      </c>
      <c r="F131" s="13" t="str">
        <f ca="1">IFERROR(VLOOKUP(Таблица72[[#This Row],[НОМЕР]],#REF!,4,0)-$J$2,"")</f>
        <v/>
      </c>
    </row>
    <row r="132" spans="2:6" ht="15" x14ac:dyDescent="0.2">
      <c r="B132" s="11" t="str">
        <f ca="1">IFERROR(VLOOKUP(Таблица72[[#This Row],[НОМЕР]],#REF!,9,0),"")</f>
        <v/>
      </c>
      <c r="C132" s="12" t="str">
        <f ca="1">IF(Категорії!D132&lt;&gt;9999,Категорії!D132,"")</f>
        <v/>
      </c>
      <c r="D132" s="11" t="str">
        <f ca="1">IFERROR(VLOOKUP(Таблица72[[#This Row],[НОМЕР]],#REF!,2),"")</f>
        <v/>
      </c>
      <c r="E132" s="11" t="str">
        <f ca="1">IFERROR(VLOOKUP(Таблица72[[#This Row],[НОМЕР]],#REF!,6),"")</f>
        <v/>
      </c>
      <c r="F132" s="13" t="str">
        <f ca="1">IFERROR(VLOOKUP(Таблица72[[#This Row],[НОМЕР]],#REF!,4,0)-$J$2,"")</f>
        <v/>
      </c>
    </row>
    <row r="133" spans="2:6" ht="15" x14ac:dyDescent="0.2">
      <c r="B133" s="11" t="str">
        <f ca="1">IFERROR(VLOOKUP(Таблица72[[#This Row],[НОМЕР]],#REF!,9,0),"")</f>
        <v/>
      </c>
      <c r="C133" s="12" t="str">
        <f ca="1">IF(Категорії!D133&lt;&gt;9999,Категорії!D133,"")</f>
        <v/>
      </c>
      <c r="D133" s="11" t="str">
        <f ca="1">IFERROR(VLOOKUP(Таблица72[[#This Row],[НОМЕР]],#REF!,2),"")</f>
        <v/>
      </c>
      <c r="E133" s="11" t="str">
        <f ca="1">IFERROR(VLOOKUP(Таблица72[[#This Row],[НОМЕР]],#REF!,6),"")</f>
        <v/>
      </c>
      <c r="F133" s="13" t="str">
        <f ca="1">IFERROR(VLOOKUP(Таблица72[[#This Row],[НОМЕР]],#REF!,4,0)-$J$2,"")</f>
        <v/>
      </c>
    </row>
    <row r="134" spans="2:6" ht="15" x14ac:dyDescent="0.2">
      <c r="B134" s="11" t="str">
        <f ca="1">IFERROR(VLOOKUP(Таблица72[[#This Row],[НОМЕР]],#REF!,9,0),"")</f>
        <v/>
      </c>
      <c r="C134" s="12" t="str">
        <f ca="1">IF(Категорії!D134&lt;&gt;9999,Категорії!D134,"")</f>
        <v/>
      </c>
      <c r="D134" s="11" t="str">
        <f ca="1">IFERROR(VLOOKUP(Таблица72[[#This Row],[НОМЕР]],#REF!,2),"")</f>
        <v/>
      </c>
      <c r="E134" s="11" t="str">
        <f ca="1">IFERROR(VLOOKUP(Таблица72[[#This Row],[НОМЕР]],#REF!,6),"")</f>
        <v/>
      </c>
      <c r="F134" s="13" t="str">
        <f ca="1">IFERROR(VLOOKUP(Таблица72[[#This Row],[НОМЕР]],#REF!,4,0)-$J$2,"")</f>
        <v/>
      </c>
    </row>
    <row r="135" spans="2:6" ht="15" x14ac:dyDescent="0.2">
      <c r="B135" s="11" t="str">
        <f ca="1">IFERROR(VLOOKUP(Таблица72[[#This Row],[НОМЕР]],#REF!,9,0),"")</f>
        <v/>
      </c>
      <c r="C135" s="12" t="str">
        <f ca="1">IF(Категорії!D135&lt;&gt;9999,Категорії!D135,"")</f>
        <v/>
      </c>
      <c r="D135" s="11" t="str">
        <f ca="1">IFERROR(VLOOKUP(Таблица72[[#This Row],[НОМЕР]],#REF!,2),"")</f>
        <v/>
      </c>
      <c r="E135" s="11" t="str">
        <f ca="1">IFERROR(VLOOKUP(Таблица72[[#This Row],[НОМЕР]],#REF!,6),"")</f>
        <v/>
      </c>
      <c r="F135" s="13" t="str">
        <f ca="1">IFERROR(VLOOKUP(Таблица72[[#This Row],[НОМЕР]],#REF!,4,0)-$J$2,"")</f>
        <v/>
      </c>
    </row>
    <row r="136" spans="2:6" ht="15" x14ac:dyDescent="0.2">
      <c r="B136" s="11" t="str">
        <f ca="1">IFERROR(VLOOKUP(Таблица72[[#This Row],[НОМЕР]],#REF!,9,0),"")</f>
        <v/>
      </c>
      <c r="C136" s="12" t="str">
        <f ca="1">IF(Категорії!D136&lt;&gt;9999,Категорії!D136,"")</f>
        <v/>
      </c>
      <c r="D136" s="11" t="str">
        <f ca="1">IFERROR(VLOOKUP(Таблица72[[#This Row],[НОМЕР]],#REF!,2),"")</f>
        <v/>
      </c>
      <c r="E136" s="11" t="str">
        <f ca="1">IFERROR(VLOOKUP(Таблица72[[#This Row],[НОМЕР]],#REF!,6),"")</f>
        <v/>
      </c>
      <c r="F136" s="13" t="str">
        <f ca="1">IFERROR(VLOOKUP(Таблица72[[#This Row],[НОМЕР]],#REF!,4,0)-$J$2,"")</f>
        <v/>
      </c>
    </row>
    <row r="137" spans="2:6" ht="15" x14ac:dyDescent="0.2">
      <c r="B137" s="11" t="str">
        <f ca="1">IFERROR(VLOOKUP(Таблица72[[#This Row],[НОМЕР]],#REF!,9,0),"")</f>
        <v/>
      </c>
      <c r="C137" s="12" t="str">
        <f ca="1">IF(Категорії!D137&lt;&gt;9999,Категорії!D137,"")</f>
        <v/>
      </c>
      <c r="D137" s="11" t="str">
        <f ca="1">IFERROR(VLOOKUP(Таблица72[[#This Row],[НОМЕР]],#REF!,2),"")</f>
        <v/>
      </c>
      <c r="E137" s="11" t="str">
        <f ca="1">IFERROR(VLOOKUP(Таблица72[[#This Row],[НОМЕР]],#REF!,6),"")</f>
        <v/>
      </c>
      <c r="F137" s="13" t="str">
        <f ca="1">IFERROR(VLOOKUP(Таблица72[[#This Row],[НОМЕР]],#REF!,4,0)-$J$2,"")</f>
        <v/>
      </c>
    </row>
    <row r="138" spans="2:6" ht="15" x14ac:dyDescent="0.2">
      <c r="B138" s="11" t="str">
        <f ca="1">IFERROR(VLOOKUP(Таблица72[[#This Row],[НОМЕР]],#REF!,9,0),"")</f>
        <v/>
      </c>
      <c r="C138" s="12" t="str">
        <f ca="1">IF(Категорії!D138&lt;&gt;9999,Категорії!D138,"")</f>
        <v/>
      </c>
      <c r="D138" s="11" t="str">
        <f ca="1">IFERROR(VLOOKUP(Таблица72[[#This Row],[НОМЕР]],#REF!,2),"")</f>
        <v/>
      </c>
      <c r="E138" s="11" t="str">
        <f ca="1">IFERROR(VLOOKUP(Таблица72[[#This Row],[НОМЕР]],#REF!,6),"")</f>
        <v/>
      </c>
      <c r="F138" s="13" t="str">
        <f ca="1">IFERROR(VLOOKUP(Таблица72[[#This Row],[НОМЕР]],#REF!,4,0)-$J$2,"")</f>
        <v/>
      </c>
    </row>
    <row r="139" spans="2:6" ht="15" x14ac:dyDescent="0.2">
      <c r="B139" s="11" t="str">
        <f ca="1">IFERROR(VLOOKUP(Таблица72[[#This Row],[НОМЕР]],#REF!,9,0),"")</f>
        <v/>
      </c>
      <c r="C139" s="12" t="str">
        <f ca="1">IF(Категорії!D139&lt;&gt;9999,Категорії!D139,"")</f>
        <v/>
      </c>
      <c r="D139" s="11" t="str">
        <f ca="1">IFERROR(VLOOKUP(Таблица72[[#This Row],[НОМЕР]],#REF!,2),"")</f>
        <v/>
      </c>
      <c r="E139" s="11" t="str">
        <f ca="1">IFERROR(VLOOKUP(Таблица72[[#This Row],[НОМЕР]],#REF!,6),"")</f>
        <v/>
      </c>
      <c r="F139" s="13" t="str">
        <f ca="1">IFERROR(VLOOKUP(Таблица72[[#This Row],[НОМЕР]],#REF!,4,0)-$J$2,"")</f>
        <v/>
      </c>
    </row>
    <row r="140" spans="2:6" ht="15" x14ac:dyDescent="0.2">
      <c r="B140" s="11" t="str">
        <f ca="1">IFERROR(VLOOKUP(Таблица72[[#This Row],[НОМЕР]],#REF!,9,0),"")</f>
        <v/>
      </c>
      <c r="C140" s="12" t="str">
        <f ca="1">IF(Категорії!D140&lt;&gt;9999,Категорії!D140,"")</f>
        <v/>
      </c>
      <c r="D140" s="11" t="str">
        <f ca="1">IFERROR(VLOOKUP(Таблица72[[#This Row],[НОМЕР]],#REF!,2),"")</f>
        <v/>
      </c>
      <c r="E140" s="11" t="str">
        <f ca="1">IFERROR(VLOOKUP(Таблица72[[#This Row],[НОМЕР]],#REF!,6),"")</f>
        <v/>
      </c>
      <c r="F140" s="13" t="str">
        <f ca="1">IFERROR(VLOOKUP(Таблица72[[#This Row],[НОМЕР]],#REF!,4,0)-$J$2,"")</f>
        <v/>
      </c>
    </row>
    <row r="141" spans="2:6" ht="15" x14ac:dyDescent="0.2">
      <c r="B141" s="11" t="str">
        <f ca="1">IFERROR(VLOOKUP(Таблица72[[#This Row],[НОМЕР]],#REF!,9,0),"")</f>
        <v/>
      </c>
      <c r="C141" s="12" t="str">
        <f ca="1">IF(Категорії!D141&lt;&gt;9999,Категорії!D141,"")</f>
        <v/>
      </c>
      <c r="D141" s="11" t="str">
        <f ca="1">IFERROR(VLOOKUP(Таблица72[[#This Row],[НОМЕР]],#REF!,2),"")</f>
        <v/>
      </c>
      <c r="E141" s="11" t="str">
        <f ca="1">IFERROR(VLOOKUP(Таблица72[[#This Row],[НОМЕР]],#REF!,6),"")</f>
        <v/>
      </c>
      <c r="F141" s="13" t="str">
        <f ca="1">IFERROR(VLOOKUP(Таблица72[[#This Row],[НОМЕР]],#REF!,4,0)-$J$2,"")</f>
        <v/>
      </c>
    </row>
    <row r="142" spans="2:6" ht="15" x14ac:dyDescent="0.2">
      <c r="B142" s="11" t="str">
        <f ca="1">IFERROR(VLOOKUP(Таблица72[[#This Row],[НОМЕР]],#REF!,9,0),"")</f>
        <v/>
      </c>
      <c r="C142" s="12" t="str">
        <f ca="1">IF(Категорії!D142&lt;&gt;9999,Категорії!D142,"")</f>
        <v/>
      </c>
      <c r="D142" s="11" t="str">
        <f ca="1">IFERROR(VLOOKUP(Таблица72[[#This Row],[НОМЕР]],#REF!,2),"")</f>
        <v/>
      </c>
      <c r="E142" s="11" t="str">
        <f ca="1">IFERROR(VLOOKUP(Таблица72[[#This Row],[НОМЕР]],#REF!,6),"")</f>
        <v/>
      </c>
      <c r="F142" s="13" t="str">
        <f ca="1">IFERROR(VLOOKUP(Таблица72[[#This Row],[НОМЕР]],#REF!,4,0)-$J$2,"")</f>
        <v/>
      </c>
    </row>
    <row r="143" spans="2:6" ht="15" x14ac:dyDescent="0.2">
      <c r="B143" s="11" t="str">
        <f ca="1">IFERROR(VLOOKUP(Таблица72[[#This Row],[НОМЕР]],#REF!,9,0),"")</f>
        <v/>
      </c>
      <c r="C143" s="12" t="str">
        <f ca="1">IF(Категорії!D143&lt;&gt;9999,Категорії!D143,"")</f>
        <v/>
      </c>
      <c r="D143" s="11" t="str">
        <f ca="1">IFERROR(VLOOKUP(Таблица72[[#This Row],[НОМЕР]],#REF!,2),"")</f>
        <v/>
      </c>
      <c r="E143" s="11" t="str">
        <f ca="1">IFERROR(VLOOKUP(Таблица72[[#This Row],[НОМЕР]],#REF!,6),"")</f>
        <v/>
      </c>
      <c r="F143" s="13" t="str">
        <f ca="1">IFERROR(VLOOKUP(Таблица72[[#This Row],[НОМЕР]],#REF!,4,0)-$J$2,"")</f>
        <v/>
      </c>
    </row>
    <row r="144" spans="2:6" ht="15" x14ac:dyDescent="0.2">
      <c r="B144" s="11" t="str">
        <f ca="1">IFERROR(VLOOKUP(Таблица72[[#This Row],[НОМЕР]],#REF!,9,0),"")</f>
        <v/>
      </c>
      <c r="C144" s="12" t="str">
        <f ca="1">IF(Категорії!D144&lt;&gt;9999,Категорії!D144,"")</f>
        <v/>
      </c>
      <c r="D144" s="11" t="str">
        <f ca="1">IFERROR(VLOOKUP(Таблица72[[#This Row],[НОМЕР]],#REF!,2),"")</f>
        <v/>
      </c>
      <c r="E144" s="11" t="str">
        <f ca="1">IFERROR(VLOOKUP(Таблица72[[#This Row],[НОМЕР]],#REF!,6),"")</f>
        <v/>
      </c>
      <c r="F144" s="13" t="str">
        <f ca="1">IFERROR(VLOOKUP(Таблица72[[#This Row],[НОМЕР]],#REF!,4,0)-$J$2,"")</f>
        <v/>
      </c>
    </row>
    <row r="145" spans="2:6" ht="15" x14ac:dyDescent="0.2">
      <c r="B145" s="11" t="str">
        <f ca="1">IFERROR(VLOOKUP(Таблица72[[#This Row],[НОМЕР]],#REF!,9,0),"")</f>
        <v/>
      </c>
      <c r="C145" s="12" t="str">
        <f ca="1">IF(Категорії!D145&lt;&gt;9999,Категорії!D145,"")</f>
        <v/>
      </c>
      <c r="D145" s="11" t="str">
        <f ca="1">IFERROR(VLOOKUP(Таблица72[[#This Row],[НОМЕР]],#REF!,2),"")</f>
        <v/>
      </c>
      <c r="E145" s="11" t="str">
        <f ca="1">IFERROR(VLOOKUP(Таблица72[[#This Row],[НОМЕР]],#REF!,6),"")</f>
        <v/>
      </c>
      <c r="F145" s="13" t="str">
        <f ca="1">IFERROR(VLOOKUP(Таблица72[[#This Row],[НОМЕР]],#REF!,4,0)-$J$2,"")</f>
        <v/>
      </c>
    </row>
    <row r="146" spans="2:6" ht="15" x14ac:dyDescent="0.2">
      <c r="B146" s="11" t="str">
        <f ca="1">IFERROR(VLOOKUP(Таблица72[[#This Row],[НОМЕР]],#REF!,9,0),"")</f>
        <v/>
      </c>
      <c r="C146" s="12" t="str">
        <f ca="1">IF(Категорії!D146&lt;&gt;9999,Категорії!D146,"")</f>
        <v/>
      </c>
      <c r="D146" s="11" t="str">
        <f ca="1">IFERROR(VLOOKUP(Таблица72[[#This Row],[НОМЕР]],#REF!,2),"")</f>
        <v/>
      </c>
      <c r="E146" s="11" t="str">
        <f ca="1">IFERROR(VLOOKUP(Таблица72[[#This Row],[НОМЕР]],#REF!,6),"")</f>
        <v/>
      </c>
      <c r="F146" s="13" t="str">
        <f ca="1">IFERROR(VLOOKUP(Таблица72[[#This Row],[НОМЕР]],#REF!,4,0)-$J$2,"")</f>
        <v/>
      </c>
    </row>
    <row r="147" spans="2:6" ht="15" x14ac:dyDescent="0.2">
      <c r="B147" s="11" t="str">
        <f ca="1">IFERROR(VLOOKUP(Таблица72[[#This Row],[НОМЕР]],#REF!,9,0),"")</f>
        <v/>
      </c>
      <c r="C147" s="12" t="str">
        <f ca="1">IF(Категорії!D147&lt;&gt;9999,Категорії!D147,"")</f>
        <v/>
      </c>
      <c r="D147" s="11" t="str">
        <f ca="1">IFERROR(VLOOKUP(Таблица72[[#This Row],[НОМЕР]],#REF!,2),"")</f>
        <v/>
      </c>
      <c r="E147" s="11" t="str">
        <f ca="1">IFERROR(VLOOKUP(Таблица72[[#This Row],[НОМЕР]],#REF!,6),"")</f>
        <v/>
      </c>
      <c r="F147" s="13" t="str">
        <f ca="1">IFERROR(VLOOKUP(Таблица72[[#This Row],[НОМЕР]],#REF!,4,0)-$J$2,"")</f>
        <v/>
      </c>
    </row>
    <row r="148" spans="2:6" ht="15" x14ac:dyDescent="0.2">
      <c r="B148" s="11" t="str">
        <f ca="1">IFERROR(VLOOKUP(Таблица72[[#This Row],[НОМЕР]],#REF!,9,0),"")</f>
        <v/>
      </c>
      <c r="C148" s="12" t="str">
        <f ca="1">IF(Категорії!D148&lt;&gt;9999,Категорії!D148,"")</f>
        <v/>
      </c>
      <c r="D148" s="11" t="str">
        <f ca="1">IFERROR(VLOOKUP(Таблица72[[#This Row],[НОМЕР]],#REF!,2),"")</f>
        <v/>
      </c>
      <c r="E148" s="11" t="str">
        <f ca="1">IFERROR(VLOOKUP(Таблица72[[#This Row],[НОМЕР]],#REF!,6),"")</f>
        <v/>
      </c>
      <c r="F148" s="13" t="str">
        <f ca="1">IFERROR(VLOOKUP(Таблица72[[#This Row],[НОМЕР]],#REF!,4,0)-$J$2,"")</f>
        <v/>
      </c>
    </row>
    <row r="149" spans="2:6" ht="15" x14ac:dyDescent="0.2">
      <c r="B149" s="11" t="str">
        <f ca="1">IFERROR(VLOOKUP(Таблица72[[#This Row],[НОМЕР]],#REF!,9,0),"")</f>
        <v/>
      </c>
      <c r="C149" s="12" t="str">
        <f ca="1">IF(Категорії!D149&lt;&gt;9999,Категорії!D149,"")</f>
        <v/>
      </c>
      <c r="D149" s="11" t="str">
        <f ca="1">IFERROR(VLOOKUP(Таблица72[[#This Row],[НОМЕР]],#REF!,2),"")</f>
        <v/>
      </c>
      <c r="E149" s="11" t="str">
        <f ca="1">IFERROR(VLOOKUP(Таблица72[[#This Row],[НОМЕР]],#REF!,6),"")</f>
        <v/>
      </c>
      <c r="F149" s="13" t="str">
        <f ca="1">IFERROR(VLOOKUP(Таблица72[[#This Row],[НОМЕР]],#REF!,4,0)-$J$2,"")</f>
        <v/>
      </c>
    </row>
    <row r="150" spans="2:6" ht="15" x14ac:dyDescent="0.2">
      <c r="B150" s="11" t="str">
        <f ca="1">IFERROR(VLOOKUP(Таблица72[[#This Row],[НОМЕР]],#REF!,9,0),"")</f>
        <v/>
      </c>
      <c r="C150" s="12" t="str">
        <f ca="1">IF(Категорії!D150&lt;&gt;9999,Категорії!D150,"")</f>
        <v/>
      </c>
      <c r="D150" s="11" t="str">
        <f ca="1">IFERROR(VLOOKUP(Таблица72[[#This Row],[НОМЕР]],#REF!,2),"")</f>
        <v/>
      </c>
      <c r="E150" s="11" t="str">
        <f ca="1">IFERROR(VLOOKUP(Таблица72[[#This Row],[НОМЕР]],#REF!,6),"")</f>
        <v/>
      </c>
      <c r="F150" s="13" t="str">
        <f ca="1">IFERROR(VLOOKUP(Таблица72[[#This Row],[НОМЕР]],#REF!,4,0)-$J$2,"")</f>
        <v/>
      </c>
    </row>
    <row r="151" spans="2:6" ht="15" x14ac:dyDescent="0.2">
      <c r="B151" s="11" t="str">
        <f ca="1">IFERROR(VLOOKUP(Таблица72[[#This Row],[НОМЕР]],#REF!,9,0),"")</f>
        <v/>
      </c>
      <c r="C151" s="12" t="str">
        <f ca="1">IF(Категорії!D151&lt;&gt;9999,Категорії!D151,"")</f>
        <v/>
      </c>
      <c r="D151" s="11" t="str">
        <f ca="1">IFERROR(VLOOKUP(Таблица72[[#This Row],[НОМЕР]],#REF!,2),"")</f>
        <v/>
      </c>
      <c r="E151" s="11" t="str">
        <f ca="1">IFERROR(VLOOKUP(Таблица72[[#This Row],[НОМЕР]],#REF!,6),"")</f>
        <v/>
      </c>
      <c r="F151" s="13" t="str">
        <f ca="1">IFERROR(VLOOKUP(Таблица72[[#This Row],[НОМЕР]],#REF!,4,0)-$J$2,"")</f>
        <v/>
      </c>
    </row>
    <row r="152" spans="2:6" ht="15" x14ac:dyDescent="0.2">
      <c r="B152" s="11" t="str">
        <f ca="1">IFERROR(VLOOKUP(Таблица72[[#This Row],[НОМЕР]],#REF!,9,0),"")</f>
        <v/>
      </c>
      <c r="C152" s="12" t="str">
        <f ca="1">IF(Категорії!D152&lt;&gt;9999,Категорії!D152,"")</f>
        <v/>
      </c>
      <c r="D152" s="11" t="str">
        <f ca="1">IFERROR(VLOOKUP(Таблица72[[#This Row],[НОМЕР]],#REF!,2),"")</f>
        <v/>
      </c>
      <c r="E152" s="11" t="str">
        <f ca="1">IFERROR(VLOOKUP(Таблица72[[#This Row],[НОМЕР]],#REF!,6),"")</f>
        <v/>
      </c>
      <c r="F152" s="13" t="str">
        <f ca="1">IFERROR(VLOOKUP(Таблица72[[#This Row],[НОМЕР]],#REF!,4,0)-$J$2,"")</f>
        <v/>
      </c>
    </row>
    <row r="153" spans="2:6" ht="15" x14ac:dyDescent="0.2">
      <c r="B153" s="11" t="str">
        <f ca="1">IFERROR(VLOOKUP(Таблица72[[#This Row],[НОМЕР]],#REF!,9,0),"")</f>
        <v/>
      </c>
      <c r="C153" s="12" t="str">
        <f ca="1">IF(Категорії!D153&lt;&gt;9999,Категорії!D153,"")</f>
        <v/>
      </c>
      <c r="D153" s="11" t="str">
        <f ca="1">IFERROR(VLOOKUP(Таблица72[[#This Row],[НОМЕР]],#REF!,2),"")</f>
        <v/>
      </c>
      <c r="E153" s="11" t="str">
        <f ca="1">IFERROR(VLOOKUP(Таблица72[[#This Row],[НОМЕР]],#REF!,6),"")</f>
        <v/>
      </c>
      <c r="F153" s="13" t="str">
        <f ca="1">IFERROR(VLOOKUP(Таблица72[[#This Row],[НОМЕР]],#REF!,4,0)-$J$2,"")</f>
        <v/>
      </c>
    </row>
    <row r="154" spans="2:6" ht="15" x14ac:dyDescent="0.2">
      <c r="B154" s="11" t="str">
        <f ca="1">IFERROR(VLOOKUP(Таблица72[[#This Row],[НОМЕР]],#REF!,9,0),"")</f>
        <v/>
      </c>
      <c r="C154" s="12" t="str">
        <f ca="1">IF(Категорії!D154&lt;&gt;9999,Категорії!D154,"")</f>
        <v/>
      </c>
      <c r="D154" s="11" t="str">
        <f ca="1">IFERROR(VLOOKUP(Таблица72[[#This Row],[НОМЕР]],#REF!,2),"")</f>
        <v/>
      </c>
      <c r="E154" s="11" t="str">
        <f ca="1">IFERROR(VLOOKUP(Таблица72[[#This Row],[НОМЕР]],#REF!,6),"")</f>
        <v/>
      </c>
      <c r="F154" s="13" t="str">
        <f ca="1">IFERROR(VLOOKUP(Таблица72[[#This Row],[НОМЕР]],#REF!,4,0)-$J$2,"")</f>
        <v/>
      </c>
    </row>
    <row r="155" spans="2:6" ht="15" x14ac:dyDescent="0.2">
      <c r="B155" s="11" t="str">
        <f ca="1">IFERROR(VLOOKUP(Таблица72[[#This Row],[НОМЕР]],#REF!,9,0),"")</f>
        <v/>
      </c>
      <c r="C155" s="12" t="str">
        <f ca="1">IF(Категорії!D155&lt;&gt;9999,Категорії!D155,"")</f>
        <v/>
      </c>
      <c r="D155" s="11" t="str">
        <f ca="1">IFERROR(VLOOKUP(Таблица72[[#This Row],[НОМЕР]],#REF!,2),"")</f>
        <v/>
      </c>
      <c r="E155" s="11" t="str">
        <f ca="1">IFERROR(VLOOKUP(Таблица72[[#This Row],[НОМЕР]],#REF!,6),"")</f>
        <v/>
      </c>
      <c r="F155" s="13" t="str">
        <f ca="1">IFERROR(VLOOKUP(Таблица72[[#This Row],[НОМЕР]],#REF!,4,0)-$J$2,"")</f>
        <v/>
      </c>
    </row>
    <row r="156" spans="2:6" ht="15" x14ac:dyDescent="0.2">
      <c r="B156" s="11" t="str">
        <f ca="1">IFERROR(VLOOKUP(Таблица72[[#This Row],[НОМЕР]],#REF!,9,0),"")</f>
        <v/>
      </c>
      <c r="C156" s="12" t="str">
        <f ca="1">IF(Категорії!D156&lt;&gt;9999,Категорії!D156,"")</f>
        <v/>
      </c>
      <c r="D156" s="11" t="str">
        <f ca="1">IFERROR(VLOOKUP(Таблица72[[#This Row],[НОМЕР]],#REF!,2),"")</f>
        <v/>
      </c>
      <c r="E156" s="11" t="str">
        <f ca="1">IFERROR(VLOOKUP(Таблица72[[#This Row],[НОМЕР]],#REF!,6),"")</f>
        <v/>
      </c>
      <c r="F156" s="13" t="str">
        <f ca="1">IFERROR(VLOOKUP(Таблица72[[#This Row],[НОМЕР]],#REF!,4,0)-$J$2,"")</f>
        <v/>
      </c>
    </row>
    <row r="157" spans="2:6" ht="15" x14ac:dyDescent="0.2">
      <c r="B157" s="11" t="str">
        <f ca="1">IFERROR(VLOOKUP(Таблица72[[#This Row],[НОМЕР]],#REF!,9,0),"")</f>
        <v/>
      </c>
      <c r="C157" s="12" t="str">
        <f ca="1">IF(Категорії!D157&lt;&gt;9999,Категорії!D157,"")</f>
        <v/>
      </c>
      <c r="D157" s="11" t="str">
        <f ca="1">IFERROR(VLOOKUP(Таблица72[[#This Row],[НОМЕР]],#REF!,2),"")</f>
        <v/>
      </c>
      <c r="E157" s="11" t="str">
        <f ca="1">IFERROR(VLOOKUP(Таблица72[[#This Row],[НОМЕР]],#REF!,6),"")</f>
        <v/>
      </c>
      <c r="F157" s="13" t="str">
        <f ca="1">IFERROR(VLOOKUP(Таблица72[[#This Row],[НОМЕР]],#REF!,4,0)-$J$2,"")</f>
        <v/>
      </c>
    </row>
    <row r="158" spans="2:6" ht="15" x14ac:dyDescent="0.2">
      <c r="B158" s="11" t="str">
        <f ca="1">IFERROR(VLOOKUP(Таблица72[[#This Row],[НОМЕР]],#REF!,9,0),"")</f>
        <v/>
      </c>
      <c r="C158" s="12" t="str">
        <f ca="1">IF(Категорії!D158&lt;&gt;9999,Категорії!D158,"")</f>
        <v/>
      </c>
      <c r="D158" s="11" t="str">
        <f ca="1">IFERROR(VLOOKUP(Таблица72[[#This Row],[НОМЕР]],#REF!,2),"")</f>
        <v/>
      </c>
      <c r="E158" s="11" t="str">
        <f ca="1">IFERROR(VLOOKUP(Таблица72[[#This Row],[НОМЕР]],#REF!,6),"")</f>
        <v/>
      </c>
      <c r="F158" s="13" t="str">
        <f ca="1">IFERROR(VLOOKUP(Таблица72[[#This Row],[НОМЕР]],#REF!,4,0)-$J$2,"")</f>
        <v/>
      </c>
    </row>
    <row r="159" spans="2:6" ht="15" x14ac:dyDescent="0.2">
      <c r="B159" s="11" t="str">
        <f ca="1">IFERROR(VLOOKUP(Таблица72[[#This Row],[НОМЕР]],#REF!,9,0),"")</f>
        <v/>
      </c>
      <c r="C159" s="12" t="str">
        <f ca="1">IF(Категорії!D159&lt;&gt;9999,Категорії!D159,"")</f>
        <v/>
      </c>
      <c r="D159" s="11" t="str">
        <f ca="1">IFERROR(VLOOKUP(Таблица72[[#This Row],[НОМЕР]],#REF!,2),"")</f>
        <v/>
      </c>
      <c r="E159" s="11" t="str">
        <f ca="1">IFERROR(VLOOKUP(Таблица72[[#This Row],[НОМЕР]],#REF!,6),"")</f>
        <v/>
      </c>
      <c r="F159" s="13" t="str">
        <f ca="1">IFERROR(VLOOKUP(Таблица72[[#This Row],[НОМЕР]],#REF!,4,0)-$J$2,"")</f>
        <v/>
      </c>
    </row>
    <row r="160" spans="2:6" ht="15" x14ac:dyDescent="0.2">
      <c r="B160" s="11" t="str">
        <f ca="1">IFERROR(VLOOKUP(Таблица72[[#This Row],[НОМЕР]],#REF!,9,0),"")</f>
        <v/>
      </c>
      <c r="C160" s="12" t="str">
        <f ca="1">IF(Категорії!D160&lt;&gt;9999,Категорії!D160,"")</f>
        <v/>
      </c>
      <c r="D160" s="11" t="str">
        <f ca="1">IFERROR(VLOOKUP(Таблица72[[#This Row],[НОМЕР]],#REF!,2),"")</f>
        <v/>
      </c>
      <c r="E160" s="11" t="str">
        <f ca="1">IFERROR(VLOOKUP(Таблица72[[#This Row],[НОМЕР]],#REF!,6),"")</f>
        <v/>
      </c>
      <c r="F160" s="13" t="str">
        <f ca="1">IFERROR(VLOOKUP(Таблица72[[#This Row],[НОМЕР]],#REF!,4,0)-$J$2,"")</f>
        <v/>
      </c>
    </row>
    <row r="161" spans="2:6" ht="15" x14ac:dyDescent="0.2">
      <c r="B161" s="11" t="str">
        <f ca="1">IFERROR(VLOOKUP(Таблица72[[#This Row],[НОМЕР]],#REF!,9,0),"")</f>
        <v/>
      </c>
      <c r="C161" s="12" t="str">
        <f ca="1">IF(Категорії!D161&lt;&gt;9999,Категорії!D161,"")</f>
        <v/>
      </c>
      <c r="D161" s="11" t="str">
        <f ca="1">IFERROR(VLOOKUP(Таблица72[[#This Row],[НОМЕР]],#REF!,2),"")</f>
        <v/>
      </c>
      <c r="E161" s="11" t="str">
        <f ca="1">IFERROR(VLOOKUP(Таблица72[[#This Row],[НОМЕР]],#REF!,6),"")</f>
        <v/>
      </c>
      <c r="F161" s="13" t="str">
        <f ca="1">IFERROR(VLOOKUP(Таблица72[[#This Row],[НОМЕР]],#REF!,4,0)-$J$2,"")</f>
        <v/>
      </c>
    </row>
    <row r="162" spans="2:6" ht="15" x14ac:dyDescent="0.2">
      <c r="B162" s="11" t="str">
        <f ca="1">IFERROR(VLOOKUP(Таблица72[[#This Row],[НОМЕР]],#REF!,9,0),"")</f>
        <v/>
      </c>
      <c r="C162" s="12" t="str">
        <f ca="1">IF(Категорії!D162&lt;&gt;9999,Категорії!D162,"")</f>
        <v/>
      </c>
      <c r="D162" s="11" t="str">
        <f ca="1">IFERROR(VLOOKUP(Таблица72[[#This Row],[НОМЕР]],#REF!,2),"")</f>
        <v/>
      </c>
      <c r="E162" s="11" t="str">
        <f ca="1">IFERROR(VLOOKUP(Таблица72[[#This Row],[НОМЕР]],#REF!,6),"")</f>
        <v/>
      </c>
      <c r="F162" s="13" t="str">
        <f ca="1">IFERROR(VLOOKUP(Таблица72[[#This Row],[НОМЕР]],#REF!,4,0)-$J$2,"")</f>
        <v/>
      </c>
    </row>
    <row r="163" spans="2:6" ht="15" x14ac:dyDescent="0.2">
      <c r="B163" s="11" t="str">
        <f ca="1">IFERROR(VLOOKUP(Таблица72[[#This Row],[НОМЕР]],#REF!,9,0),"")</f>
        <v/>
      </c>
      <c r="C163" s="12" t="str">
        <f ca="1">IF(Категорії!D163&lt;&gt;9999,Категорії!D163,"")</f>
        <v/>
      </c>
      <c r="D163" s="11" t="str">
        <f ca="1">IFERROR(VLOOKUP(Таблица72[[#This Row],[НОМЕР]],#REF!,2),"")</f>
        <v/>
      </c>
      <c r="E163" s="11" t="str">
        <f ca="1">IFERROR(VLOOKUP(Таблица72[[#This Row],[НОМЕР]],#REF!,6),"")</f>
        <v/>
      </c>
      <c r="F163" s="13" t="str">
        <f ca="1">IFERROR(VLOOKUP(Таблица72[[#This Row],[НОМЕР]],#REF!,4,0)-$J$2,"")</f>
        <v/>
      </c>
    </row>
    <row r="164" spans="2:6" ht="15" x14ac:dyDescent="0.2">
      <c r="B164" s="11" t="str">
        <f ca="1">IFERROR(VLOOKUP(Таблица72[[#This Row],[НОМЕР]],#REF!,9,0),"")</f>
        <v/>
      </c>
      <c r="C164" s="12" t="str">
        <f ca="1">IF(Категорії!D164&lt;&gt;9999,Категорії!D164,"")</f>
        <v/>
      </c>
      <c r="D164" s="11" t="str">
        <f ca="1">IFERROR(VLOOKUP(Таблица72[[#This Row],[НОМЕР]],#REF!,2),"")</f>
        <v/>
      </c>
      <c r="E164" s="11" t="str">
        <f ca="1">IFERROR(VLOOKUP(Таблица72[[#This Row],[НОМЕР]],#REF!,6),"")</f>
        <v/>
      </c>
      <c r="F164" s="13" t="str">
        <f ca="1">IFERROR(VLOOKUP(Таблица72[[#This Row],[НОМЕР]],#REF!,4,0)-$J$2,"")</f>
        <v/>
      </c>
    </row>
    <row r="165" spans="2:6" ht="15" x14ac:dyDescent="0.2">
      <c r="B165" s="11" t="str">
        <f ca="1">IFERROR(VLOOKUP(Таблица72[[#This Row],[НОМЕР]],#REF!,9,0),"")</f>
        <v/>
      </c>
      <c r="C165" s="12" t="str">
        <f ca="1">IF(Категорії!D165&lt;&gt;9999,Категорії!D165,"")</f>
        <v/>
      </c>
      <c r="D165" s="11" t="str">
        <f ca="1">IFERROR(VLOOKUP(Таблица72[[#This Row],[НОМЕР]],#REF!,2),"")</f>
        <v/>
      </c>
      <c r="E165" s="11" t="str">
        <f ca="1">IFERROR(VLOOKUP(Таблица72[[#This Row],[НОМЕР]],#REF!,6),"")</f>
        <v/>
      </c>
      <c r="F165" s="13" t="str">
        <f ca="1">IFERROR(VLOOKUP(Таблица72[[#This Row],[НОМЕР]],#REF!,4,0)-$J$2,"")</f>
        <v/>
      </c>
    </row>
    <row r="166" spans="2:6" ht="15" x14ac:dyDescent="0.2">
      <c r="B166" s="11" t="str">
        <f ca="1">IFERROR(VLOOKUP(Таблица72[[#This Row],[НОМЕР]],#REF!,9,0),"")</f>
        <v/>
      </c>
      <c r="C166" s="12" t="str">
        <f ca="1">IF(Категорії!D166&lt;&gt;9999,Категорії!D166,"")</f>
        <v/>
      </c>
      <c r="D166" s="11" t="str">
        <f ca="1">IFERROR(VLOOKUP(Таблица72[[#This Row],[НОМЕР]],#REF!,2),"")</f>
        <v/>
      </c>
      <c r="E166" s="11" t="str">
        <f ca="1">IFERROR(VLOOKUP(Таблица72[[#This Row],[НОМЕР]],#REF!,6),"")</f>
        <v/>
      </c>
      <c r="F166" s="13" t="str">
        <f ca="1">IFERROR(VLOOKUP(Таблица72[[#This Row],[НОМЕР]],#REF!,4,0)-$J$2,"")</f>
        <v/>
      </c>
    </row>
    <row r="167" spans="2:6" ht="15" x14ac:dyDescent="0.2">
      <c r="B167" s="11" t="str">
        <f ca="1">IFERROR(VLOOKUP(Таблица72[[#This Row],[НОМЕР]],#REF!,9,0),"")</f>
        <v/>
      </c>
      <c r="C167" s="12" t="str">
        <f ca="1">IF(Категорії!D167&lt;&gt;9999,Категорії!D167,"")</f>
        <v/>
      </c>
      <c r="D167" s="11" t="str">
        <f ca="1">IFERROR(VLOOKUP(Таблица72[[#This Row],[НОМЕР]],#REF!,2),"")</f>
        <v/>
      </c>
      <c r="E167" s="11" t="str">
        <f ca="1">IFERROR(VLOOKUP(Таблица72[[#This Row],[НОМЕР]],#REF!,6),"")</f>
        <v/>
      </c>
      <c r="F167" s="13" t="str">
        <f ca="1">IFERROR(VLOOKUP(Таблица72[[#This Row],[НОМЕР]],#REF!,4,0)-$J$2,"")</f>
        <v/>
      </c>
    </row>
    <row r="168" spans="2:6" ht="15" x14ac:dyDescent="0.2">
      <c r="B168" s="11" t="str">
        <f ca="1">IFERROR(VLOOKUP(Таблица72[[#This Row],[НОМЕР]],#REF!,9,0),"")</f>
        <v/>
      </c>
      <c r="C168" s="12" t="str">
        <f ca="1">IF(Категорії!D168&lt;&gt;9999,Категорії!D168,"")</f>
        <v/>
      </c>
      <c r="D168" s="11" t="str">
        <f ca="1">IFERROR(VLOOKUP(Таблица72[[#This Row],[НОМЕР]],#REF!,2),"")</f>
        <v/>
      </c>
      <c r="E168" s="11" t="str">
        <f ca="1">IFERROR(VLOOKUP(Таблица72[[#This Row],[НОМЕР]],#REF!,6),"")</f>
        <v/>
      </c>
      <c r="F168" s="13" t="str">
        <f ca="1">IFERROR(VLOOKUP(Таблица72[[#This Row],[НОМЕР]],#REF!,4,0)-$J$2,"")</f>
        <v/>
      </c>
    </row>
    <row r="169" spans="2:6" ht="15" x14ac:dyDescent="0.2">
      <c r="B169" s="11" t="str">
        <f ca="1">IFERROR(VLOOKUP(Таблица72[[#This Row],[НОМЕР]],#REF!,9,0),"")</f>
        <v/>
      </c>
      <c r="C169" s="12" t="str">
        <f ca="1">IF(Категорії!D169&lt;&gt;9999,Категорії!D169,"")</f>
        <v/>
      </c>
      <c r="D169" s="11" t="str">
        <f ca="1">IFERROR(VLOOKUP(Таблица72[[#This Row],[НОМЕР]],#REF!,2),"")</f>
        <v/>
      </c>
      <c r="E169" s="11" t="str">
        <f ca="1">IFERROR(VLOOKUP(Таблица72[[#This Row],[НОМЕР]],#REF!,6),"")</f>
        <v/>
      </c>
      <c r="F169" s="13" t="str">
        <f ca="1">IFERROR(VLOOKUP(Таблица72[[#This Row],[НОМЕР]],#REF!,4,0)-$J$2,"")</f>
        <v/>
      </c>
    </row>
    <row r="170" spans="2:6" ht="15" x14ac:dyDescent="0.2">
      <c r="B170" s="11" t="str">
        <f ca="1">IFERROR(VLOOKUP(Таблица72[[#This Row],[НОМЕР]],#REF!,9,0),"")</f>
        <v/>
      </c>
      <c r="C170" s="12" t="str">
        <f ca="1">IF(Категорії!D170&lt;&gt;9999,Категорії!D170,"")</f>
        <v/>
      </c>
      <c r="D170" s="11" t="str">
        <f ca="1">IFERROR(VLOOKUP(Таблица72[[#This Row],[НОМЕР]],#REF!,2),"")</f>
        <v/>
      </c>
      <c r="E170" s="11" t="str">
        <f ca="1">IFERROR(VLOOKUP(Таблица72[[#This Row],[НОМЕР]],#REF!,6),"")</f>
        <v/>
      </c>
      <c r="F170" s="13" t="str">
        <f ca="1">IFERROR(VLOOKUP(Таблица72[[#This Row],[НОМЕР]],#REF!,4,0)-$J$2,"")</f>
        <v/>
      </c>
    </row>
    <row r="171" spans="2:6" ht="15" x14ac:dyDescent="0.2">
      <c r="B171" s="11" t="str">
        <f ca="1">IFERROR(VLOOKUP(Таблица72[[#This Row],[НОМЕР]],#REF!,9,0),"")</f>
        <v/>
      </c>
      <c r="C171" s="12" t="str">
        <f ca="1">IF(Категорії!D171&lt;&gt;9999,Категорії!D171,"")</f>
        <v/>
      </c>
      <c r="D171" s="11" t="str">
        <f ca="1">IFERROR(VLOOKUP(Таблица72[[#This Row],[НОМЕР]],#REF!,2),"")</f>
        <v/>
      </c>
      <c r="E171" s="11" t="str">
        <f ca="1">IFERROR(VLOOKUP(Таблица72[[#This Row],[НОМЕР]],#REF!,6),"")</f>
        <v/>
      </c>
      <c r="F171" s="13" t="str">
        <f ca="1">IFERROR(VLOOKUP(Таблица72[[#This Row],[НОМЕР]],#REF!,4,0)-$J$2,"")</f>
        <v/>
      </c>
    </row>
    <row r="172" spans="2:6" ht="15" x14ac:dyDescent="0.2">
      <c r="B172" s="11" t="str">
        <f ca="1">IFERROR(VLOOKUP(Таблица72[[#This Row],[НОМЕР]],#REF!,9,0),"")</f>
        <v/>
      </c>
      <c r="C172" s="12" t="str">
        <f ca="1">IF(Категорії!D172&lt;&gt;9999,Категорії!D172,"")</f>
        <v/>
      </c>
      <c r="D172" s="11" t="str">
        <f ca="1">IFERROR(VLOOKUP(Таблица72[[#This Row],[НОМЕР]],#REF!,2),"")</f>
        <v/>
      </c>
      <c r="E172" s="11" t="str">
        <f ca="1">IFERROR(VLOOKUP(Таблица72[[#This Row],[НОМЕР]],#REF!,6),"")</f>
        <v/>
      </c>
      <c r="F172" s="13" t="str">
        <f ca="1">IFERROR(VLOOKUP(Таблица72[[#This Row],[НОМЕР]],#REF!,4,0)-$J$2,"")</f>
        <v/>
      </c>
    </row>
    <row r="173" spans="2:6" ht="15" x14ac:dyDescent="0.2">
      <c r="B173" s="11" t="str">
        <f ca="1">IFERROR(VLOOKUP(Таблица72[[#This Row],[НОМЕР]],#REF!,9,0),"")</f>
        <v/>
      </c>
      <c r="C173" s="12" t="str">
        <f ca="1">IF(Категорії!D173&lt;&gt;9999,Категорії!D173,"")</f>
        <v/>
      </c>
      <c r="D173" s="11" t="str">
        <f ca="1">IFERROR(VLOOKUP(Таблица72[[#This Row],[НОМЕР]],#REF!,2),"")</f>
        <v/>
      </c>
      <c r="E173" s="11" t="str">
        <f ca="1">IFERROR(VLOOKUP(Таблица72[[#This Row],[НОМЕР]],#REF!,6),"")</f>
        <v/>
      </c>
      <c r="F173" s="13" t="str">
        <f ca="1">IFERROR(VLOOKUP(Таблица72[[#This Row],[НОМЕР]],#REF!,4,0)-$J$2,"")</f>
        <v/>
      </c>
    </row>
    <row r="174" spans="2:6" ht="15" x14ac:dyDescent="0.2">
      <c r="B174" s="11" t="str">
        <f ca="1">IFERROR(VLOOKUP(Таблица72[[#This Row],[НОМЕР]],#REF!,9,0),"")</f>
        <v/>
      </c>
      <c r="C174" s="12" t="str">
        <f ca="1">IF(Категорії!D174&lt;&gt;9999,Категорії!D174,"")</f>
        <v/>
      </c>
      <c r="D174" s="11" t="str">
        <f ca="1">IFERROR(VLOOKUP(Таблица72[[#This Row],[НОМЕР]],#REF!,2),"")</f>
        <v/>
      </c>
      <c r="E174" s="11" t="str">
        <f ca="1">IFERROR(VLOOKUP(Таблица72[[#This Row],[НОМЕР]],#REF!,6),"")</f>
        <v/>
      </c>
      <c r="F174" s="13" t="str">
        <f ca="1">IFERROR(VLOOKUP(Таблица72[[#This Row],[НОМЕР]],#REF!,4,0)-$J$2,"")</f>
        <v/>
      </c>
    </row>
    <row r="175" spans="2:6" ht="15" x14ac:dyDescent="0.2">
      <c r="B175" s="11" t="str">
        <f ca="1">IFERROR(VLOOKUP(Таблица72[[#This Row],[НОМЕР]],#REF!,9,0),"")</f>
        <v/>
      </c>
      <c r="C175" s="12" t="str">
        <f ca="1">IF(Категорії!D175&lt;&gt;9999,Категорії!D175,"")</f>
        <v/>
      </c>
      <c r="D175" s="11" t="str">
        <f ca="1">IFERROR(VLOOKUP(Таблица72[[#This Row],[НОМЕР]],#REF!,2),"")</f>
        <v/>
      </c>
      <c r="E175" s="11" t="str">
        <f ca="1">IFERROR(VLOOKUP(Таблица72[[#This Row],[НОМЕР]],#REF!,6),"")</f>
        <v/>
      </c>
      <c r="F175" s="13" t="str">
        <f ca="1">IFERROR(VLOOKUP(Таблица72[[#This Row],[НОМЕР]],#REF!,4,0)-$J$2,"")</f>
        <v/>
      </c>
    </row>
    <row r="176" spans="2:6" ht="15" x14ac:dyDescent="0.2">
      <c r="B176" s="11" t="str">
        <f ca="1">IFERROR(VLOOKUP(Таблица72[[#This Row],[НОМЕР]],#REF!,9,0),"")</f>
        <v/>
      </c>
      <c r="C176" s="12" t="str">
        <f ca="1">IF(Категорії!D176&lt;&gt;9999,Категорії!D176,"")</f>
        <v/>
      </c>
      <c r="D176" s="11" t="str">
        <f ca="1">IFERROR(VLOOKUP(Таблица72[[#This Row],[НОМЕР]],#REF!,2),"")</f>
        <v/>
      </c>
      <c r="E176" s="11" t="str">
        <f ca="1">IFERROR(VLOOKUP(Таблица72[[#This Row],[НОМЕР]],#REF!,6),"")</f>
        <v/>
      </c>
      <c r="F176" s="13" t="str">
        <f ca="1">IFERROR(VLOOKUP(Таблица72[[#This Row],[НОМЕР]],#REF!,4,0)-$J$2,"")</f>
        <v/>
      </c>
    </row>
    <row r="177" spans="2:6" ht="15" x14ac:dyDescent="0.2">
      <c r="B177" s="11" t="str">
        <f ca="1">IFERROR(VLOOKUP(Таблица72[[#This Row],[НОМЕР]],#REF!,9,0),"")</f>
        <v/>
      </c>
      <c r="C177" s="12" t="str">
        <f ca="1">IF(Категорії!D177&lt;&gt;9999,Категорії!D177,"")</f>
        <v/>
      </c>
      <c r="D177" s="11" t="str">
        <f ca="1">IFERROR(VLOOKUP(Таблица72[[#This Row],[НОМЕР]],#REF!,2),"")</f>
        <v/>
      </c>
      <c r="E177" s="11" t="str">
        <f ca="1">IFERROR(VLOOKUP(Таблица72[[#This Row],[НОМЕР]],#REF!,6),"")</f>
        <v/>
      </c>
      <c r="F177" s="13" t="str">
        <f ca="1">IFERROR(VLOOKUP(Таблица72[[#This Row],[НОМЕР]],#REF!,4,0)-$J$2,"")</f>
        <v/>
      </c>
    </row>
    <row r="178" spans="2:6" ht="15" x14ac:dyDescent="0.2">
      <c r="B178" s="11" t="str">
        <f ca="1">IFERROR(VLOOKUP(Таблица72[[#This Row],[НОМЕР]],#REF!,9,0),"")</f>
        <v/>
      </c>
      <c r="C178" s="12" t="str">
        <f ca="1">IF(Категорії!D178&lt;&gt;9999,Категорії!D178,"")</f>
        <v/>
      </c>
      <c r="D178" s="11" t="str">
        <f ca="1">IFERROR(VLOOKUP(Таблица72[[#This Row],[НОМЕР]],#REF!,2),"")</f>
        <v/>
      </c>
      <c r="E178" s="11" t="str">
        <f ca="1">IFERROR(VLOOKUP(Таблица72[[#This Row],[НОМЕР]],#REF!,6),"")</f>
        <v/>
      </c>
      <c r="F178" s="13" t="str">
        <f ca="1">IFERROR(VLOOKUP(Таблица72[[#This Row],[НОМЕР]],#REF!,4,0)-$J$2,"")</f>
        <v/>
      </c>
    </row>
    <row r="179" spans="2:6" ht="15" x14ac:dyDescent="0.2">
      <c r="B179" s="11" t="str">
        <f ca="1">IFERROR(VLOOKUP(Таблица72[[#This Row],[НОМЕР]],#REF!,9,0),"")</f>
        <v/>
      </c>
      <c r="C179" s="12" t="str">
        <f ca="1">IF(Категорії!D179&lt;&gt;9999,Категорії!D179,"")</f>
        <v/>
      </c>
      <c r="D179" s="11" t="str">
        <f ca="1">IFERROR(VLOOKUP(Таблица72[[#This Row],[НОМЕР]],#REF!,2),"")</f>
        <v/>
      </c>
      <c r="E179" s="11" t="str">
        <f ca="1">IFERROR(VLOOKUP(Таблица72[[#This Row],[НОМЕР]],#REF!,6),"")</f>
        <v/>
      </c>
      <c r="F179" s="13" t="str">
        <f ca="1">IFERROR(VLOOKUP(Таблица72[[#This Row],[НОМЕР]],#REF!,4,0)-$J$2,"")</f>
        <v/>
      </c>
    </row>
    <row r="180" spans="2:6" ht="15" x14ac:dyDescent="0.2">
      <c r="B180" s="11" t="str">
        <f ca="1">IFERROR(VLOOKUP(Таблица72[[#This Row],[НОМЕР]],#REF!,9,0),"")</f>
        <v/>
      </c>
      <c r="C180" s="12" t="str">
        <f ca="1">IF(Категорії!D180&lt;&gt;9999,Категорії!D180,"")</f>
        <v/>
      </c>
      <c r="D180" s="11" t="str">
        <f ca="1">IFERROR(VLOOKUP(Таблица72[[#This Row],[НОМЕР]],#REF!,2),"")</f>
        <v/>
      </c>
      <c r="E180" s="11" t="str">
        <f ca="1">IFERROR(VLOOKUP(Таблица72[[#This Row],[НОМЕР]],#REF!,6),"")</f>
        <v/>
      </c>
      <c r="F180" s="13" t="str">
        <f ca="1">IFERROR(VLOOKUP(Таблица72[[#This Row],[НОМЕР]],#REF!,4,0)-$J$2,"")</f>
        <v/>
      </c>
    </row>
    <row r="181" spans="2:6" ht="15" x14ac:dyDescent="0.2">
      <c r="B181" s="11" t="str">
        <f ca="1">IFERROR(VLOOKUP(Таблица72[[#This Row],[НОМЕР]],#REF!,9,0),"")</f>
        <v/>
      </c>
      <c r="C181" s="12" t="str">
        <f ca="1">IF(Категорії!D181&lt;&gt;9999,Категорії!D181,"")</f>
        <v/>
      </c>
      <c r="D181" s="11" t="str">
        <f ca="1">IFERROR(VLOOKUP(Таблица72[[#This Row],[НОМЕР]],#REF!,2),"")</f>
        <v/>
      </c>
      <c r="E181" s="11" t="str">
        <f ca="1">IFERROR(VLOOKUP(Таблица72[[#This Row],[НОМЕР]],#REF!,6),"")</f>
        <v/>
      </c>
      <c r="F181" s="13" t="str">
        <f ca="1">IFERROR(VLOOKUP(Таблица72[[#This Row],[НОМЕР]],#REF!,4,0)-$J$2,"")</f>
        <v/>
      </c>
    </row>
    <row r="182" spans="2:6" ht="15" x14ac:dyDescent="0.2">
      <c r="B182" s="11" t="str">
        <f ca="1">IFERROR(VLOOKUP(Таблица72[[#This Row],[НОМЕР]],#REF!,9,0),"")</f>
        <v/>
      </c>
      <c r="C182" s="12" t="str">
        <f ca="1">IF(Категорії!D182&lt;&gt;9999,Категорії!D182,"")</f>
        <v/>
      </c>
      <c r="D182" s="11" t="str">
        <f ca="1">IFERROR(VLOOKUP(Таблица72[[#This Row],[НОМЕР]],#REF!,2),"")</f>
        <v/>
      </c>
      <c r="E182" s="11" t="str">
        <f ca="1">IFERROR(VLOOKUP(Таблица72[[#This Row],[НОМЕР]],#REF!,6),"")</f>
        <v/>
      </c>
      <c r="F182" s="13" t="str">
        <f ca="1">IFERROR(VLOOKUP(Таблица72[[#This Row],[НОМЕР]],#REF!,4,0)-$J$2,"")</f>
        <v/>
      </c>
    </row>
    <row r="183" spans="2:6" ht="15" x14ac:dyDescent="0.2">
      <c r="B183" s="11" t="str">
        <f ca="1">IFERROR(VLOOKUP(Таблица72[[#This Row],[НОМЕР]],#REF!,9,0),"")</f>
        <v/>
      </c>
      <c r="C183" s="12" t="str">
        <f ca="1">IF(Категорії!D183&lt;&gt;9999,Категорії!D183,"")</f>
        <v/>
      </c>
      <c r="D183" s="11" t="str">
        <f ca="1">IFERROR(VLOOKUP(Таблица72[[#This Row],[НОМЕР]],#REF!,2),"")</f>
        <v/>
      </c>
      <c r="E183" s="11" t="str">
        <f ca="1">IFERROR(VLOOKUP(Таблица72[[#This Row],[НОМЕР]],#REF!,6),"")</f>
        <v/>
      </c>
      <c r="F183" s="13" t="str">
        <f ca="1">IFERROR(VLOOKUP(Таблица72[[#This Row],[НОМЕР]],#REF!,4,0)-$J$2,"")</f>
        <v/>
      </c>
    </row>
    <row r="184" spans="2:6" ht="15" x14ac:dyDescent="0.2">
      <c r="B184" s="11" t="str">
        <f ca="1">IFERROR(VLOOKUP(Таблица72[[#This Row],[НОМЕР]],#REF!,9,0),"")</f>
        <v/>
      </c>
      <c r="C184" s="12" t="str">
        <f ca="1">IF(Категорії!D184&lt;&gt;9999,Категорії!D184,"")</f>
        <v/>
      </c>
      <c r="D184" s="11" t="str">
        <f ca="1">IFERROR(VLOOKUP(Таблица72[[#This Row],[НОМЕР]],#REF!,2),"")</f>
        <v/>
      </c>
      <c r="E184" s="11" t="str">
        <f ca="1">IFERROR(VLOOKUP(Таблица72[[#This Row],[НОМЕР]],#REF!,6),"")</f>
        <v/>
      </c>
      <c r="F184" s="13" t="str">
        <f ca="1">IFERROR(VLOOKUP(Таблица72[[#This Row],[НОМЕР]],#REF!,4,0)-$J$2,"")</f>
        <v/>
      </c>
    </row>
    <row r="185" spans="2:6" ht="15" x14ac:dyDescent="0.2">
      <c r="B185" s="11" t="str">
        <f ca="1">IFERROR(VLOOKUP(Таблица72[[#This Row],[НОМЕР]],#REF!,9,0),"")</f>
        <v/>
      </c>
      <c r="C185" s="12" t="str">
        <f ca="1">IF(Категорії!D185&lt;&gt;9999,Категорії!D185,"")</f>
        <v/>
      </c>
      <c r="D185" s="11" t="str">
        <f ca="1">IFERROR(VLOOKUP(Таблица72[[#This Row],[НОМЕР]],#REF!,2),"")</f>
        <v/>
      </c>
      <c r="E185" s="11" t="str">
        <f ca="1">IFERROR(VLOOKUP(Таблица72[[#This Row],[НОМЕР]],#REF!,6),"")</f>
        <v/>
      </c>
      <c r="F185" s="13" t="str">
        <f ca="1">IFERROR(VLOOKUP(Таблица72[[#This Row],[НОМЕР]],#REF!,4,0)-$J$2,"")</f>
        <v/>
      </c>
    </row>
    <row r="186" spans="2:6" ht="15" x14ac:dyDescent="0.2">
      <c r="B186" s="11" t="str">
        <f ca="1">IFERROR(VLOOKUP(Таблица72[[#This Row],[НОМЕР]],#REF!,9,0),"")</f>
        <v/>
      </c>
      <c r="C186" s="12" t="str">
        <f ca="1">IF(Категорії!D186&lt;&gt;9999,Категорії!D186,"")</f>
        <v/>
      </c>
      <c r="D186" s="11" t="str">
        <f ca="1">IFERROR(VLOOKUP(Таблица72[[#This Row],[НОМЕР]],#REF!,2),"")</f>
        <v/>
      </c>
      <c r="E186" s="11" t="str">
        <f ca="1">IFERROR(VLOOKUP(Таблица72[[#This Row],[НОМЕР]],#REF!,6),"")</f>
        <v/>
      </c>
      <c r="F186" s="13" t="str">
        <f ca="1">IFERROR(VLOOKUP(Таблица72[[#This Row],[НОМЕР]],#REF!,4,0)-$J$2,"")</f>
        <v/>
      </c>
    </row>
    <row r="187" spans="2:6" ht="15" x14ac:dyDescent="0.2">
      <c r="B187" s="11" t="str">
        <f ca="1">IFERROR(VLOOKUP(Таблица72[[#This Row],[НОМЕР]],#REF!,9,0),"")</f>
        <v/>
      </c>
      <c r="C187" s="12" t="str">
        <f ca="1">IF(Категорії!D187&lt;&gt;9999,Категорії!D187,"")</f>
        <v/>
      </c>
      <c r="D187" s="11" t="str">
        <f ca="1">IFERROR(VLOOKUP(Таблица72[[#This Row],[НОМЕР]],#REF!,2),"")</f>
        <v/>
      </c>
      <c r="E187" s="11" t="str">
        <f ca="1">IFERROR(VLOOKUP(Таблица72[[#This Row],[НОМЕР]],#REF!,6),"")</f>
        <v/>
      </c>
      <c r="F187" s="13" t="str">
        <f ca="1">IFERROR(VLOOKUP(Таблица72[[#This Row],[НОМЕР]],#REF!,4,0)-$J$2,"")</f>
        <v/>
      </c>
    </row>
    <row r="188" spans="2:6" ht="15" x14ac:dyDescent="0.2">
      <c r="B188" s="11" t="str">
        <f ca="1">IFERROR(VLOOKUP(Таблица72[[#This Row],[НОМЕР]],#REF!,9,0),"")</f>
        <v/>
      </c>
      <c r="C188" s="12" t="str">
        <f ca="1">IF(Категорії!D188&lt;&gt;9999,Категорії!D188,"")</f>
        <v/>
      </c>
      <c r="D188" s="11" t="str">
        <f ca="1">IFERROR(VLOOKUP(Таблица72[[#This Row],[НОМЕР]],#REF!,2),"")</f>
        <v/>
      </c>
      <c r="E188" s="11" t="str">
        <f ca="1">IFERROR(VLOOKUP(Таблица72[[#This Row],[НОМЕР]],#REF!,6),"")</f>
        <v/>
      </c>
      <c r="F188" s="13" t="str">
        <f ca="1">IFERROR(VLOOKUP(Таблица72[[#This Row],[НОМЕР]],#REF!,4,0)-$J$2,"")</f>
        <v/>
      </c>
    </row>
    <row r="189" spans="2:6" ht="15" x14ac:dyDescent="0.2">
      <c r="B189" s="11" t="str">
        <f ca="1">IFERROR(VLOOKUP(Таблица72[[#This Row],[НОМЕР]],#REF!,9,0),"")</f>
        <v/>
      </c>
      <c r="C189" s="12" t="str">
        <f ca="1">IF(Категорії!D189&lt;&gt;9999,Категорії!D189,"")</f>
        <v/>
      </c>
      <c r="D189" s="11" t="str">
        <f ca="1">IFERROR(VLOOKUP(Таблица72[[#This Row],[НОМЕР]],#REF!,2),"")</f>
        <v/>
      </c>
      <c r="E189" s="11" t="str">
        <f ca="1">IFERROR(VLOOKUP(Таблица72[[#This Row],[НОМЕР]],#REF!,6),"")</f>
        <v/>
      </c>
      <c r="F189" s="13" t="str">
        <f ca="1">IFERROR(VLOOKUP(Таблица72[[#This Row],[НОМЕР]],#REF!,4,0)-$J$2,"")</f>
        <v/>
      </c>
    </row>
    <row r="190" spans="2:6" ht="15" x14ac:dyDescent="0.2">
      <c r="B190" s="11" t="str">
        <f ca="1">IFERROR(VLOOKUP(Таблица72[[#This Row],[НОМЕР]],#REF!,9,0),"")</f>
        <v/>
      </c>
      <c r="C190" s="12" t="str">
        <f ca="1">IF(Категорії!D190&lt;&gt;9999,Категорії!D190,"")</f>
        <v/>
      </c>
      <c r="D190" s="11" t="str">
        <f ca="1">IFERROR(VLOOKUP(Таблица72[[#This Row],[НОМЕР]],#REF!,2),"")</f>
        <v/>
      </c>
      <c r="E190" s="11" t="str">
        <f ca="1">IFERROR(VLOOKUP(Таблица72[[#This Row],[НОМЕР]],#REF!,6),"")</f>
        <v/>
      </c>
      <c r="F190" s="13" t="str">
        <f ca="1">IFERROR(VLOOKUP(Таблица72[[#This Row],[НОМЕР]],#REF!,4,0)-$J$2,"")</f>
        <v/>
      </c>
    </row>
    <row r="191" spans="2:6" ht="15" x14ac:dyDescent="0.2">
      <c r="B191" s="11" t="str">
        <f ca="1">IFERROR(VLOOKUP(Таблица72[[#This Row],[НОМЕР]],#REF!,9,0),"")</f>
        <v/>
      </c>
      <c r="C191" s="12" t="str">
        <f ca="1">IF(Категорії!D191&lt;&gt;9999,Категорії!D191,"")</f>
        <v/>
      </c>
      <c r="D191" s="11" t="str">
        <f ca="1">IFERROR(VLOOKUP(Таблица72[[#This Row],[НОМЕР]],#REF!,2),"")</f>
        <v/>
      </c>
      <c r="E191" s="11" t="str">
        <f ca="1">IFERROR(VLOOKUP(Таблица72[[#This Row],[НОМЕР]],#REF!,6),"")</f>
        <v/>
      </c>
      <c r="F191" s="13" t="str">
        <f ca="1">IFERROR(VLOOKUP(Таблица72[[#This Row],[НОМЕР]],#REF!,4,0)-$J$2,"")</f>
        <v/>
      </c>
    </row>
    <row r="192" spans="2:6" ht="15" x14ac:dyDescent="0.2">
      <c r="B192" s="11" t="str">
        <f ca="1">IFERROR(VLOOKUP(Таблица72[[#This Row],[НОМЕР]],#REF!,9,0),"")</f>
        <v/>
      </c>
      <c r="C192" s="12" t="str">
        <f ca="1">IF(Категорії!D192&lt;&gt;9999,Категорії!D192,"")</f>
        <v/>
      </c>
      <c r="D192" s="11" t="str">
        <f ca="1">IFERROR(VLOOKUP(Таблица72[[#This Row],[НОМЕР]],#REF!,2),"")</f>
        <v/>
      </c>
      <c r="E192" s="11" t="str">
        <f ca="1">IFERROR(VLOOKUP(Таблица72[[#This Row],[НОМЕР]],#REF!,6),"")</f>
        <v/>
      </c>
      <c r="F192" s="13" t="str">
        <f ca="1">IFERROR(VLOOKUP(Таблица72[[#This Row],[НОМЕР]],#REF!,4,0)-$J$2,"")</f>
        <v/>
      </c>
    </row>
    <row r="193" spans="2:6" ht="15" x14ac:dyDescent="0.2">
      <c r="B193" s="11" t="str">
        <f ca="1">IFERROR(VLOOKUP(Таблица72[[#This Row],[НОМЕР]],#REF!,9,0),"")</f>
        <v/>
      </c>
      <c r="C193" s="12" t="str">
        <f ca="1">IF(Категорії!D193&lt;&gt;9999,Категорії!D193,"")</f>
        <v/>
      </c>
      <c r="D193" s="11" t="str">
        <f ca="1">IFERROR(VLOOKUP(Таблица72[[#This Row],[НОМЕР]],#REF!,2),"")</f>
        <v/>
      </c>
      <c r="E193" s="11" t="str">
        <f ca="1">IFERROR(VLOOKUP(Таблица72[[#This Row],[НОМЕР]],#REF!,6),"")</f>
        <v/>
      </c>
      <c r="F193" s="13" t="str">
        <f ca="1">IFERROR(VLOOKUP(Таблица72[[#This Row],[НОМЕР]],#REF!,4,0)-$J$2,"")</f>
        <v/>
      </c>
    </row>
    <row r="194" spans="2:6" ht="15" x14ac:dyDescent="0.2">
      <c r="B194" s="11" t="str">
        <f ca="1">IFERROR(VLOOKUP(Таблица72[[#This Row],[НОМЕР]],#REF!,9,0),"")</f>
        <v/>
      </c>
      <c r="C194" s="12" t="str">
        <f ca="1">IF(Категорії!D194&lt;&gt;9999,Категорії!D194,"")</f>
        <v/>
      </c>
      <c r="D194" s="11" t="str">
        <f ca="1">IFERROR(VLOOKUP(Таблица72[[#This Row],[НОМЕР]],#REF!,2),"")</f>
        <v/>
      </c>
      <c r="E194" s="11" t="str">
        <f ca="1">IFERROR(VLOOKUP(Таблица72[[#This Row],[НОМЕР]],#REF!,6),"")</f>
        <v/>
      </c>
      <c r="F194" s="13" t="str">
        <f ca="1">IFERROR(VLOOKUP(Таблица72[[#This Row],[НОМЕР]],#REF!,4,0)-$J$2,"")</f>
        <v/>
      </c>
    </row>
    <row r="195" spans="2:6" ht="15" x14ac:dyDescent="0.2">
      <c r="B195" s="11" t="str">
        <f ca="1">IFERROR(VLOOKUP(Таблица72[[#This Row],[НОМЕР]],#REF!,9,0),"")</f>
        <v/>
      </c>
      <c r="C195" s="12" t="str">
        <f ca="1">IF(Категорії!D195&lt;&gt;9999,Категорії!D195,"")</f>
        <v/>
      </c>
      <c r="D195" s="11" t="str">
        <f ca="1">IFERROR(VLOOKUP(Таблица72[[#This Row],[НОМЕР]],#REF!,2),"")</f>
        <v/>
      </c>
      <c r="E195" s="11" t="str">
        <f ca="1">IFERROR(VLOOKUP(Таблица72[[#This Row],[НОМЕР]],#REF!,6),"")</f>
        <v/>
      </c>
      <c r="F195" s="13" t="str">
        <f ca="1">IFERROR(VLOOKUP(Таблица72[[#This Row],[НОМЕР]],#REF!,4,0)-$J$2,"")</f>
        <v/>
      </c>
    </row>
    <row r="196" spans="2:6" ht="15" x14ac:dyDescent="0.2">
      <c r="B196" s="11" t="str">
        <f ca="1">IFERROR(VLOOKUP(Таблица72[[#This Row],[НОМЕР]],#REF!,9,0),"")</f>
        <v/>
      </c>
      <c r="C196" s="12" t="str">
        <f ca="1">IF(Категорії!D196&lt;&gt;9999,Категорії!D196,"")</f>
        <v/>
      </c>
      <c r="D196" s="11" t="str">
        <f ca="1">IFERROR(VLOOKUP(Таблица72[[#This Row],[НОМЕР]],#REF!,2),"")</f>
        <v/>
      </c>
      <c r="E196" s="11" t="str">
        <f ca="1">IFERROR(VLOOKUP(Таблица72[[#This Row],[НОМЕР]],#REF!,6),"")</f>
        <v/>
      </c>
      <c r="F196" s="13" t="str">
        <f ca="1">IFERROR(VLOOKUP(Таблица72[[#This Row],[НОМЕР]],#REF!,4,0)-$J$2,"")</f>
        <v/>
      </c>
    </row>
    <row r="197" spans="2:6" ht="15" x14ac:dyDescent="0.2">
      <c r="B197" s="11" t="str">
        <f ca="1">IFERROR(VLOOKUP(Таблица72[[#This Row],[НОМЕР]],#REF!,9,0),"")</f>
        <v/>
      </c>
      <c r="C197" s="12" t="str">
        <f ca="1">IF(Категорії!D197&lt;&gt;9999,Категорії!D197,"")</f>
        <v/>
      </c>
      <c r="D197" s="11" t="str">
        <f ca="1">IFERROR(VLOOKUP(Таблица72[[#This Row],[НОМЕР]],#REF!,2),"")</f>
        <v/>
      </c>
      <c r="E197" s="11" t="str">
        <f ca="1">IFERROR(VLOOKUP(Таблица72[[#This Row],[НОМЕР]],#REF!,6),"")</f>
        <v/>
      </c>
      <c r="F197" s="13" t="str">
        <f ca="1">IFERROR(VLOOKUP(Таблица72[[#This Row],[НОМЕР]],#REF!,4,0)-$J$2,"")</f>
        <v/>
      </c>
    </row>
    <row r="198" spans="2:6" ht="15" x14ac:dyDescent="0.2">
      <c r="B198" s="11" t="str">
        <f ca="1">IFERROR(VLOOKUP(Таблица72[[#This Row],[НОМЕР]],#REF!,9,0),"")</f>
        <v/>
      </c>
      <c r="C198" s="12" t="str">
        <f ca="1">IF(Категорії!D198&lt;&gt;9999,Категорії!D198,"")</f>
        <v/>
      </c>
      <c r="D198" s="11" t="str">
        <f ca="1">IFERROR(VLOOKUP(Таблица72[[#This Row],[НОМЕР]],#REF!,2),"")</f>
        <v/>
      </c>
      <c r="E198" s="11" t="str">
        <f ca="1">IFERROR(VLOOKUP(Таблица72[[#This Row],[НОМЕР]],#REF!,6),"")</f>
        <v/>
      </c>
      <c r="F198" s="13" t="str">
        <f ca="1">IFERROR(VLOOKUP(Таблица72[[#This Row],[НОМЕР]],#REF!,4,0)-$J$2,"")</f>
        <v/>
      </c>
    </row>
    <row r="199" spans="2:6" ht="15" x14ac:dyDescent="0.2">
      <c r="B199" s="11" t="str">
        <f ca="1">IFERROR(VLOOKUP(Таблица72[[#This Row],[НОМЕР]],#REF!,9,0),"")</f>
        <v/>
      </c>
      <c r="C199" s="12" t="str">
        <f ca="1">IF(Категорії!D199&lt;&gt;9999,Категорії!D199,"")</f>
        <v/>
      </c>
      <c r="D199" s="11" t="str">
        <f ca="1">IFERROR(VLOOKUP(Таблица72[[#This Row],[НОМЕР]],#REF!,2),"")</f>
        <v/>
      </c>
      <c r="E199" s="11" t="str">
        <f ca="1">IFERROR(VLOOKUP(Таблица72[[#This Row],[НОМЕР]],#REF!,6),"")</f>
        <v/>
      </c>
      <c r="F199" s="13" t="str">
        <f ca="1">IFERROR(VLOOKUP(Таблица72[[#This Row],[НОМЕР]],#REF!,4,0)-$J$2,"")</f>
        <v/>
      </c>
    </row>
    <row r="200" spans="2:6" ht="15" x14ac:dyDescent="0.2">
      <c r="B200" s="11" t="str">
        <f ca="1">IFERROR(VLOOKUP(Таблица72[[#This Row],[НОМЕР]],#REF!,9,0),"")</f>
        <v/>
      </c>
      <c r="C200" s="12" t="str">
        <f ca="1">IF(Категорії!D200&lt;&gt;9999,Категорії!D200,"")</f>
        <v/>
      </c>
      <c r="D200" s="11" t="str">
        <f ca="1">IFERROR(VLOOKUP(Таблица72[[#This Row],[НОМЕР]],#REF!,2),"")</f>
        <v/>
      </c>
      <c r="E200" s="11" t="str">
        <f ca="1">IFERROR(VLOOKUP(Таблица72[[#This Row],[НОМЕР]],#REF!,6),"")</f>
        <v/>
      </c>
      <c r="F200" s="13" t="str">
        <f ca="1">IFERROR(VLOOKUP(Таблица72[[#This Row],[НОМЕР]],#REF!,4,0)-$J$2,"")</f>
        <v/>
      </c>
    </row>
    <row r="201" spans="2:6" ht="15" x14ac:dyDescent="0.2">
      <c r="B201" s="11" t="str">
        <f>IFERROR(VLOOKUP(Таблица72[[#This Row],[НОМЕР]],#REF!,9,0),"")</f>
        <v/>
      </c>
      <c r="C201" s="12">
        <f>IF(Категорії!D201&lt;&gt;9999,Категорії!D201,"")</f>
        <v>0</v>
      </c>
      <c r="D201" s="11" t="str">
        <f>IFERROR(VLOOKUP(Таблица72[[#This Row],[НОМЕР]],#REF!,2),"")</f>
        <v/>
      </c>
      <c r="E201" s="11" t="str">
        <f>IFERROR(VLOOKUP(Таблица72[[#This Row],[НОМЕР]],#REF!,6),"")</f>
        <v/>
      </c>
      <c r="F201" s="13" t="str">
        <f>IFERROR(VLOOKUP(Таблица72[[#This Row],[НОМЕР]],#REF!,4,0)-$J$2,"")</f>
        <v/>
      </c>
    </row>
    <row r="202" spans="2:6" ht="15" x14ac:dyDescent="0.2">
      <c r="B202" s="11" t="str">
        <f>IFERROR(VLOOKUP(Таблица72[[#This Row],[НОМЕР]],#REF!,9,0),"")</f>
        <v/>
      </c>
      <c r="C202" s="12">
        <f>IF(Категорії!D202&lt;&gt;9999,Категорії!D202,"")</f>
        <v>0</v>
      </c>
      <c r="D202" s="11" t="str">
        <f>IFERROR(VLOOKUP(Таблица72[[#This Row],[НОМЕР]],#REF!,2),"")</f>
        <v/>
      </c>
      <c r="E202" s="11" t="str">
        <f>IFERROR(VLOOKUP(Таблица72[[#This Row],[НОМЕР]],#REF!,6),"")</f>
        <v/>
      </c>
      <c r="F202" s="13" t="str">
        <f>IFERROR(VLOOKUP(Таблица72[[#This Row],[НОМЕР]],#REF!,4,0)-$J$2,"")</f>
        <v/>
      </c>
    </row>
    <row r="203" spans="2:6" ht="15" x14ac:dyDescent="0.2">
      <c r="B203" s="11" t="str">
        <f>IFERROR(VLOOKUP(Таблица72[[#This Row],[НОМЕР]],#REF!,9,0),"")</f>
        <v/>
      </c>
      <c r="C203" s="12">
        <f>IF(Категорії!D203&lt;&gt;9999,Категорії!D203,"")</f>
        <v>0</v>
      </c>
      <c r="D203" s="11" t="str">
        <f>IFERROR(VLOOKUP(Таблица72[[#This Row],[НОМЕР]],#REF!,2),"")</f>
        <v/>
      </c>
      <c r="E203" s="11" t="str">
        <f>IFERROR(VLOOKUP(Таблица72[[#This Row],[НОМЕР]],#REF!,6),"")</f>
        <v/>
      </c>
      <c r="F203" s="13" t="str">
        <f>IFERROR(VLOOKUP(Таблица72[[#This Row],[НОМЕР]],#REF!,4,0)-$J$2,"")</f>
        <v/>
      </c>
    </row>
    <row r="204" spans="2:6" ht="15" x14ac:dyDescent="0.2">
      <c r="B204" s="11" t="str">
        <f>IFERROR(VLOOKUP(Таблица72[[#This Row],[НОМЕР]],#REF!,9,0),"")</f>
        <v/>
      </c>
      <c r="C204" s="12">
        <f>IF(Категорії!D204&lt;&gt;9999,Категорії!D204,"")</f>
        <v>0</v>
      </c>
      <c r="D204" s="11" t="str">
        <f>IFERROR(VLOOKUP(Таблица72[[#This Row],[НОМЕР]],#REF!,2),"")</f>
        <v/>
      </c>
      <c r="E204" s="11" t="str">
        <f>IFERROR(VLOOKUP(Таблица72[[#This Row],[НОМЕР]],#REF!,6),"")</f>
        <v/>
      </c>
      <c r="F204" s="13" t="str">
        <f>IFERROR(VLOOKUP(Таблица72[[#This Row],[НОМЕР]],#REF!,4,0)-$J$2,"")</f>
        <v/>
      </c>
    </row>
    <row r="205" spans="2:6" ht="15" x14ac:dyDescent="0.2">
      <c r="B205" s="11" t="str">
        <f>IFERROR(VLOOKUP(Таблица72[[#This Row],[НОМЕР]],#REF!,9,0),"")</f>
        <v/>
      </c>
      <c r="C205" s="12">
        <f>IF(Категорії!D205&lt;&gt;9999,Категорії!D205,"")</f>
        <v>0</v>
      </c>
      <c r="D205" s="11" t="str">
        <f>IFERROR(VLOOKUP(Таблица72[[#This Row],[НОМЕР]],#REF!,2),"")</f>
        <v/>
      </c>
      <c r="E205" s="11" t="str">
        <f>IFERROR(VLOOKUP(Таблица72[[#This Row],[НОМЕР]],#REF!,6),"")</f>
        <v/>
      </c>
      <c r="F205" s="13" t="str">
        <f>IFERROR(VLOOKUP(Таблица72[[#This Row],[НОМЕР]],#REF!,4,0)-$J$2,"")</f>
        <v/>
      </c>
    </row>
    <row r="206" spans="2:6" ht="15" x14ac:dyDescent="0.2">
      <c r="B206" s="11" t="str">
        <f>IFERROR(VLOOKUP(Таблица72[[#This Row],[НОМЕР]],#REF!,9,0),"")</f>
        <v/>
      </c>
      <c r="C206" s="12">
        <f>IF(Категорії!D206&lt;&gt;9999,Категорії!D206,"")</f>
        <v>0</v>
      </c>
      <c r="D206" s="11" t="str">
        <f>IFERROR(VLOOKUP(Таблица72[[#This Row],[НОМЕР]],#REF!,2),"")</f>
        <v/>
      </c>
      <c r="E206" s="11" t="str">
        <f>IFERROR(VLOOKUP(Таблица72[[#This Row],[НОМЕР]],#REF!,6),"")</f>
        <v/>
      </c>
      <c r="F206" s="13" t="str">
        <f>IFERROR(VLOOKUP(Таблица72[[#This Row],[НОМЕР]],#REF!,4,0)-$J$2,"")</f>
        <v/>
      </c>
    </row>
    <row r="207" spans="2:6" ht="15" x14ac:dyDescent="0.2">
      <c r="B207" s="11" t="str">
        <f>IFERROR(VLOOKUP(Таблица72[[#This Row],[НОМЕР]],#REF!,9,0),"")</f>
        <v/>
      </c>
      <c r="C207" s="12">
        <f>IF(Категорії!D207&lt;&gt;9999,Категорії!D207,"")</f>
        <v>0</v>
      </c>
      <c r="D207" s="11" t="str">
        <f>IFERROR(VLOOKUP(Таблица72[[#This Row],[НОМЕР]],#REF!,2),"")</f>
        <v/>
      </c>
      <c r="E207" s="11" t="str">
        <f>IFERROR(VLOOKUP(Таблица72[[#This Row],[НОМЕР]],#REF!,6),"")</f>
        <v/>
      </c>
      <c r="F207" s="13" t="str">
        <f>IFERROR(VLOOKUP(Таблица72[[#This Row],[НОМЕР]],#REF!,4,0)-$J$2,"")</f>
        <v/>
      </c>
    </row>
    <row r="208" spans="2:6" ht="15" x14ac:dyDescent="0.2">
      <c r="B208" s="11" t="str">
        <f>IFERROR(VLOOKUP(Таблица72[[#This Row],[НОМЕР]],#REF!,9,0),"")</f>
        <v/>
      </c>
      <c r="C208" s="12">
        <f>IF(Категорії!D208&lt;&gt;9999,Категорії!D208,"")</f>
        <v>0</v>
      </c>
      <c r="D208" s="11" t="str">
        <f>IFERROR(VLOOKUP(Таблица72[[#This Row],[НОМЕР]],#REF!,2),"")</f>
        <v/>
      </c>
      <c r="E208" s="11" t="str">
        <f>IFERROR(VLOOKUP(Таблица72[[#This Row],[НОМЕР]],#REF!,6),"")</f>
        <v/>
      </c>
      <c r="F208" s="13" t="str">
        <f>IFERROR(VLOOKUP(Таблица72[[#This Row],[НОМЕР]],#REF!,4,0)-$J$2,"")</f>
        <v/>
      </c>
    </row>
    <row r="209" spans="2:6" ht="15" x14ac:dyDescent="0.2">
      <c r="B209" s="11" t="str">
        <f>IFERROR(VLOOKUP(Таблица72[[#This Row],[НОМЕР]],#REF!,9,0),"")</f>
        <v/>
      </c>
      <c r="C209" s="12">
        <f>IF(Категорії!D209&lt;&gt;9999,Категорії!D209,"")</f>
        <v>0</v>
      </c>
      <c r="D209" s="11" t="str">
        <f>IFERROR(VLOOKUP(Таблица72[[#This Row],[НОМЕР]],#REF!,2),"")</f>
        <v/>
      </c>
      <c r="E209" s="11" t="str">
        <f>IFERROR(VLOOKUP(Таблица72[[#This Row],[НОМЕР]],#REF!,6),"")</f>
        <v/>
      </c>
      <c r="F209" s="13" t="str">
        <f>IFERROR(VLOOKUP(Таблица72[[#This Row],[НОМЕР]],#REF!,4,0)-$J$2,"")</f>
        <v/>
      </c>
    </row>
    <row r="210" spans="2:6" ht="15" x14ac:dyDescent="0.2">
      <c r="B210" s="11" t="str">
        <f>IFERROR(VLOOKUP(Таблица72[[#This Row],[НОМЕР]],#REF!,9,0),"")</f>
        <v/>
      </c>
      <c r="C210" s="12">
        <f>IF(Категорії!D210&lt;&gt;9999,Категорії!D210,"")</f>
        <v>0</v>
      </c>
      <c r="D210" s="11" t="str">
        <f>IFERROR(VLOOKUP(Таблица72[[#This Row],[НОМЕР]],#REF!,2),"")</f>
        <v/>
      </c>
      <c r="E210" s="11" t="str">
        <f>IFERROR(VLOOKUP(Таблица72[[#This Row],[НОМЕР]],#REF!,6),"")</f>
        <v/>
      </c>
      <c r="F210" s="13" t="str">
        <f>IFERROR(VLOOKUP(Таблица72[[#This Row],[НОМЕР]],#REF!,4,0)-$J$2,"")</f>
        <v/>
      </c>
    </row>
    <row r="211" spans="2:6" ht="15" x14ac:dyDescent="0.2">
      <c r="B211" s="11" t="str">
        <f>IFERROR(VLOOKUP(Таблица72[[#This Row],[НОМЕР]],#REF!,9,0),"")</f>
        <v/>
      </c>
      <c r="C211" s="12">
        <f>IF(Категорії!D211&lt;&gt;9999,Категорії!D211,"")</f>
        <v>0</v>
      </c>
      <c r="D211" s="11" t="str">
        <f>IFERROR(VLOOKUP(Таблица72[[#This Row],[НОМЕР]],#REF!,2),"")</f>
        <v/>
      </c>
      <c r="E211" s="11" t="str">
        <f>IFERROR(VLOOKUP(Таблица72[[#This Row],[НОМЕР]],#REF!,6),"")</f>
        <v/>
      </c>
      <c r="F211" s="13" t="str">
        <f>IFERROR(VLOOKUP(Таблица72[[#This Row],[НОМЕР]],#REF!,4,0)-$J$2,"")</f>
        <v/>
      </c>
    </row>
    <row r="212" spans="2:6" ht="15" x14ac:dyDescent="0.2">
      <c r="B212" s="11" t="str">
        <f>IFERROR(VLOOKUP(Таблица72[[#This Row],[НОМЕР]],#REF!,9,0),"")</f>
        <v/>
      </c>
      <c r="C212" s="12">
        <f>IF(Категорії!D212&lt;&gt;9999,Категорії!D212,"")</f>
        <v>0</v>
      </c>
      <c r="D212" s="11" t="str">
        <f>IFERROR(VLOOKUP(Таблица72[[#This Row],[НОМЕР]],#REF!,2),"")</f>
        <v/>
      </c>
      <c r="E212" s="11" t="str">
        <f>IFERROR(VLOOKUP(Таблица72[[#This Row],[НОМЕР]],#REF!,6),"")</f>
        <v/>
      </c>
      <c r="F212" s="13" t="str">
        <f>IFERROR(VLOOKUP(Таблица72[[#This Row],[НОМЕР]],#REF!,4,0)-$J$2,"")</f>
        <v/>
      </c>
    </row>
    <row r="213" spans="2:6" ht="15" x14ac:dyDescent="0.2">
      <c r="B213" s="11" t="str">
        <f>IFERROR(VLOOKUP(Таблица72[[#This Row],[НОМЕР]],#REF!,9,0),"")</f>
        <v/>
      </c>
      <c r="C213" s="12">
        <f>IF(Категорії!D213&lt;&gt;9999,Категорії!D213,"")</f>
        <v>0</v>
      </c>
      <c r="D213" s="11" t="str">
        <f>IFERROR(VLOOKUP(Таблица72[[#This Row],[НОМЕР]],#REF!,2),"")</f>
        <v/>
      </c>
      <c r="E213" s="11" t="str">
        <f>IFERROR(VLOOKUP(Таблица72[[#This Row],[НОМЕР]],#REF!,6),"")</f>
        <v/>
      </c>
      <c r="F213" s="13" t="str">
        <f>IFERROR(VLOOKUP(Таблица72[[#This Row],[НОМЕР]],#REF!,4,0)-$J$2,"")</f>
        <v/>
      </c>
    </row>
    <row r="214" spans="2:6" ht="15" x14ac:dyDescent="0.2">
      <c r="B214" s="11" t="str">
        <f>IFERROR(VLOOKUP(Таблица72[[#This Row],[НОМЕР]],#REF!,9,0),"")</f>
        <v/>
      </c>
      <c r="C214" s="12">
        <f>IF(Категорії!D214&lt;&gt;9999,Категорії!D214,"")</f>
        <v>0</v>
      </c>
      <c r="D214" s="11" t="str">
        <f>IFERROR(VLOOKUP(Таблица72[[#This Row],[НОМЕР]],#REF!,2),"")</f>
        <v/>
      </c>
      <c r="E214" s="11" t="str">
        <f>IFERROR(VLOOKUP(Таблица72[[#This Row],[НОМЕР]],#REF!,6),"")</f>
        <v/>
      </c>
      <c r="F214" s="13" t="str">
        <f>IFERROR(VLOOKUP(Таблица72[[#This Row],[НОМЕР]],#REF!,4,0)-$J$2,"")</f>
        <v/>
      </c>
    </row>
    <row r="215" spans="2:6" ht="15" x14ac:dyDescent="0.2">
      <c r="B215" s="11" t="str">
        <f>IFERROR(VLOOKUP(Таблица72[[#This Row],[НОМЕР]],#REF!,9,0),"")</f>
        <v/>
      </c>
      <c r="C215" s="12">
        <f>IF(Категорії!D215&lt;&gt;9999,Категорії!D215,"")</f>
        <v>0</v>
      </c>
      <c r="D215" s="11" t="str">
        <f>IFERROR(VLOOKUP(Таблица72[[#This Row],[НОМЕР]],#REF!,2),"")</f>
        <v/>
      </c>
      <c r="E215" s="11" t="str">
        <f>IFERROR(VLOOKUP(Таблица72[[#This Row],[НОМЕР]],#REF!,6),"")</f>
        <v/>
      </c>
      <c r="F215" s="13" t="str">
        <f>IFERROR(VLOOKUP(Таблица72[[#This Row],[НОМЕР]],#REF!,4,0)-$J$2,"")</f>
        <v/>
      </c>
    </row>
    <row r="216" spans="2:6" ht="15" x14ac:dyDescent="0.2">
      <c r="B216" s="11" t="str">
        <f>IFERROR(VLOOKUP(Таблица72[[#This Row],[НОМЕР]],#REF!,9,0),"")</f>
        <v/>
      </c>
      <c r="C216" s="12">
        <f>IF(Категорії!D216&lt;&gt;9999,Категорії!D216,"")</f>
        <v>0</v>
      </c>
      <c r="D216" s="11" t="str">
        <f>IFERROR(VLOOKUP(Таблица72[[#This Row],[НОМЕР]],#REF!,2),"")</f>
        <v/>
      </c>
      <c r="E216" s="11" t="str">
        <f>IFERROR(VLOOKUP(Таблица72[[#This Row],[НОМЕР]],#REF!,6),"")</f>
        <v/>
      </c>
      <c r="F216" s="13" t="str">
        <f>IFERROR(VLOOKUP(Таблица72[[#This Row],[НОМЕР]],#REF!,4,0)-$J$2,"")</f>
        <v/>
      </c>
    </row>
    <row r="217" spans="2:6" ht="15" x14ac:dyDescent="0.2">
      <c r="B217" s="11" t="str">
        <f>IFERROR(VLOOKUP(Таблица72[[#This Row],[НОМЕР]],#REF!,9,0),"")</f>
        <v/>
      </c>
      <c r="C217" s="12">
        <f>IF(Категорії!D217&lt;&gt;9999,Категорії!D217,"")</f>
        <v>0</v>
      </c>
      <c r="D217" s="11" t="str">
        <f>IFERROR(VLOOKUP(Таблица72[[#This Row],[НОМЕР]],#REF!,2),"")</f>
        <v/>
      </c>
      <c r="E217" s="11" t="str">
        <f>IFERROR(VLOOKUP(Таблица72[[#This Row],[НОМЕР]],#REF!,6),"")</f>
        <v/>
      </c>
      <c r="F217" s="13" t="str">
        <f>IFERROR(VLOOKUP(Таблица72[[#This Row],[НОМЕР]],#REF!,4,0)-$J$2,"")</f>
        <v/>
      </c>
    </row>
    <row r="218" spans="2:6" ht="15" x14ac:dyDescent="0.2">
      <c r="B218" s="11" t="str">
        <f>IFERROR(VLOOKUP(Таблица72[[#This Row],[НОМЕР]],#REF!,9,0),"")</f>
        <v/>
      </c>
      <c r="C218" s="12">
        <f>IF(Категорії!D218&lt;&gt;9999,Категорії!D218,"")</f>
        <v>0</v>
      </c>
      <c r="D218" s="11" t="str">
        <f>IFERROR(VLOOKUP(Таблица72[[#This Row],[НОМЕР]],#REF!,2),"")</f>
        <v/>
      </c>
      <c r="E218" s="11" t="str">
        <f>IFERROR(VLOOKUP(Таблица72[[#This Row],[НОМЕР]],#REF!,6),"")</f>
        <v/>
      </c>
      <c r="F218" s="13" t="str">
        <f>IFERROR(VLOOKUP(Таблица72[[#This Row],[НОМЕР]],#REF!,4,0)-$J$2,"")</f>
        <v/>
      </c>
    </row>
    <row r="219" spans="2:6" ht="15" x14ac:dyDescent="0.2">
      <c r="B219" s="11" t="str">
        <f>IFERROR(VLOOKUP(Таблица72[[#This Row],[НОМЕР]],#REF!,9,0),"")</f>
        <v/>
      </c>
      <c r="C219" s="12">
        <f>IF(Категорії!D219&lt;&gt;9999,Категорії!D219,"")</f>
        <v>0</v>
      </c>
      <c r="D219" s="11" t="str">
        <f>IFERROR(VLOOKUP(Таблица72[[#This Row],[НОМЕР]],#REF!,2),"")</f>
        <v/>
      </c>
      <c r="E219" s="11" t="str">
        <f>IFERROR(VLOOKUP(Таблица72[[#This Row],[НОМЕР]],#REF!,6),"")</f>
        <v/>
      </c>
      <c r="F219" s="13" t="str">
        <f>IFERROR(VLOOKUP(Таблица72[[#This Row],[НОМЕР]],#REF!,4,0)-$J$2,"")</f>
        <v/>
      </c>
    </row>
    <row r="220" spans="2:6" ht="15" x14ac:dyDescent="0.2">
      <c r="B220" s="11" t="str">
        <f>IFERROR(VLOOKUP(Таблица72[[#This Row],[НОМЕР]],#REF!,9,0),"")</f>
        <v/>
      </c>
      <c r="C220" s="12">
        <f>IF(Категорії!D220&lt;&gt;9999,Категорії!D220,"")</f>
        <v>0</v>
      </c>
      <c r="D220" s="11" t="str">
        <f>IFERROR(VLOOKUP(Таблица72[[#This Row],[НОМЕР]],#REF!,2),"")</f>
        <v/>
      </c>
      <c r="E220" s="11" t="str">
        <f>IFERROR(VLOOKUP(Таблица72[[#This Row],[НОМЕР]],#REF!,6),"")</f>
        <v/>
      </c>
      <c r="F220" s="13" t="str">
        <f>IFERROR(VLOOKUP(Таблица72[[#This Row],[НОМЕР]],#REF!,4,0)-$J$2,"")</f>
        <v/>
      </c>
    </row>
    <row r="221" spans="2:6" ht="15" x14ac:dyDescent="0.2">
      <c r="B221" s="11" t="str">
        <f>IFERROR(VLOOKUP(Таблица72[[#This Row],[НОМЕР]],#REF!,9,0),"")</f>
        <v/>
      </c>
      <c r="C221" s="12">
        <f>IF(Категорії!D221&lt;&gt;9999,Категорії!D221,"")</f>
        <v>0</v>
      </c>
      <c r="D221" s="11" t="str">
        <f>IFERROR(VLOOKUP(Таблица72[[#This Row],[НОМЕР]],#REF!,2),"")</f>
        <v/>
      </c>
      <c r="E221" s="11" t="str">
        <f>IFERROR(VLOOKUP(Таблица72[[#This Row],[НОМЕР]],#REF!,6),"")</f>
        <v/>
      </c>
      <c r="F221" s="13" t="str">
        <f>IFERROR(VLOOKUP(Таблица72[[#This Row],[НОМЕР]],#REF!,4,0)-$J$2,"")</f>
        <v/>
      </c>
    </row>
    <row r="222" spans="2:6" ht="15" x14ac:dyDescent="0.2">
      <c r="B222" s="11" t="str">
        <f>IFERROR(VLOOKUP(Таблица72[[#This Row],[НОМЕР]],#REF!,9,0),"")</f>
        <v/>
      </c>
      <c r="C222" s="12">
        <f>IF(Категорії!D222&lt;&gt;9999,Категорії!D222,"")</f>
        <v>0</v>
      </c>
      <c r="D222" s="11" t="str">
        <f>IFERROR(VLOOKUP(Таблица72[[#This Row],[НОМЕР]],#REF!,2),"")</f>
        <v/>
      </c>
      <c r="E222" s="11" t="str">
        <f>IFERROR(VLOOKUP(Таблица72[[#This Row],[НОМЕР]],#REF!,6),"")</f>
        <v/>
      </c>
      <c r="F222" s="13" t="str">
        <f>IFERROR(VLOOKUP(Таблица72[[#This Row],[НОМЕР]],#REF!,4,0)-$J$2,"")</f>
        <v/>
      </c>
    </row>
    <row r="223" spans="2:6" ht="15" x14ac:dyDescent="0.2">
      <c r="B223" s="11" t="str">
        <f>IFERROR(VLOOKUP(Таблица72[[#This Row],[НОМЕР]],#REF!,9,0),"")</f>
        <v/>
      </c>
      <c r="C223" s="12">
        <f>IF(Категорії!D223&lt;&gt;9999,Категорії!D223,"")</f>
        <v>0</v>
      </c>
      <c r="D223" s="11" t="str">
        <f>IFERROR(VLOOKUP(Таблица72[[#This Row],[НОМЕР]],#REF!,2),"")</f>
        <v/>
      </c>
      <c r="E223" s="11" t="str">
        <f>IFERROR(VLOOKUP(Таблица72[[#This Row],[НОМЕР]],#REF!,6),"")</f>
        <v/>
      </c>
      <c r="F223" s="13" t="str">
        <f>IFERROR(VLOOKUP(Таблица72[[#This Row],[НОМЕР]],#REF!,4,0)-$J$2,"")</f>
        <v/>
      </c>
    </row>
    <row r="224" spans="2:6" ht="15" x14ac:dyDescent="0.2">
      <c r="B224" s="11" t="str">
        <f>IFERROR(VLOOKUP(Таблица72[[#This Row],[НОМЕР]],#REF!,9,0),"")</f>
        <v/>
      </c>
      <c r="C224" s="12">
        <f>IF(Категорії!D224&lt;&gt;9999,Категорії!D224,"")</f>
        <v>0</v>
      </c>
      <c r="D224" s="11" t="str">
        <f>IFERROR(VLOOKUP(Таблица72[[#This Row],[НОМЕР]],#REF!,2),"")</f>
        <v/>
      </c>
      <c r="E224" s="11" t="str">
        <f>IFERROR(VLOOKUP(Таблица72[[#This Row],[НОМЕР]],#REF!,6),"")</f>
        <v/>
      </c>
      <c r="F224" s="13" t="str">
        <f>IFERROR(VLOOKUP(Таблица72[[#This Row],[НОМЕР]],#REF!,4,0)-$J$2,"")</f>
        <v/>
      </c>
    </row>
    <row r="225" spans="2:6" ht="15" x14ac:dyDescent="0.2">
      <c r="B225" s="11" t="str">
        <f>IFERROR(VLOOKUP(Таблица72[[#This Row],[НОМЕР]],#REF!,9,0),"")</f>
        <v/>
      </c>
      <c r="C225" s="12">
        <f>IF(Категорії!D225&lt;&gt;9999,Категорії!D225,"")</f>
        <v>0</v>
      </c>
      <c r="D225" s="11" t="str">
        <f>IFERROR(VLOOKUP(Таблица72[[#This Row],[НОМЕР]],#REF!,2),"")</f>
        <v/>
      </c>
      <c r="E225" s="11" t="str">
        <f>IFERROR(VLOOKUP(Таблица72[[#This Row],[НОМЕР]],#REF!,6),"")</f>
        <v/>
      </c>
      <c r="F225" s="13" t="str">
        <f>IFERROR(VLOOKUP(Таблица72[[#This Row],[НОМЕР]],#REF!,4,0)-$J$2,"")</f>
        <v/>
      </c>
    </row>
    <row r="226" spans="2:6" ht="15" x14ac:dyDescent="0.2">
      <c r="B226" s="11" t="str">
        <f>IFERROR(VLOOKUP(Таблица72[[#This Row],[НОМЕР]],#REF!,9,0),"")</f>
        <v/>
      </c>
      <c r="C226" s="12">
        <f>IF(Категорії!D226&lt;&gt;9999,Категорії!D226,"")</f>
        <v>0</v>
      </c>
      <c r="D226" s="11" t="str">
        <f>IFERROR(VLOOKUP(Таблица72[[#This Row],[НОМЕР]],#REF!,2),"")</f>
        <v/>
      </c>
      <c r="E226" s="11" t="str">
        <f>IFERROR(VLOOKUP(Таблица72[[#This Row],[НОМЕР]],#REF!,6),"")</f>
        <v/>
      </c>
      <c r="F226" s="13" t="str">
        <f>IFERROR(VLOOKUP(Таблица72[[#This Row],[НОМЕР]],#REF!,4,0)-$J$2,"")</f>
        <v/>
      </c>
    </row>
    <row r="227" spans="2:6" ht="15" x14ac:dyDescent="0.2">
      <c r="B227" s="11" t="str">
        <f>IFERROR(VLOOKUP(Таблица72[[#This Row],[НОМЕР]],#REF!,9,0),"")</f>
        <v/>
      </c>
      <c r="C227" s="12">
        <f>IF(Категорії!D227&lt;&gt;9999,Категорії!D227,"")</f>
        <v>0</v>
      </c>
      <c r="D227" s="11" t="str">
        <f>IFERROR(VLOOKUP(Таблица72[[#This Row],[НОМЕР]],#REF!,2),"")</f>
        <v/>
      </c>
      <c r="E227" s="11" t="str">
        <f>IFERROR(VLOOKUP(Таблица72[[#This Row],[НОМЕР]],#REF!,6),"")</f>
        <v/>
      </c>
      <c r="F227" s="13" t="str">
        <f>IFERROR(VLOOKUP(Таблица72[[#This Row],[НОМЕР]],#REF!,4,0)-$J$2,"")</f>
        <v/>
      </c>
    </row>
    <row r="228" spans="2:6" ht="15" x14ac:dyDescent="0.2">
      <c r="B228" s="11" t="str">
        <f>IFERROR(VLOOKUP(Таблица72[[#This Row],[НОМЕР]],#REF!,9,0),"")</f>
        <v/>
      </c>
      <c r="C228" s="12">
        <f>IF(Категорії!D228&lt;&gt;9999,Категорії!D228,"")</f>
        <v>0</v>
      </c>
      <c r="D228" s="11" t="str">
        <f>IFERROR(VLOOKUP(Таблица72[[#This Row],[НОМЕР]],#REF!,2),"")</f>
        <v/>
      </c>
      <c r="E228" s="11" t="str">
        <f>IFERROR(VLOOKUP(Таблица72[[#This Row],[НОМЕР]],#REF!,6),"")</f>
        <v/>
      </c>
      <c r="F228" s="13" t="str">
        <f>IFERROR(VLOOKUP(Таблица72[[#This Row],[НОМЕР]],#REF!,4,0)-$J$2,"")</f>
        <v/>
      </c>
    </row>
    <row r="229" spans="2:6" ht="15" x14ac:dyDescent="0.2">
      <c r="B229" s="11" t="str">
        <f>IFERROR(VLOOKUP(Таблица72[[#This Row],[НОМЕР]],#REF!,9,0),"")</f>
        <v/>
      </c>
      <c r="C229" s="12">
        <f>IF(Категорії!D229&lt;&gt;9999,Категорії!D229,"")</f>
        <v>0</v>
      </c>
      <c r="D229" s="11" t="str">
        <f>IFERROR(VLOOKUP(Таблица72[[#This Row],[НОМЕР]],#REF!,2),"")</f>
        <v/>
      </c>
      <c r="E229" s="11" t="str">
        <f>IFERROR(VLOOKUP(Таблица72[[#This Row],[НОМЕР]],#REF!,6),"")</f>
        <v/>
      </c>
      <c r="F229" s="13" t="str">
        <f>IFERROR(VLOOKUP(Таблица72[[#This Row],[НОМЕР]],#REF!,4,0)-$J$2,"")</f>
        <v/>
      </c>
    </row>
    <row r="230" spans="2:6" ht="15" x14ac:dyDescent="0.2">
      <c r="B230" s="11" t="str">
        <f>IFERROR(VLOOKUP(Таблица72[[#This Row],[НОМЕР]],#REF!,9,0),"")</f>
        <v/>
      </c>
      <c r="C230" s="12">
        <f>IF(Категорії!D230&lt;&gt;9999,Категорії!D230,"")</f>
        <v>0</v>
      </c>
      <c r="D230" s="11" t="str">
        <f>IFERROR(VLOOKUP(Таблица72[[#This Row],[НОМЕР]],#REF!,2),"")</f>
        <v/>
      </c>
      <c r="E230" s="11" t="str">
        <f>IFERROR(VLOOKUP(Таблица72[[#This Row],[НОМЕР]],#REF!,6),"")</f>
        <v/>
      </c>
      <c r="F230" s="13" t="str">
        <f>IFERROR(VLOOKUP(Таблица72[[#This Row],[НОМЕР]],#REF!,4,0)-$J$2,"")</f>
        <v/>
      </c>
    </row>
    <row r="231" spans="2:6" ht="15" x14ac:dyDescent="0.2">
      <c r="B231" s="11" t="str">
        <f>IFERROR(VLOOKUP(Таблица72[[#This Row],[НОМЕР]],#REF!,9,0),"")</f>
        <v/>
      </c>
      <c r="C231" s="12">
        <f>IF(Категорії!D231&lt;&gt;9999,Категорії!D231,"")</f>
        <v>0</v>
      </c>
      <c r="D231" s="11" t="str">
        <f>IFERROR(VLOOKUP(Таблица72[[#This Row],[НОМЕР]],#REF!,2),"")</f>
        <v/>
      </c>
      <c r="E231" s="11" t="str">
        <f>IFERROR(VLOOKUP(Таблица72[[#This Row],[НОМЕР]],#REF!,6),"")</f>
        <v/>
      </c>
      <c r="F231" s="13" t="str">
        <f>IFERROR(VLOOKUP(Таблица72[[#This Row],[НОМЕР]],#REF!,4,0)-$J$2,"")</f>
        <v/>
      </c>
    </row>
    <row r="232" spans="2:6" ht="15" x14ac:dyDescent="0.2">
      <c r="B232" s="11" t="str">
        <f>IFERROR(VLOOKUP(Таблица72[[#This Row],[НОМЕР]],#REF!,9,0),"")</f>
        <v/>
      </c>
      <c r="C232" s="12">
        <f>IF(Категорії!D232&lt;&gt;9999,Категорії!D232,"")</f>
        <v>0</v>
      </c>
      <c r="D232" s="11" t="str">
        <f>IFERROR(VLOOKUP(Таблица72[[#This Row],[НОМЕР]],#REF!,2),"")</f>
        <v/>
      </c>
      <c r="E232" s="11" t="str">
        <f>IFERROR(VLOOKUP(Таблица72[[#This Row],[НОМЕР]],#REF!,6),"")</f>
        <v/>
      </c>
      <c r="F232" s="13" t="str">
        <f>IFERROR(VLOOKUP(Таблица72[[#This Row],[НОМЕР]],#REF!,4,0)-$J$2,"")</f>
        <v/>
      </c>
    </row>
    <row r="233" spans="2:6" ht="15" x14ac:dyDescent="0.2">
      <c r="B233" s="11" t="str">
        <f>IFERROR(VLOOKUP(Таблица72[[#This Row],[НОМЕР]],#REF!,9,0),"")</f>
        <v/>
      </c>
      <c r="C233" s="12">
        <f>IF(Категорії!D233&lt;&gt;9999,Категорії!D233,"")</f>
        <v>0</v>
      </c>
      <c r="D233" s="11" t="str">
        <f>IFERROR(VLOOKUP(Таблица72[[#This Row],[НОМЕР]],#REF!,2),"")</f>
        <v/>
      </c>
      <c r="E233" s="11" t="str">
        <f>IFERROR(VLOOKUP(Таблица72[[#This Row],[НОМЕР]],#REF!,6),"")</f>
        <v/>
      </c>
      <c r="F233" s="13" t="str">
        <f>IFERROR(VLOOKUP(Таблица72[[#This Row],[НОМЕР]],#REF!,4,0)-$J$2,"")</f>
        <v/>
      </c>
    </row>
    <row r="234" spans="2:6" ht="15" x14ac:dyDescent="0.2">
      <c r="B234" s="11" t="str">
        <f>IFERROR(VLOOKUP(Таблица72[[#This Row],[НОМЕР]],#REF!,9,0),"")</f>
        <v/>
      </c>
      <c r="C234" s="12">
        <f>IF(Категорії!D234&lt;&gt;9999,Категорії!D234,"")</f>
        <v>0</v>
      </c>
      <c r="D234" s="11" t="str">
        <f>IFERROR(VLOOKUP(Таблица72[[#This Row],[НОМЕР]],#REF!,2),"")</f>
        <v/>
      </c>
      <c r="E234" s="11" t="str">
        <f>IFERROR(VLOOKUP(Таблица72[[#This Row],[НОМЕР]],#REF!,6),"")</f>
        <v/>
      </c>
      <c r="F234" s="13" t="str">
        <f>IFERROR(VLOOKUP(Таблица72[[#This Row],[НОМЕР]],#REF!,4,0)-$J$2,"")</f>
        <v/>
      </c>
    </row>
    <row r="235" spans="2:6" ht="15" x14ac:dyDescent="0.2">
      <c r="B235" s="11" t="str">
        <f>IFERROR(VLOOKUP(Таблица72[[#This Row],[НОМЕР]],#REF!,9,0),"")</f>
        <v/>
      </c>
      <c r="C235" s="12">
        <f>IF(Категорії!D235&lt;&gt;9999,Категорії!D235,"")</f>
        <v>0</v>
      </c>
      <c r="D235" s="11" t="str">
        <f>IFERROR(VLOOKUP(Таблица72[[#This Row],[НОМЕР]],#REF!,2),"")</f>
        <v/>
      </c>
      <c r="E235" s="11" t="str">
        <f>IFERROR(VLOOKUP(Таблица72[[#This Row],[НОМЕР]],#REF!,6),"")</f>
        <v/>
      </c>
      <c r="F235" s="13" t="str">
        <f>IFERROR(VLOOKUP(Таблица72[[#This Row],[НОМЕР]],#REF!,4,0)-$J$2,"")</f>
        <v/>
      </c>
    </row>
    <row r="236" spans="2:6" ht="15" x14ac:dyDescent="0.2">
      <c r="B236" s="11" t="str">
        <f>IFERROR(VLOOKUP(Таблица72[[#This Row],[НОМЕР]],#REF!,9,0),"")</f>
        <v/>
      </c>
      <c r="C236" s="12">
        <f>IF(Категорії!D236&lt;&gt;9999,Категорії!D236,"")</f>
        <v>0</v>
      </c>
      <c r="D236" s="11" t="str">
        <f>IFERROR(VLOOKUP(Таблица72[[#This Row],[НОМЕР]],#REF!,2),"")</f>
        <v/>
      </c>
      <c r="E236" s="11" t="str">
        <f>IFERROR(VLOOKUP(Таблица72[[#This Row],[НОМЕР]],#REF!,6),"")</f>
        <v/>
      </c>
      <c r="F236" s="13" t="str">
        <f>IFERROR(VLOOKUP(Таблица72[[#This Row],[НОМЕР]],#REF!,4,0)-$J$2,"")</f>
        <v/>
      </c>
    </row>
    <row r="237" spans="2:6" ht="15" x14ac:dyDescent="0.2">
      <c r="B237" s="11" t="str">
        <f>IFERROR(VLOOKUP(Таблица72[[#This Row],[НОМЕР]],#REF!,9,0),"")</f>
        <v/>
      </c>
      <c r="C237" s="12">
        <f>IF(Категорії!D237&lt;&gt;9999,Категорії!D237,"")</f>
        <v>0</v>
      </c>
      <c r="D237" s="11" t="str">
        <f>IFERROR(VLOOKUP(Таблица72[[#This Row],[НОМЕР]],#REF!,2),"")</f>
        <v/>
      </c>
      <c r="E237" s="11" t="str">
        <f>IFERROR(VLOOKUP(Таблица72[[#This Row],[НОМЕР]],#REF!,6),"")</f>
        <v/>
      </c>
      <c r="F237" s="13" t="str">
        <f>IFERROR(VLOOKUP(Таблица72[[#This Row],[НОМЕР]],#REF!,4,0)-$J$2,"")</f>
        <v/>
      </c>
    </row>
    <row r="238" spans="2:6" ht="15" x14ac:dyDescent="0.2">
      <c r="B238" s="11" t="str">
        <f>IFERROR(VLOOKUP(Таблица72[[#This Row],[НОМЕР]],#REF!,9,0),"")</f>
        <v/>
      </c>
      <c r="C238" s="12">
        <f>IF(Категорії!D238&lt;&gt;9999,Категорії!D238,"")</f>
        <v>0</v>
      </c>
      <c r="D238" s="11" t="str">
        <f>IFERROR(VLOOKUP(Таблица72[[#This Row],[НОМЕР]],#REF!,2),"")</f>
        <v/>
      </c>
      <c r="E238" s="11" t="str">
        <f>IFERROR(VLOOKUP(Таблица72[[#This Row],[НОМЕР]],#REF!,6),"")</f>
        <v/>
      </c>
      <c r="F238" s="13" t="str">
        <f>IFERROR(VLOOKUP(Таблица72[[#This Row],[НОМЕР]],#REF!,4,0)-$J$2,"")</f>
        <v/>
      </c>
    </row>
    <row r="239" spans="2:6" ht="15" x14ac:dyDescent="0.2">
      <c r="B239" s="11" t="str">
        <f>IFERROR(VLOOKUP(Таблица72[[#This Row],[НОМЕР]],#REF!,9,0),"")</f>
        <v/>
      </c>
      <c r="C239" s="12">
        <f>IF(Категорії!D239&lt;&gt;9999,Категорії!D239,"")</f>
        <v>0</v>
      </c>
      <c r="D239" s="11" t="str">
        <f>IFERROR(VLOOKUP(Таблица72[[#This Row],[НОМЕР]],#REF!,2),"")</f>
        <v/>
      </c>
      <c r="E239" s="11" t="str">
        <f>IFERROR(VLOOKUP(Таблица72[[#This Row],[НОМЕР]],#REF!,6),"")</f>
        <v/>
      </c>
      <c r="F239" s="13" t="str">
        <f>IFERROR(VLOOKUP(Таблица72[[#This Row],[НОМЕР]],#REF!,4,0)-$J$2,"")</f>
        <v/>
      </c>
    </row>
    <row r="240" spans="2:6" ht="15" x14ac:dyDescent="0.2">
      <c r="B240" s="11" t="str">
        <f>IFERROR(VLOOKUP(Таблица72[[#This Row],[НОМЕР]],#REF!,9,0),"")</f>
        <v/>
      </c>
      <c r="C240" s="12">
        <f>IF(Категорії!D240&lt;&gt;9999,Категорії!D240,"")</f>
        <v>0</v>
      </c>
      <c r="D240" s="11" t="str">
        <f>IFERROR(VLOOKUP(Таблица72[[#This Row],[НОМЕР]],#REF!,2),"")</f>
        <v/>
      </c>
      <c r="E240" s="11" t="str">
        <f>IFERROR(VLOOKUP(Таблица72[[#This Row],[НОМЕР]],#REF!,6),"")</f>
        <v/>
      </c>
      <c r="F240" s="13" t="str">
        <f>IFERROR(VLOOKUP(Таблица72[[#This Row],[НОМЕР]],#REF!,4,0)-$J$2,"")</f>
        <v/>
      </c>
    </row>
    <row r="241" spans="2:6" ht="15" x14ac:dyDescent="0.2">
      <c r="B241" s="11" t="str">
        <f>IFERROR(VLOOKUP(Таблица72[[#This Row],[НОМЕР]],#REF!,9,0),"")</f>
        <v/>
      </c>
      <c r="C241" s="12">
        <f>IF(Категорії!D241&lt;&gt;9999,Категорії!D241,"")</f>
        <v>0</v>
      </c>
      <c r="D241" s="11" t="str">
        <f>IFERROR(VLOOKUP(Таблица72[[#This Row],[НОМЕР]],#REF!,2),"")</f>
        <v/>
      </c>
      <c r="E241" s="11" t="str">
        <f>IFERROR(VLOOKUP(Таблица72[[#This Row],[НОМЕР]],#REF!,6),"")</f>
        <v/>
      </c>
      <c r="F241" s="13" t="str">
        <f>IFERROR(VLOOKUP(Таблица72[[#This Row],[НОМЕР]],#REF!,4,0)-$J$2,"")</f>
        <v/>
      </c>
    </row>
    <row r="242" spans="2:6" ht="15" x14ac:dyDescent="0.2">
      <c r="B242" s="11" t="str">
        <f>IFERROR(VLOOKUP(Таблица72[[#This Row],[НОМЕР]],#REF!,9,0),"")</f>
        <v/>
      </c>
      <c r="C242" s="12">
        <f>IF(Категорії!D242&lt;&gt;9999,Категорії!D242,"")</f>
        <v>0</v>
      </c>
      <c r="D242" s="11" t="str">
        <f>IFERROR(VLOOKUP(Таблица72[[#This Row],[НОМЕР]],#REF!,2),"")</f>
        <v/>
      </c>
      <c r="E242" s="11" t="str">
        <f>IFERROR(VLOOKUP(Таблица72[[#This Row],[НОМЕР]],#REF!,6),"")</f>
        <v/>
      </c>
      <c r="F242" s="13" t="str">
        <f>IFERROR(VLOOKUP(Таблица72[[#This Row],[НОМЕР]],#REF!,4,0)-$J$2,"")</f>
        <v/>
      </c>
    </row>
    <row r="243" spans="2:6" ht="15" x14ac:dyDescent="0.2">
      <c r="B243" s="11" t="str">
        <f>IFERROR(VLOOKUP(Таблица72[[#This Row],[НОМЕР]],#REF!,9,0),"")</f>
        <v/>
      </c>
      <c r="C243" s="12">
        <f>IF(Категорії!D243&lt;&gt;9999,Категорії!D243,"")</f>
        <v>0</v>
      </c>
      <c r="D243" s="11" t="str">
        <f>IFERROR(VLOOKUP(Таблица72[[#This Row],[НОМЕР]],#REF!,2),"")</f>
        <v/>
      </c>
      <c r="E243" s="11" t="str">
        <f>IFERROR(VLOOKUP(Таблица72[[#This Row],[НОМЕР]],#REF!,6),"")</f>
        <v/>
      </c>
      <c r="F243" s="13" t="str">
        <f>IFERROR(VLOOKUP(Таблица72[[#This Row],[НОМЕР]],#REF!,4,0)-$J$2,"")</f>
        <v/>
      </c>
    </row>
    <row r="244" spans="2:6" ht="15" x14ac:dyDescent="0.2">
      <c r="B244" s="11" t="str">
        <f>IFERROR(VLOOKUP(Таблица72[[#This Row],[НОМЕР]],#REF!,9,0),"")</f>
        <v/>
      </c>
      <c r="C244" s="12">
        <f>IF(Категорії!D244&lt;&gt;9999,Категорії!D244,"")</f>
        <v>0</v>
      </c>
      <c r="D244" s="11" t="str">
        <f>IFERROR(VLOOKUP(Таблица72[[#This Row],[НОМЕР]],#REF!,2),"")</f>
        <v/>
      </c>
      <c r="E244" s="11" t="str">
        <f>IFERROR(VLOOKUP(Таблица72[[#This Row],[НОМЕР]],#REF!,6),"")</f>
        <v/>
      </c>
      <c r="F244" s="13" t="str">
        <f>IFERROR(VLOOKUP(Таблица72[[#This Row],[НОМЕР]],#REF!,4,0)-$J$2,"")</f>
        <v/>
      </c>
    </row>
    <row r="245" spans="2:6" ht="15" x14ac:dyDescent="0.2">
      <c r="B245" s="11" t="str">
        <f>IFERROR(VLOOKUP(Таблица72[[#This Row],[НОМЕР]],#REF!,9,0),"")</f>
        <v/>
      </c>
      <c r="C245" s="12">
        <f>IF(Категорії!D245&lt;&gt;9999,Категорії!D245,"")</f>
        <v>0</v>
      </c>
      <c r="D245" s="11" t="str">
        <f>IFERROR(VLOOKUP(Таблица72[[#This Row],[НОМЕР]],#REF!,2),"")</f>
        <v/>
      </c>
      <c r="E245" s="11" t="str">
        <f>IFERROR(VLOOKUP(Таблица72[[#This Row],[НОМЕР]],#REF!,6),"")</f>
        <v/>
      </c>
      <c r="F245" s="13" t="str">
        <f>IFERROR(VLOOKUP(Таблица72[[#This Row],[НОМЕР]],#REF!,4,0)-$J$2,"")</f>
        <v/>
      </c>
    </row>
    <row r="246" spans="2:6" ht="15" x14ac:dyDescent="0.2">
      <c r="B246" s="11" t="str">
        <f>IFERROR(VLOOKUP(Таблица72[[#This Row],[НОМЕР]],#REF!,9,0),"")</f>
        <v/>
      </c>
      <c r="C246" s="12">
        <f>IF(Категорії!D246&lt;&gt;9999,Категорії!D246,"")</f>
        <v>0</v>
      </c>
      <c r="D246" s="11" t="str">
        <f>IFERROR(VLOOKUP(Таблица72[[#This Row],[НОМЕР]],#REF!,2),"")</f>
        <v/>
      </c>
      <c r="E246" s="11" t="str">
        <f>IFERROR(VLOOKUP(Таблица72[[#This Row],[НОМЕР]],#REF!,6),"")</f>
        <v/>
      </c>
      <c r="F246" s="13" t="str">
        <f>IFERROR(VLOOKUP(Таблица72[[#This Row],[НОМЕР]],#REF!,4,0)-$J$2,"")</f>
        <v/>
      </c>
    </row>
    <row r="247" spans="2:6" ht="15" x14ac:dyDescent="0.2">
      <c r="B247" s="11" t="str">
        <f>IFERROR(VLOOKUP(Таблица72[[#This Row],[НОМЕР]],#REF!,9,0),"")</f>
        <v/>
      </c>
      <c r="C247" s="12">
        <f>IF(Категорії!D247&lt;&gt;9999,Категорії!D247,"")</f>
        <v>0</v>
      </c>
      <c r="D247" s="11" t="str">
        <f>IFERROR(VLOOKUP(Таблица72[[#This Row],[НОМЕР]],#REF!,2),"")</f>
        <v/>
      </c>
      <c r="E247" s="11" t="str">
        <f>IFERROR(VLOOKUP(Таблица72[[#This Row],[НОМЕР]],#REF!,6),"")</f>
        <v/>
      </c>
      <c r="F247" s="13" t="str">
        <f>IFERROR(VLOOKUP(Таблица72[[#This Row],[НОМЕР]],#REF!,4,0)-$J$2,"")</f>
        <v/>
      </c>
    </row>
    <row r="248" spans="2:6" ht="15" x14ac:dyDescent="0.2">
      <c r="B248" s="11" t="str">
        <f>IFERROR(VLOOKUP(Таблица72[[#This Row],[НОМЕР]],#REF!,9,0),"")</f>
        <v/>
      </c>
      <c r="C248" s="12">
        <f>IF(Категорії!D248&lt;&gt;9999,Категорії!D248,"")</f>
        <v>0</v>
      </c>
      <c r="D248" s="11" t="str">
        <f>IFERROR(VLOOKUP(Таблица72[[#This Row],[НОМЕР]],#REF!,2),"")</f>
        <v/>
      </c>
      <c r="E248" s="11" t="str">
        <f>IFERROR(VLOOKUP(Таблица72[[#This Row],[НОМЕР]],#REF!,6),"")</f>
        <v/>
      </c>
      <c r="F248" s="13" t="str">
        <f>IFERROR(VLOOKUP(Таблица72[[#This Row],[НОМЕР]],#REF!,4,0)-$J$2,"")</f>
        <v/>
      </c>
    </row>
    <row r="249" spans="2:6" ht="15" x14ac:dyDescent="0.2">
      <c r="B249" s="11" t="str">
        <f>IFERROR(VLOOKUP(Таблица72[[#This Row],[НОМЕР]],#REF!,9,0),"")</f>
        <v/>
      </c>
      <c r="C249" s="12">
        <f>IF(Категорії!D249&lt;&gt;9999,Категорії!D249,"")</f>
        <v>0</v>
      </c>
      <c r="D249" s="11" t="str">
        <f>IFERROR(VLOOKUP(Таблица72[[#This Row],[НОМЕР]],#REF!,2),"")</f>
        <v/>
      </c>
      <c r="E249" s="11" t="str">
        <f>IFERROR(VLOOKUP(Таблица72[[#This Row],[НОМЕР]],#REF!,6),"")</f>
        <v/>
      </c>
      <c r="F249" s="13" t="str">
        <f>IFERROR(VLOOKUP(Таблица72[[#This Row],[НОМЕР]],#REF!,4,0)-$J$2,"")</f>
        <v/>
      </c>
    </row>
    <row r="250" spans="2:6" ht="15" x14ac:dyDescent="0.2">
      <c r="B250" s="11" t="str">
        <f>IFERROR(VLOOKUP(Таблица72[[#This Row],[НОМЕР]],#REF!,9,0),"")</f>
        <v/>
      </c>
      <c r="C250" s="12">
        <f>IF(Категорії!D250&lt;&gt;9999,Категорії!D250,"")</f>
        <v>0</v>
      </c>
      <c r="D250" s="11" t="str">
        <f>IFERROR(VLOOKUP(Таблица72[[#This Row],[НОМЕР]],#REF!,2),"")</f>
        <v/>
      </c>
      <c r="E250" s="11" t="str">
        <f>IFERROR(VLOOKUP(Таблица72[[#This Row],[НОМЕР]],#REF!,6),"")</f>
        <v/>
      </c>
      <c r="F250" s="13" t="str">
        <f>IFERROR(VLOOKUP(Таблица72[[#This Row],[НОМЕР]],#REF!,4,0)-$J$2,"")</f>
        <v/>
      </c>
    </row>
    <row r="251" spans="2:6" ht="15" x14ac:dyDescent="0.2">
      <c r="B251" s="11" t="str">
        <f>IFERROR(VLOOKUP(Таблица72[[#This Row],[НОМЕР]],#REF!,9,0),"")</f>
        <v/>
      </c>
      <c r="C251" s="12">
        <f>IF(Категорії!D251&lt;&gt;9999,Категорії!D251,"")</f>
        <v>0</v>
      </c>
      <c r="D251" s="11" t="str">
        <f>IFERROR(VLOOKUP(Таблица72[[#This Row],[НОМЕР]],#REF!,2),"")</f>
        <v/>
      </c>
      <c r="E251" s="11" t="str">
        <f>IFERROR(VLOOKUP(Таблица72[[#This Row],[НОМЕР]],#REF!,6),"")</f>
        <v/>
      </c>
      <c r="F251" s="13" t="str">
        <f>IFERROR(VLOOKUP(Таблица72[[#This Row],[НОМЕР]],#REF!,4,0)-$J$2,"")</f>
        <v/>
      </c>
    </row>
    <row r="252" spans="2:6" ht="15" x14ac:dyDescent="0.2">
      <c r="B252" s="11" t="str">
        <f>IFERROR(VLOOKUP(Таблица72[[#This Row],[НОМЕР]],#REF!,9,0),"")</f>
        <v/>
      </c>
      <c r="C252" s="12">
        <f>IF(Категорії!D252&lt;&gt;9999,Категорії!D252,"")</f>
        <v>0</v>
      </c>
      <c r="D252" s="11" t="str">
        <f>IFERROR(VLOOKUP(Таблица72[[#This Row],[НОМЕР]],#REF!,2),"")</f>
        <v/>
      </c>
      <c r="E252" s="11" t="str">
        <f>IFERROR(VLOOKUP(Таблица72[[#This Row],[НОМЕР]],#REF!,6),"")</f>
        <v/>
      </c>
      <c r="F252" s="13" t="str">
        <f>IFERROR(VLOOKUP(Таблица72[[#This Row],[НОМЕР]],#REF!,4,0)-$J$2,"")</f>
        <v/>
      </c>
    </row>
    <row r="253" spans="2:6" ht="15" x14ac:dyDescent="0.2">
      <c r="B253" s="11" t="str">
        <f>IFERROR(VLOOKUP(Таблица72[[#This Row],[НОМЕР]],#REF!,9,0),"")</f>
        <v/>
      </c>
      <c r="C253" s="12">
        <f>IF(Категорії!D253&lt;&gt;9999,Категорії!D253,"")</f>
        <v>0</v>
      </c>
      <c r="D253" s="11" t="str">
        <f>IFERROR(VLOOKUP(Таблица72[[#This Row],[НОМЕР]],#REF!,2),"")</f>
        <v/>
      </c>
      <c r="E253" s="11" t="str">
        <f>IFERROR(VLOOKUP(Таблица72[[#This Row],[НОМЕР]],#REF!,6),"")</f>
        <v/>
      </c>
      <c r="F253" s="13" t="str">
        <f>IFERROR(VLOOKUP(Таблица72[[#This Row],[НОМЕР]],#REF!,4,0)-$J$2,"")</f>
        <v/>
      </c>
    </row>
    <row r="254" spans="2:6" ht="15" x14ac:dyDescent="0.2">
      <c r="B254" s="11" t="str">
        <f>IFERROR(VLOOKUP(Таблица72[[#This Row],[НОМЕР]],#REF!,9,0),"")</f>
        <v/>
      </c>
      <c r="C254" s="12">
        <f>IF(Категорії!D254&lt;&gt;9999,Категорії!D254,"")</f>
        <v>0</v>
      </c>
      <c r="D254" s="11" t="str">
        <f>IFERROR(VLOOKUP(Таблица72[[#This Row],[НОМЕР]],#REF!,2),"")</f>
        <v/>
      </c>
      <c r="E254" s="11" t="str">
        <f>IFERROR(VLOOKUP(Таблица72[[#This Row],[НОМЕР]],#REF!,6),"")</f>
        <v/>
      </c>
      <c r="F254" s="13" t="str">
        <f>IFERROR(VLOOKUP(Таблица72[[#This Row],[НОМЕР]],#REF!,4,0)-$J$2,"")</f>
        <v/>
      </c>
    </row>
    <row r="255" spans="2:6" ht="15" x14ac:dyDescent="0.2">
      <c r="B255" s="11" t="str">
        <f>IFERROR(VLOOKUP(Таблица72[[#This Row],[НОМЕР]],#REF!,9,0),"")</f>
        <v/>
      </c>
      <c r="C255" s="12">
        <f>IF(Категорії!D255&lt;&gt;9999,Категорії!D255,"")</f>
        <v>0</v>
      </c>
      <c r="D255" s="11" t="str">
        <f>IFERROR(VLOOKUP(Таблица72[[#This Row],[НОМЕР]],#REF!,2),"")</f>
        <v/>
      </c>
      <c r="E255" s="11" t="str">
        <f>IFERROR(VLOOKUP(Таблица72[[#This Row],[НОМЕР]],#REF!,6),"")</f>
        <v/>
      </c>
      <c r="F255" s="13" t="str">
        <f>IFERROR(VLOOKUP(Таблица72[[#This Row],[НОМЕР]],#REF!,4,0)-$J$2,"")</f>
        <v/>
      </c>
    </row>
    <row r="256" spans="2:6" ht="15" x14ac:dyDescent="0.2">
      <c r="B256" s="11" t="str">
        <f>IFERROR(VLOOKUP(Таблица72[[#This Row],[НОМЕР]],#REF!,9,0),"")</f>
        <v/>
      </c>
      <c r="C256" s="12">
        <f>IF(Категорії!D256&lt;&gt;9999,Категорії!D256,"")</f>
        <v>0</v>
      </c>
      <c r="D256" s="11" t="str">
        <f>IFERROR(VLOOKUP(Таблица72[[#This Row],[НОМЕР]],#REF!,2),"")</f>
        <v/>
      </c>
      <c r="E256" s="11" t="str">
        <f>IFERROR(VLOOKUP(Таблица72[[#This Row],[НОМЕР]],#REF!,6),"")</f>
        <v/>
      </c>
      <c r="F256" s="13" t="str">
        <f>IFERROR(VLOOKUP(Таблица72[[#This Row],[НОМЕР]],#REF!,4,0)-$J$2,"")</f>
        <v/>
      </c>
    </row>
    <row r="257" spans="2:6" ht="15" x14ac:dyDescent="0.2">
      <c r="B257" s="11" t="str">
        <f>IFERROR(VLOOKUP(Таблица72[[#This Row],[НОМЕР]],#REF!,9,0),"")</f>
        <v/>
      </c>
      <c r="C257" s="12">
        <f>IF(Категорії!D257&lt;&gt;9999,Категорії!D257,"")</f>
        <v>0</v>
      </c>
      <c r="D257" s="11" t="str">
        <f>IFERROR(VLOOKUP(Таблица72[[#This Row],[НОМЕР]],#REF!,2),"")</f>
        <v/>
      </c>
      <c r="E257" s="11" t="str">
        <f>IFERROR(VLOOKUP(Таблица72[[#This Row],[НОМЕР]],#REF!,6),"")</f>
        <v/>
      </c>
      <c r="F257" s="13" t="str">
        <f>IFERROR(VLOOKUP(Таблица72[[#This Row],[НОМЕР]],#REF!,4,0)-$J$2,"")</f>
        <v/>
      </c>
    </row>
    <row r="258" spans="2:6" ht="15" x14ac:dyDescent="0.2">
      <c r="B258" s="11" t="str">
        <f>IFERROR(VLOOKUP(Таблица72[[#This Row],[НОМЕР]],#REF!,9,0),"")</f>
        <v/>
      </c>
      <c r="C258" s="12">
        <f>IF(Категорії!D258&lt;&gt;9999,Категорії!D258,"")</f>
        <v>0</v>
      </c>
      <c r="D258" s="11" t="str">
        <f>IFERROR(VLOOKUP(Таблица72[[#This Row],[НОМЕР]],#REF!,2),"")</f>
        <v/>
      </c>
      <c r="E258" s="11" t="str">
        <f>IFERROR(VLOOKUP(Таблица72[[#This Row],[НОМЕР]],#REF!,6),"")</f>
        <v/>
      </c>
      <c r="F258" s="13" t="str">
        <f>IFERROR(VLOOKUP(Таблица72[[#This Row],[НОМЕР]],#REF!,4,0)-$J$2,"")</f>
        <v/>
      </c>
    </row>
    <row r="259" spans="2:6" ht="15" x14ac:dyDescent="0.2">
      <c r="B259" s="11" t="str">
        <f>IFERROR(VLOOKUP(Таблица72[[#This Row],[НОМЕР]],#REF!,9,0),"")</f>
        <v/>
      </c>
      <c r="C259" s="12">
        <f>IF(Категорії!D259&lt;&gt;9999,Категорії!D259,"")</f>
        <v>0</v>
      </c>
      <c r="D259" s="11" t="str">
        <f>IFERROR(VLOOKUP(Таблица72[[#This Row],[НОМЕР]],#REF!,2),"")</f>
        <v/>
      </c>
      <c r="E259" s="11" t="str">
        <f>IFERROR(VLOOKUP(Таблица72[[#This Row],[НОМЕР]],#REF!,6),"")</f>
        <v/>
      </c>
      <c r="F259" s="13" t="str">
        <f>IFERROR(VLOOKUP(Таблица72[[#This Row],[НОМЕР]],#REF!,4,0)-$J$2,"")</f>
        <v/>
      </c>
    </row>
    <row r="260" spans="2:6" ht="15" x14ac:dyDescent="0.2">
      <c r="B260" s="11" t="str">
        <f>IFERROR(VLOOKUP(Таблица72[[#This Row],[НОМЕР]],#REF!,9,0),"")</f>
        <v/>
      </c>
      <c r="C260" s="12">
        <f>IF(Категорії!D260&lt;&gt;9999,Категорії!D260,"")</f>
        <v>0</v>
      </c>
      <c r="D260" s="11" t="str">
        <f>IFERROR(VLOOKUP(Таблица72[[#This Row],[НОМЕР]],#REF!,2),"")</f>
        <v/>
      </c>
      <c r="E260" s="11" t="str">
        <f>IFERROR(VLOOKUP(Таблица72[[#This Row],[НОМЕР]],#REF!,6),"")</f>
        <v/>
      </c>
      <c r="F260" s="13" t="str">
        <f>IFERROR(VLOOKUP(Таблица72[[#This Row],[НОМЕР]],#REF!,4,0)-$J$2,"")</f>
        <v/>
      </c>
    </row>
    <row r="261" spans="2:6" ht="15" x14ac:dyDescent="0.2">
      <c r="B261" s="11" t="str">
        <f>IFERROR(VLOOKUP(Таблица72[[#This Row],[НОМЕР]],#REF!,9,0),"")</f>
        <v/>
      </c>
      <c r="C261" s="12">
        <f>IF(Категорії!D261&lt;&gt;9999,Категорії!D261,"")</f>
        <v>0</v>
      </c>
      <c r="D261" s="11" t="str">
        <f>IFERROR(VLOOKUP(Таблица72[[#This Row],[НОМЕР]],#REF!,2),"")</f>
        <v/>
      </c>
      <c r="E261" s="11" t="str">
        <f>IFERROR(VLOOKUP(Таблица72[[#This Row],[НОМЕР]],#REF!,6),"")</f>
        <v/>
      </c>
      <c r="F261" s="13" t="str">
        <f>IFERROR(VLOOKUP(Таблица72[[#This Row],[НОМЕР]],#REF!,4,0)-$J$2,"")</f>
        <v/>
      </c>
    </row>
    <row r="262" spans="2:6" ht="15" x14ac:dyDescent="0.2">
      <c r="B262" s="11" t="str">
        <f>IFERROR(VLOOKUP(Таблица72[[#This Row],[НОМЕР]],#REF!,9,0),"")</f>
        <v/>
      </c>
      <c r="C262" s="12">
        <f>IF(Категорії!D262&lt;&gt;9999,Категорії!D262,"")</f>
        <v>0</v>
      </c>
      <c r="D262" s="11" t="str">
        <f>IFERROR(VLOOKUP(Таблица72[[#This Row],[НОМЕР]],#REF!,2),"")</f>
        <v/>
      </c>
      <c r="E262" s="11" t="str">
        <f>IFERROR(VLOOKUP(Таблица72[[#This Row],[НОМЕР]],#REF!,6),"")</f>
        <v/>
      </c>
      <c r="F262" s="13" t="str">
        <f>IFERROR(VLOOKUP(Таблица72[[#This Row],[НОМЕР]],#REF!,4,0)-$J$2,"")</f>
        <v/>
      </c>
    </row>
    <row r="263" spans="2:6" ht="15" x14ac:dyDescent="0.2">
      <c r="B263" s="11" t="str">
        <f>IFERROR(VLOOKUP(Таблица72[[#This Row],[НОМЕР]],#REF!,9,0),"")</f>
        <v/>
      </c>
      <c r="C263" s="12">
        <f>IF(Категорії!D263&lt;&gt;9999,Категорії!D263,"")</f>
        <v>0</v>
      </c>
      <c r="D263" s="11" t="str">
        <f>IFERROR(VLOOKUP(Таблица72[[#This Row],[НОМЕР]],#REF!,2),"")</f>
        <v/>
      </c>
      <c r="E263" s="11" t="str">
        <f>IFERROR(VLOOKUP(Таблица72[[#This Row],[НОМЕР]],#REF!,6),"")</f>
        <v/>
      </c>
      <c r="F263" s="13" t="str">
        <f>IFERROR(VLOOKUP(Таблица72[[#This Row],[НОМЕР]],#REF!,4,0)-$J$2,"")</f>
        <v/>
      </c>
    </row>
    <row r="264" spans="2:6" ht="15" x14ac:dyDescent="0.2">
      <c r="B264" s="11" t="str">
        <f>IFERROR(VLOOKUP(Таблица72[[#This Row],[НОМЕР]],#REF!,9,0),"")</f>
        <v/>
      </c>
      <c r="C264" s="12">
        <f>IF(Категорії!D264&lt;&gt;9999,Категорії!D264,"")</f>
        <v>0</v>
      </c>
      <c r="D264" s="11" t="str">
        <f>IFERROR(VLOOKUP(Таблица72[[#This Row],[НОМЕР]],#REF!,2),"")</f>
        <v/>
      </c>
      <c r="E264" s="11" t="str">
        <f>IFERROR(VLOOKUP(Таблица72[[#This Row],[НОМЕР]],#REF!,6),"")</f>
        <v/>
      </c>
      <c r="F264" s="13" t="str">
        <f>IFERROR(VLOOKUP(Таблица72[[#This Row],[НОМЕР]],#REF!,4,0)-$J$2,"")</f>
        <v/>
      </c>
    </row>
    <row r="265" spans="2:6" ht="15" x14ac:dyDescent="0.2">
      <c r="B265" s="11" t="str">
        <f>IFERROR(VLOOKUP(Таблица72[[#This Row],[НОМЕР]],#REF!,9,0),"")</f>
        <v/>
      </c>
      <c r="C265" s="12">
        <f>IF(Категорії!D265&lt;&gt;9999,Категорії!D265,"")</f>
        <v>0</v>
      </c>
      <c r="D265" s="11" t="str">
        <f>IFERROR(VLOOKUP(Таблица72[[#This Row],[НОМЕР]],#REF!,2),"")</f>
        <v/>
      </c>
      <c r="E265" s="11" t="str">
        <f>IFERROR(VLOOKUP(Таблица72[[#This Row],[НОМЕР]],#REF!,6),"")</f>
        <v/>
      </c>
      <c r="F265" s="13" t="str">
        <f>IFERROR(VLOOKUP(Таблица72[[#This Row],[НОМЕР]],#REF!,4,0)-$J$2,"")</f>
        <v/>
      </c>
    </row>
    <row r="266" spans="2:6" ht="15" x14ac:dyDescent="0.2">
      <c r="B266" s="11" t="str">
        <f>IFERROR(VLOOKUP(Таблица72[[#This Row],[НОМЕР]],#REF!,9,0),"")</f>
        <v/>
      </c>
      <c r="C266" s="12">
        <f>IF(Категорії!D266&lt;&gt;9999,Категорії!D266,"")</f>
        <v>0</v>
      </c>
      <c r="D266" s="11" t="str">
        <f>IFERROR(VLOOKUP(Таблица72[[#This Row],[НОМЕР]],#REF!,2),"")</f>
        <v/>
      </c>
      <c r="E266" s="11" t="str">
        <f>IFERROR(VLOOKUP(Таблица72[[#This Row],[НОМЕР]],#REF!,6),"")</f>
        <v/>
      </c>
      <c r="F266" s="13" t="str">
        <f>IFERROR(VLOOKUP(Таблица72[[#This Row],[НОМЕР]],#REF!,4,0)-$J$2,"")</f>
        <v/>
      </c>
    </row>
    <row r="267" spans="2:6" ht="15" x14ac:dyDescent="0.2">
      <c r="B267" s="11" t="str">
        <f>IFERROR(VLOOKUP(Таблица72[[#This Row],[НОМЕР]],#REF!,9,0),"")</f>
        <v/>
      </c>
      <c r="C267" s="12">
        <f>IF(Категорії!D267&lt;&gt;9999,Категорії!D267,"")</f>
        <v>0</v>
      </c>
      <c r="D267" s="11" t="str">
        <f>IFERROR(VLOOKUP(Таблица72[[#This Row],[НОМЕР]],#REF!,2),"")</f>
        <v/>
      </c>
      <c r="E267" s="11" t="str">
        <f>IFERROR(VLOOKUP(Таблица72[[#This Row],[НОМЕР]],#REF!,6),"")</f>
        <v/>
      </c>
      <c r="F267" s="13" t="str">
        <f>IFERROR(VLOOKUP(Таблица72[[#This Row],[НОМЕР]],#REF!,4,0)-$J$2,"")</f>
        <v/>
      </c>
    </row>
    <row r="268" spans="2:6" ht="15" x14ac:dyDescent="0.2">
      <c r="B268" s="11" t="str">
        <f>IFERROR(VLOOKUP(Таблица72[[#This Row],[НОМЕР]],#REF!,9,0),"")</f>
        <v/>
      </c>
      <c r="C268" s="12">
        <f>IF(Категорії!D268&lt;&gt;9999,Категорії!D268,"")</f>
        <v>0</v>
      </c>
      <c r="D268" s="11" t="str">
        <f>IFERROR(VLOOKUP(Таблица72[[#This Row],[НОМЕР]],#REF!,2),"")</f>
        <v/>
      </c>
      <c r="E268" s="11" t="str">
        <f>IFERROR(VLOOKUP(Таблица72[[#This Row],[НОМЕР]],#REF!,6),"")</f>
        <v/>
      </c>
      <c r="F268" s="13" t="str">
        <f>IFERROR(VLOOKUP(Таблица72[[#This Row],[НОМЕР]],#REF!,4,0)-$J$2,"")</f>
        <v/>
      </c>
    </row>
    <row r="269" spans="2:6" ht="15" x14ac:dyDescent="0.2">
      <c r="B269" s="11" t="str">
        <f>IFERROR(VLOOKUP(Таблица72[[#This Row],[НОМЕР]],#REF!,9,0),"")</f>
        <v/>
      </c>
      <c r="C269" s="12">
        <f>IF(Категорії!D269&lt;&gt;9999,Категорії!D269,"")</f>
        <v>0</v>
      </c>
      <c r="D269" s="11" t="str">
        <f>IFERROR(VLOOKUP(Таблица72[[#This Row],[НОМЕР]],#REF!,2),"")</f>
        <v/>
      </c>
      <c r="E269" s="11" t="str">
        <f>IFERROR(VLOOKUP(Таблица72[[#This Row],[НОМЕР]],#REF!,6),"")</f>
        <v/>
      </c>
      <c r="F269" s="13" t="str">
        <f>IFERROR(VLOOKUP(Таблица72[[#This Row],[НОМЕР]],#REF!,4,0)-$J$2,"")</f>
        <v/>
      </c>
    </row>
    <row r="270" spans="2:6" ht="15" x14ac:dyDescent="0.2">
      <c r="B270" s="11" t="str">
        <f>IFERROR(VLOOKUP(Таблица72[[#This Row],[НОМЕР]],#REF!,9,0),"")</f>
        <v/>
      </c>
      <c r="C270" s="12">
        <f>IF(Категорії!D270&lt;&gt;9999,Категорії!D270,"")</f>
        <v>0</v>
      </c>
      <c r="D270" s="11" t="str">
        <f>IFERROR(VLOOKUP(Таблица72[[#This Row],[НОМЕР]],#REF!,2),"")</f>
        <v/>
      </c>
      <c r="E270" s="11" t="str">
        <f>IFERROR(VLOOKUP(Таблица72[[#This Row],[НОМЕР]],#REF!,6),"")</f>
        <v/>
      </c>
      <c r="F270" s="13" t="str">
        <f>IFERROR(VLOOKUP(Таблица72[[#This Row],[НОМЕР]],#REF!,4,0)-$J$2,"")</f>
        <v/>
      </c>
    </row>
    <row r="271" spans="2:6" ht="15" x14ac:dyDescent="0.2">
      <c r="B271" s="11" t="str">
        <f>IFERROR(VLOOKUP(Таблица72[[#This Row],[НОМЕР]],#REF!,9,0),"")</f>
        <v/>
      </c>
      <c r="C271" s="12">
        <f>IF(Категорії!D271&lt;&gt;9999,Категорії!D271,"")</f>
        <v>0</v>
      </c>
      <c r="D271" s="11" t="str">
        <f>IFERROR(VLOOKUP(Таблица72[[#This Row],[НОМЕР]],#REF!,2),"")</f>
        <v/>
      </c>
      <c r="E271" s="11" t="str">
        <f>IFERROR(VLOOKUP(Таблица72[[#This Row],[НОМЕР]],#REF!,6),"")</f>
        <v/>
      </c>
      <c r="F271" s="13" t="str">
        <f>IFERROR(VLOOKUP(Таблица72[[#This Row],[НОМЕР]],#REF!,4,0)-$J$2,"")</f>
        <v/>
      </c>
    </row>
    <row r="272" spans="2:6" ht="15" x14ac:dyDescent="0.2">
      <c r="B272" s="11" t="str">
        <f>IFERROR(VLOOKUP(Таблица72[[#This Row],[НОМЕР]],#REF!,9,0),"")</f>
        <v/>
      </c>
      <c r="C272" s="12">
        <f>IF(Категорії!D272&lt;&gt;9999,Категорії!D272,"")</f>
        <v>0</v>
      </c>
      <c r="D272" s="11" t="str">
        <f>IFERROR(VLOOKUP(Таблица72[[#This Row],[НОМЕР]],#REF!,2),"")</f>
        <v/>
      </c>
      <c r="E272" s="11" t="str">
        <f>IFERROR(VLOOKUP(Таблица72[[#This Row],[НОМЕР]],#REF!,6),"")</f>
        <v/>
      </c>
      <c r="F272" s="13" t="str">
        <f>IFERROR(VLOOKUP(Таблица72[[#This Row],[НОМЕР]],#REF!,4,0)-$J$2,"")</f>
        <v/>
      </c>
    </row>
    <row r="273" spans="2:6" ht="15" x14ac:dyDescent="0.2">
      <c r="B273" s="11" t="str">
        <f>IFERROR(VLOOKUP(Таблица72[[#This Row],[НОМЕР]],#REF!,9,0),"")</f>
        <v/>
      </c>
      <c r="C273" s="12">
        <f>IF(Категорії!D273&lt;&gt;9999,Категорії!D273,"")</f>
        <v>0</v>
      </c>
      <c r="D273" s="11" t="str">
        <f>IFERROR(VLOOKUP(Таблица72[[#This Row],[НОМЕР]],#REF!,2),"")</f>
        <v/>
      </c>
      <c r="E273" s="11" t="str">
        <f>IFERROR(VLOOKUP(Таблица72[[#This Row],[НОМЕР]],#REF!,6),"")</f>
        <v/>
      </c>
      <c r="F273" s="13" t="str">
        <f>IFERROR(VLOOKUP(Таблица72[[#This Row],[НОМЕР]],#REF!,4,0)-$J$2,"")</f>
        <v/>
      </c>
    </row>
    <row r="274" spans="2:6" ht="15" x14ac:dyDescent="0.2">
      <c r="B274" s="11" t="str">
        <f>IFERROR(VLOOKUP(Таблица72[[#This Row],[НОМЕР]],#REF!,9,0),"")</f>
        <v/>
      </c>
      <c r="C274" s="12">
        <f>IF(Категорії!D274&lt;&gt;9999,Категорії!D274,"")</f>
        <v>0</v>
      </c>
      <c r="D274" s="11" t="str">
        <f>IFERROR(VLOOKUP(Таблица72[[#This Row],[НОМЕР]],#REF!,2),"")</f>
        <v/>
      </c>
      <c r="E274" s="11" t="str">
        <f>IFERROR(VLOOKUP(Таблица72[[#This Row],[НОМЕР]],#REF!,6),"")</f>
        <v/>
      </c>
      <c r="F274" s="13" t="str">
        <f>IFERROR(VLOOKUP(Таблица72[[#This Row],[НОМЕР]],#REF!,4,0)-$J$2,"")</f>
        <v/>
      </c>
    </row>
    <row r="275" spans="2:6" ht="15" x14ac:dyDescent="0.2">
      <c r="B275" s="11" t="str">
        <f>IFERROR(VLOOKUP(Таблица72[[#This Row],[НОМЕР]],#REF!,9,0),"")</f>
        <v/>
      </c>
      <c r="C275" s="12">
        <f>IF(Категорії!D275&lt;&gt;9999,Категорії!D275,"")</f>
        <v>0</v>
      </c>
      <c r="D275" s="11" t="str">
        <f>IFERROR(VLOOKUP(Таблица72[[#This Row],[НОМЕР]],#REF!,2),"")</f>
        <v/>
      </c>
      <c r="E275" s="11" t="str">
        <f>IFERROR(VLOOKUP(Таблица72[[#This Row],[НОМЕР]],#REF!,6),"")</f>
        <v/>
      </c>
      <c r="F275" s="13" t="str">
        <f>IFERROR(VLOOKUP(Таблица72[[#This Row],[НОМЕР]],#REF!,4,0)-$J$2,"")</f>
        <v/>
      </c>
    </row>
    <row r="276" spans="2:6" ht="15" x14ac:dyDescent="0.2">
      <c r="B276" s="11" t="str">
        <f>IFERROR(VLOOKUP(Таблица72[[#This Row],[НОМЕР]],#REF!,9,0),"")</f>
        <v/>
      </c>
      <c r="C276" s="12">
        <f>IF(Категорії!D276&lt;&gt;9999,Категорії!D276,"")</f>
        <v>0</v>
      </c>
      <c r="D276" s="11" t="str">
        <f>IFERROR(VLOOKUP(Таблица72[[#This Row],[НОМЕР]],#REF!,2),"")</f>
        <v/>
      </c>
      <c r="E276" s="11" t="str">
        <f>IFERROR(VLOOKUP(Таблица72[[#This Row],[НОМЕР]],#REF!,6),"")</f>
        <v/>
      </c>
      <c r="F276" s="13" t="str">
        <f>IFERROR(VLOOKUP(Таблица72[[#This Row],[НОМЕР]],#REF!,4,0)-$J$2,"")</f>
        <v/>
      </c>
    </row>
    <row r="277" spans="2:6" ht="15" x14ac:dyDescent="0.2">
      <c r="B277" s="11" t="str">
        <f>IFERROR(VLOOKUP(Таблица72[[#This Row],[НОМЕР]],#REF!,9,0),"")</f>
        <v/>
      </c>
      <c r="C277" s="12">
        <f>IF(Категорії!D277&lt;&gt;9999,Категорії!D277,"")</f>
        <v>0</v>
      </c>
      <c r="D277" s="11" t="str">
        <f>IFERROR(VLOOKUP(Таблица72[[#This Row],[НОМЕР]],#REF!,2),"")</f>
        <v/>
      </c>
      <c r="E277" s="11" t="str">
        <f>IFERROR(VLOOKUP(Таблица72[[#This Row],[НОМЕР]],#REF!,6),"")</f>
        <v/>
      </c>
      <c r="F277" s="13" t="str">
        <f>IFERROR(VLOOKUP(Таблица72[[#This Row],[НОМЕР]],#REF!,4,0)-$J$2,"")</f>
        <v/>
      </c>
    </row>
    <row r="278" spans="2:6" ht="15" x14ac:dyDescent="0.2">
      <c r="B278" s="11" t="str">
        <f>IFERROR(VLOOKUP(Таблица72[[#This Row],[НОМЕР]],#REF!,9,0),"")</f>
        <v/>
      </c>
      <c r="C278" s="12">
        <f>IF(Категорії!D278&lt;&gt;9999,Категорії!D278,"")</f>
        <v>0</v>
      </c>
      <c r="D278" s="11" t="str">
        <f>IFERROR(VLOOKUP(Таблица72[[#This Row],[НОМЕР]],#REF!,2),"")</f>
        <v/>
      </c>
      <c r="E278" s="11" t="str">
        <f>IFERROR(VLOOKUP(Таблица72[[#This Row],[НОМЕР]],#REF!,6),"")</f>
        <v/>
      </c>
      <c r="F278" s="13" t="str">
        <f>IFERROR(VLOOKUP(Таблица72[[#This Row],[НОМЕР]],#REF!,4,0)-$J$2,"")</f>
        <v/>
      </c>
    </row>
    <row r="279" spans="2:6" ht="15" x14ac:dyDescent="0.2">
      <c r="B279" s="11" t="str">
        <f>IFERROR(VLOOKUP(Таблица72[[#This Row],[НОМЕР]],#REF!,9,0),"")</f>
        <v/>
      </c>
      <c r="C279" s="12">
        <f>IF(Категорії!D279&lt;&gt;9999,Категорії!D279,"")</f>
        <v>0</v>
      </c>
      <c r="D279" s="11" t="str">
        <f>IFERROR(VLOOKUP(Таблица72[[#This Row],[НОМЕР]],#REF!,2),"")</f>
        <v/>
      </c>
      <c r="E279" s="11" t="str">
        <f>IFERROR(VLOOKUP(Таблица72[[#This Row],[НОМЕР]],#REF!,6),"")</f>
        <v/>
      </c>
      <c r="F279" s="13" t="str">
        <f>IFERROR(VLOOKUP(Таблица72[[#This Row],[НОМЕР]],#REF!,4,0)-$J$2,"")</f>
        <v/>
      </c>
    </row>
    <row r="280" spans="2:6" ht="15" x14ac:dyDescent="0.2">
      <c r="B280" s="11" t="str">
        <f>IFERROR(VLOOKUP(Таблица72[[#This Row],[НОМЕР]],#REF!,9,0),"")</f>
        <v/>
      </c>
      <c r="C280" s="12">
        <f>IF(Категорії!D280&lt;&gt;9999,Категорії!D280,"")</f>
        <v>0</v>
      </c>
      <c r="D280" s="11" t="str">
        <f>IFERROR(VLOOKUP(Таблица72[[#This Row],[НОМЕР]],#REF!,2),"")</f>
        <v/>
      </c>
      <c r="E280" s="11" t="str">
        <f>IFERROR(VLOOKUP(Таблица72[[#This Row],[НОМЕР]],#REF!,6),"")</f>
        <v/>
      </c>
      <c r="F280" s="13" t="str">
        <f>IFERROR(VLOOKUP(Таблица72[[#This Row],[НОМЕР]],#REF!,4,0)-$J$2,"")</f>
        <v/>
      </c>
    </row>
    <row r="281" spans="2:6" ht="15" x14ac:dyDescent="0.2">
      <c r="B281" s="11" t="str">
        <f>IFERROR(VLOOKUP(Таблица72[[#This Row],[НОМЕР]],#REF!,9,0),"")</f>
        <v/>
      </c>
      <c r="C281" s="12">
        <f>IF(Категорії!D281&lt;&gt;9999,Категорії!D281,"")</f>
        <v>0</v>
      </c>
      <c r="D281" s="11" t="str">
        <f>IFERROR(VLOOKUP(Таблица72[[#This Row],[НОМЕР]],#REF!,2),"")</f>
        <v/>
      </c>
      <c r="E281" s="11" t="str">
        <f>IFERROR(VLOOKUP(Таблица72[[#This Row],[НОМЕР]],#REF!,6),"")</f>
        <v/>
      </c>
      <c r="F281" s="13" t="str">
        <f>IFERROR(VLOOKUP(Таблица72[[#This Row],[НОМЕР]],#REF!,4,0)-$J$2,"")</f>
        <v/>
      </c>
    </row>
    <row r="282" spans="2:6" ht="15" x14ac:dyDescent="0.2">
      <c r="B282" s="11" t="str">
        <f>IFERROR(VLOOKUP(Таблица72[[#This Row],[НОМЕР]],#REF!,9,0),"")</f>
        <v/>
      </c>
      <c r="C282" s="12">
        <f>IF(Категорії!D282&lt;&gt;9999,Категорії!D282,"")</f>
        <v>0</v>
      </c>
      <c r="D282" s="11" t="str">
        <f>IFERROR(VLOOKUP(Таблица72[[#This Row],[НОМЕР]],#REF!,2),"")</f>
        <v/>
      </c>
      <c r="E282" s="11" t="str">
        <f>IFERROR(VLOOKUP(Таблица72[[#This Row],[НОМЕР]],#REF!,6),"")</f>
        <v/>
      </c>
      <c r="F282" s="13" t="str">
        <f>IFERROR(VLOOKUP(Таблица72[[#This Row],[НОМЕР]],#REF!,4,0)-$J$2,"")</f>
        <v/>
      </c>
    </row>
    <row r="283" spans="2:6" ht="15" x14ac:dyDescent="0.2">
      <c r="B283" s="11" t="str">
        <f>IFERROR(VLOOKUP(Таблица72[[#This Row],[НОМЕР]],#REF!,9,0),"")</f>
        <v/>
      </c>
      <c r="C283" s="12">
        <f>IF(Категорії!D283&lt;&gt;9999,Категорії!D283,"")</f>
        <v>0</v>
      </c>
      <c r="D283" s="11" t="str">
        <f>IFERROR(VLOOKUP(Таблица72[[#This Row],[НОМЕР]],#REF!,2),"")</f>
        <v/>
      </c>
      <c r="E283" s="11" t="str">
        <f>IFERROR(VLOOKUP(Таблица72[[#This Row],[НОМЕР]],#REF!,6),"")</f>
        <v/>
      </c>
      <c r="F283" s="13" t="str">
        <f>IFERROR(VLOOKUP(Таблица72[[#This Row],[НОМЕР]],#REF!,4,0)-$J$2,"")</f>
        <v/>
      </c>
    </row>
    <row r="284" spans="2:6" ht="15" x14ac:dyDescent="0.2">
      <c r="B284" s="11" t="str">
        <f>IFERROR(VLOOKUP(Таблица72[[#This Row],[НОМЕР]],#REF!,9,0),"")</f>
        <v/>
      </c>
      <c r="C284" s="12">
        <f>IF(Категорії!D284&lt;&gt;9999,Категорії!D284,"")</f>
        <v>0</v>
      </c>
      <c r="D284" s="11" t="str">
        <f>IFERROR(VLOOKUP(Таблица72[[#This Row],[НОМЕР]],#REF!,2),"")</f>
        <v/>
      </c>
      <c r="E284" s="11" t="str">
        <f>IFERROR(VLOOKUP(Таблица72[[#This Row],[НОМЕР]],#REF!,6),"")</f>
        <v/>
      </c>
      <c r="F284" s="13" t="str">
        <f>IFERROR(VLOOKUP(Таблица72[[#This Row],[НОМЕР]],#REF!,4,0)-$J$2,"")</f>
        <v/>
      </c>
    </row>
    <row r="285" spans="2:6" ht="15" x14ac:dyDescent="0.2">
      <c r="B285" s="11" t="str">
        <f>IFERROR(VLOOKUP(Таблица72[[#This Row],[НОМЕР]],#REF!,9,0),"")</f>
        <v/>
      </c>
      <c r="C285" s="12">
        <f>IF(Категорії!D285&lt;&gt;9999,Категорії!D285,"")</f>
        <v>0</v>
      </c>
      <c r="D285" s="11" t="str">
        <f>IFERROR(VLOOKUP(Таблица72[[#This Row],[НОМЕР]],#REF!,2),"")</f>
        <v/>
      </c>
      <c r="E285" s="11" t="str">
        <f>IFERROR(VLOOKUP(Таблица72[[#This Row],[НОМЕР]],#REF!,6),"")</f>
        <v/>
      </c>
      <c r="F285" s="13" t="str">
        <f>IFERROR(VLOOKUP(Таблица72[[#This Row],[НОМЕР]],#REF!,4,0)-$J$2,"")</f>
        <v/>
      </c>
    </row>
    <row r="286" spans="2:6" ht="15" x14ac:dyDescent="0.2">
      <c r="B286" s="11" t="str">
        <f>IFERROR(VLOOKUP(Таблица72[[#This Row],[НОМЕР]],#REF!,9,0),"")</f>
        <v/>
      </c>
      <c r="C286" s="12">
        <f>IF(Категорії!D286&lt;&gt;9999,Категорії!D286,"")</f>
        <v>0</v>
      </c>
      <c r="D286" s="11" t="str">
        <f>IFERROR(VLOOKUP(Таблица72[[#This Row],[НОМЕР]],#REF!,2),"")</f>
        <v/>
      </c>
      <c r="E286" s="11" t="str">
        <f>IFERROR(VLOOKUP(Таблица72[[#This Row],[НОМЕР]],#REF!,6),"")</f>
        <v/>
      </c>
      <c r="F286" s="13" t="str">
        <f>IFERROR(VLOOKUP(Таблица72[[#This Row],[НОМЕР]],#REF!,4,0)-$J$2,"")</f>
        <v/>
      </c>
    </row>
    <row r="287" spans="2:6" ht="15" x14ac:dyDescent="0.2">
      <c r="B287" s="11" t="str">
        <f>IFERROR(VLOOKUP(Таблица72[[#This Row],[НОМЕР]],#REF!,9,0),"")</f>
        <v/>
      </c>
      <c r="C287" s="12">
        <f>IF(Категорії!D287&lt;&gt;9999,Категорії!D287,"")</f>
        <v>0</v>
      </c>
      <c r="D287" s="11" t="str">
        <f>IFERROR(VLOOKUP(Таблица72[[#This Row],[НОМЕР]],#REF!,2),"")</f>
        <v/>
      </c>
      <c r="E287" s="11" t="str">
        <f>IFERROR(VLOOKUP(Таблица72[[#This Row],[НОМЕР]],#REF!,6),"")</f>
        <v/>
      </c>
      <c r="F287" s="13" t="str">
        <f>IFERROR(VLOOKUP(Таблица72[[#This Row],[НОМЕР]],#REF!,4,0)-$J$2,"")</f>
        <v/>
      </c>
    </row>
    <row r="288" spans="2:6" ht="15" x14ac:dyDescent="0.2">
      <c r="B288" s="11" t="str">
        <f>IFERROR(VLOOKUP(Таблица72[[#This Row],[НОМЕР]],#REF!,9,0),"")</f>
        <v/>
      </c>
      <c r="C288" s="12">
        <f>IF(Категорії!D288&lt;&gt;9999,Категорії!D288,"")</f>
        <v>0</v>
      </c>
      <c r="D288" s="11" t="str">
        <f>IFERROR(VLOOKUP(Таблица72[[#This Row],[НОМЕР]],#REF!,2),"")</f>
        <v/>
      </c>
      <c r="E288" s="11" t="str">
        <f>IFERROR(VLOOKUP(Таблица72[[#This Row],[НОМЕР]],#REF!,6),"")</f>
        <v/>
      </c>
      <c r="F288" s="13" t="str">
        <f>IFERROR(VLOOKUP(Таблица72[[#This Row],[НОМЕР]],#REF!,4,0)-$J$2,"")</f>
        <v/>
      </c>
    </row>
    <row r="289" spans="2:6" ht="15" x14ac:dyDescent="0.2">
      <c r="B289" s="11" t="str">
        <f>IFERROR(VLOOKUP(Таблица72[[#This Row],[НОМЕР]],#REF!,9,0),"")</f>
        <v/>
      </c>
      <c r="C289" s="12">
        <f>IF(Категорії!D289&lt;&gt;9999,Категорії!D289,"")</f>
        <v>0</v>
      </c>
      <c r="D289" s="11" t="str">
        <f>IFERROR(VLOOKUP(Таблица72[[#This Row],[НОМЕР]],#REF!,2),"")</f>
        <v/>
      </c>
      <c r="E289" s="11" t="str">
        <f>IFERROR(VLOOKUP(Таблица72[[#This Row],[НОМЕР]],#REF!,6),"")</f>
        <v/>
      </c>
      <c r="F289" s="13" t="str">
        <f>IFERROR(VLOOKUP(Таблица72[[#This Row],[НОМЕР]],#REF!,4,0)-$J$2,"")</f>
        <v/>
      </c>
    </row>
    <row r="290" spans="2:6" ht="15" x14ac:dyDescent="0.2">
      <c r="B290" s="11" t="str">
        <f>IFERROR(VLOOKUP(Таблица72[[#This Row],[НОМЕР]],#REF!,9,0),"")</f>
        <v/>
      </c>
      <c r="C290" s="12">
        <f>IF(Категорії!D290&lt;&gt;9999,Категорії!D290,"")</f>
        <v>0</v>
      </c>
      <c r="D290" s="11" t="str">
        <f>IFERROR(VLOOKUP(Таблица72[[#This Row],[НОМЕР]],#REF!,2),"")</f>
        <v/>
      </c>
      <c r="E290" s="11" t="str">
        <f>IFERROR(VLOOKUP(Таблица72[[#This Row],[НОМЕР]],#REF!,6),"")</f>
        <v/>
      </c>
      <c r="F290" s="13" t="str">
        <f>IFERROR(VLOOKUP(Таблица72[[#This Row],[НОМЕР]],#REF!,4,0)-$J$2,"")</f>
        <v/>
      </c>
    </row>
    <row r="291" spans="2:6" ht="15" x14ac:dyDescent="0.2">
      <c r="B291" s="11" t="str">
        <f>IFERROR(VLOOKUP(Таблица72[[#This Row],[НОМЕР]],#REF!,9,0),"")</f>
        <v/>
      </c>
      <c r="C291" s="12">
        <f>IF(Категорії!D291&lt;&gt;9999,Категорії!D291,"")</f>
        <v>0</v>
      </c>
      <c r="D291" s="11" t="str">
        <f>IFERROR(VLOOKUP(Таблица72[[#This Row],[НОМЕР]],#REF!,2),"")</f>
        <v/>
      </c>
      <c r="E291" s="11" t="str">
        <f>IFERROR(VLOOKUP(Таблица72[[#This Row],[НОМЕР]],#REF!,6),"")</f>
        <v/>
      </c>
      <c r="F291" s="13" t="str">
        <f>IFERROR(VLOOKUP(Таблица72[[#This Row],[НОМЕР]],#REF!,4,0)-$J$2,"")</f>
        <v/>
      </c>
    </row>
    <row r="292" spans="2:6" ht="15" x14ac:dyDescent="0.2">
      <c r="B292" s="11" t="str">
        <f>IFERROR(VLOOKUP(Таблица72[[#This Row],[НОМЕР]],#REF!,9,0),"")</f>
        <v/>
      </c>
      <c r="C292" s="12">
        <f>IF(Категорії!D292&lt;&gt;9999,Категорії!D292,"")</f>
        <v>0</v>
      </c>
      <c r="D292" s="11" t="str">
        <f>IFERROR(VLOOKUP(Таблица72[[#This Row],[НОМЕР]],#REF!,2),"")</f>
        <v/>
      </c>
      <c r="E292" s="11" t="str">
        <f>IFERROR(VLOOKUP(Таблица72[[#This Row],[НОМЕР]],#REF!,6),"")</f>
        <v/>
      </c>
      <c r="F292" s="13" t="str">
        <f>IFERROR(VLOOKUP(Таблица72[[#This Row],[НОМЕР]],#REF!,4,0)-$J$2,"")</f>
        <v/>
      </c>
    </row>
    <row r="293" spans="2:6" ht="15" x14ac:dyDescent="0.2">
      <c r="B293" s="11" t="str">
        <f>IFERROR(VLOOKUP(Таблица72[[#This Row],[НОМЕР]],#REF!,9,0),"")</f>
        <v/>
      </c>
      <c r="C293" s="12">
        <f>IF(Категорії!D293&lt;&gt;9999,Категорії!D293,"")</f>
        <v>0</v>
      </c>
      <c r="D293" s="11" t="str">
        <f>IFERROR(VLOOKUP(Таблица72[[#This Row],[НОМЕР]],#REF!,2),"")</f>
        <v/>
      </c>
      <c r="E293" s="11" t="str">
        <f>IFERROR(VLOOKUP(Таблица72[[#This Row],[НОМЕР]],#REF!,6),"")</f>
        <v/>
      </c>
      <c r="F293" s="13" t="str">
        <f>IFERROR(VLOOKUP(Таблица72[[#This Row],[НОМЕР]],#REF!,4,0)-$J$2,"")</f>
        <v/>
      </c>
    </row>
    <row r="294" spans="2:6" ht="15" x14ac:dyDescent="0.2">
      <c r="B294" s="11" t="str">
        <f>IFERROR(VLOOKUP(Таблица72[[#This Row],[НОМЕР]],#REF!,9,0),"")</f>
        <v/>
      </c>
      <c r="C294" s="12">
        <f>IF(Категорії!D294&lt;&gt;9999,Категорії!D294,"")</f>
        <v>0</v>
      </c>
      <c r="D294" s="11" t="str">
        <f>IFERROR(VLOOKUP(Таблица72[[#This Row],[НОМЕР]],#REF!,2),"")</f>
        <v/>
      </c>
      <c r="E294" s="11" t="str">
        <f>IFERROR(VLOOKUP(Таблица72[[#This Row],[НОМЕР]],#REF!,6),"")</f>
        <v/>
      </c>
      <c r="F294" s="13" t="str">
        <f>IFERROR(VLOOKUP(Таблица72[[#This Row],[НОМЕР]],#REF!,4,0)-$J$2,"")</f>
        <v/>
      </c>
    </row>
    <row r="295" spans="2:6" ht="15" x14ac:dyDescent="0.2">
      <c r="B295" s="11" t="str">
        <f>IFERROR(VLOOKUP(Таблица72[[#This Row],[НОМЕР]],#REF!,9,0),"")</f>
        <v/>
      </c>
      <c r="C295" s="12">
        <f>IF(Категорії!D295&lt;&gt;9999,Категорії!D295,"")</f>
        <v>0</v>
      </c>
      <c r="D295" s="11" t="str">
        <f>IFERROR(VLOOKUP(Таблица72[[#This Row],[НОМЕР]],#REF!,2),"")</f>
        <v/>
      </c>
      <c r="E295" s="11" t="str">
        <f>IFERROR(VLOOKUP(Таблица72[[#This Row],[НОМЕР]],#REF!,6),"")</f>
        <v/>
      </c>
      <c r="F295" s="13" t="str">
        <f>IFERROR(VLOOKUP(Таблица72[[#This Row],[НОМЕР]],#REF!,4,0)-$J$2,"")</f>
        <v/>
      </c>
    </row>
    <row r="296" spans="2:6" ht="15" x14ac:dyDescent="0.2">
      <c r="B296" s="11" t="str">
        <f>IFERROR(VLOOKUP(Таблица72[[#This Row],[НОМЕР]],#REF!,9,0),"")</f>
        <v/>
      </c>
      <c r="C296" s="12">
        <f>IF(Категорії!D296&lt;&gt;9999,Категорії!D296,"")</f>
        <v>0</v>
      </c>
      <c r="D296" s="11" t="str">
        <f>IFERROR(VLOOKUP(Таблица72[[#This Row],[НОМЕР]],#REF!,2),"")</f>
        <v/>
      </c>
      <c r="E296" s="11" t="str">
        <f>IFERROR(VLOOKUP(Таблица72[[#This Row],[НОМЕР]],#REF!,6),"")</f>
        <v/>
      </c>
      <c r="F296" s="13" t="str">
        <f>IFERROR(VLOOKUP(Таблица72[[#This Row],[НОМЕР]],#REF!,4,0)-$J$2,"")</f>
        <v/>
      </c>
    </row>
    <row r="297" spans="2:6" ht="15" x14ac:dyDescent="0.2">
      <c r="B297" s="11" t="str">
        <f>IFERROR(VLOOKUP(Таблица72[[#This Row],[НОМЕР]],#REF!,9,0),"")</f>
        <v/>
      </c>
      <c r="C297" s="12">
        <f>IF(Категорії!D297&lt;&gt;9999,Категорії!D297,"")</f>
        <v>0</v>
      </c>
      <c r="D297" s="11" t="str">
        <f>IFERROR(VLOOKUP(Таблица72[[#This Row],[НОМЕР]],#REF!,2),"")</f>
        <v/>
      </c>
      <c r="E297" s="11" t="str">
        <f>IFERROR(VLOOKUP(Таблица72[[#This Row],[НОМЕР]],#REF!,6),"")</f>
        <v/>
      </c>
      <c r="F297" s="13" t="str">
        <f>IFERROR(VLOOKUP(Таблица72[[#This Row],[НОМЕР]],#REF!,4,0)-$J$2,"")</f>
        <v/>
      </c>
    </row>
    <row r="298" spans="2:6" ht="15" x14ac:dyDescent="0.2">
      <c r="B298" s="11" t="str">
        <f>IFERROR(VLOOKUP(Таблица72[[#This Row],[НОМЕР]],#REF!,9,0),"")</f>
        <v/>
      </c>
      <c r="C298" s="12">
        <f>IF(Категорії!D298&lt;&gt;9999,Категорії!D298,"")</f>
        <v>0</v>
      </c>
      <c r="D298" s="11" t="str">
        <f>IFERROR(VLOOKUP(Таблица72[[#This Row],[НОМЕР]],#REF!,2),"")</f>
        <v/>
      </c>
      <c r="E298" s="11" t="str">
        <f>IFERROR(VLOOKUP(Таблица72[[#This Row],[НОМЕР]],#REF!,6),"")</f>
        <v/>
      </c>
      <c r="F298" s="13" t="str">
        <f>IFERROR(VLOOKUP(Таблица72[[#This Row],[НОМЕР]],#REF!,4,0)-$J$2,"")</f>
        <v/>
      </c>
    </row>
    <row r="299" spans="2:6" ht="15" x14ac:dyDescent="0.2">
      <c r="B299" s="11" t="str">
        <f>IFERROR(VLOOKUP(Таблица72[[#This Row],[НОМЕР]],#REF!,9,0),"")</f>
        <v/>
      </c>
      <c r="C299" s="12">
        <f>IF(Категорії!D299&lt;&gt;9999,Категорії!D299,"")</f>
        <v>0</v>
      </c>
      <c r="D299" s="11" t="str">
        <f>IFERROR(VLOOKUP(Таблица72[[#This Row],[НОМЕР]],#REF!,2),"")</f>
        <v/>
      </c>
      <c r="E299" s="11" t="str">
        <f>IFERROR(VLOOKUP(Таблица72[[#This Row],[НОМЕР]],#REF!,6),"")</f>
        <v/>
      </c>
      <c r="F299" s="13" t="str">
        <f>IFERROR(VLOOKUP(Таблица72[[#This Row],[НОМЕР]],#REF!,4,0)-$J$2,"")</f>
        <v/>
      </c>
    </row>
    <row r="300" spans="2:6" ht="15" x14ac:dyDescent="0.2">
      <c r="B300" s="11" t="str">
        <f>IFERROR(VLOOKUP(Таблица72[[#This Row],[НОМЕР]],#REF!,9,0),"")</f>
        <v/>
      </c>
      <c r="C300" s="12">
        <f>IF(Категорії!D300&lt;&gt;9999,Категорії!D300,"")</f>
        <v>0</v>
      </c>
      <c r="D300" s="11" t="str">
        <f>IFERROR(VLOOKUP(Таблица72[[#This Row],[НОМЕР]],#REF!,2),"")</f>
        <v/>
      </c>
      <c r="E300" s="11" t="str">
        <f>IFERROR(VLOOKUP(Таблица72[[#This Row],[НОМЕР]],#REF!,6),"")</f>
        <v/>
      </c>
      <c r="F300" s="13" t="str">
        <f>IFERROR(VLOOKUP(Таблица72[[#This Row],[НОМЕР]],#REF!,4,0)-$J$2,"")</f>
        <v/>
      </c>
    </row>
    <row r="301" spans="2:6" ht="15" x14ac:dyDescent="0.2">
      <c r="B301" s="11" t="str">
        <f>IFERROR(VLOOKUP(Таблица72[[#This Row],[НОМЕР]],#REF!,9,0),"")</f>
        <v/>
      </c>
      <c r="C301" s="12">
        <f>IF(Категорії!D301&lt;&gt;9999,Категорії!D301,"")</f>
        <v>0</v>
      </c>
      <c r="D301" s="11" t="str">
        <f>IFERROR(VLOOKUP(Таблица72[[#This Row],[НОМЕР]],#REF!,2),"")</f>
        <v/>
      </c>
      <c r="E301" s="11" t="str">
        <f>IFERROR(VLOOKUP(Таблица72[[#This Row],[НОМЕР]],#REF!,6),"")</f>
        <v/>
      </c>
      <c r="F301" s="13" t="str">
        <f>IFERROR(VLOOKUP(Таблица72[[#This Row],[НОМЕР]],#REF!,4,0)-$J$2,"")</f>
        <v/>
      </c>
    </row>
    <row r="302" spans="2:6" ht="15" x14ac:dyDescent="0.2">
      <c r="B302" s="11" t="str">
        <f>IFERROR(VLOOKUP(Таблица72[[#This Row],[НОМЕР]],#REF!,9,0),"")</f>
        <v/>
      </c>
      <c r="C302" s="12">
        <f>IF(Категорії!D302&lt;&gt;9999,Категорії!D302,"")</f>
        <v>0</v>
      </c>
      <c r="D302" s="11" t="str">
        <f>IFERROR(VLOOKUP(Таблица72[[#This Row],[НОМЕР]],#REF!,2),"")</f>
        <v/>
      </c>
      <c r="E302" s="11" t="str">
        <f>IFERROR(VLOOKUP(Таблица72[[#This Row],[НОМЕР]],#REF!,6),"")</f>
        <v/>
      </c>
      <c r="F302" s="13" t="str">
        <f>IFERROR(VLOOKUP(Таблица72[[#This Row],[НОМЕР]],#REF!,4,0)-$J$2,"")</f>
        <v/>
      </c>
    </row>
    <row r="303" spans="2:6" ht="15" x14ac:dyDescent="0.2">
      <c r="B303" s="11" t="str">
        <f>IFERROR(VLOOKUP(Таблица72[[#This Row],[НОМЕР]],#REF!,9,0),"")</f>
        <v/>
      </c>
      <c r="C303" s="12">
        <f>IF(Категорії!D303&lt;&gt;9999,Категорії!D303,"")</f>
        <v>0</v>
      </c>
      <c r="D303" s="11" t="str">
        <f>IFERROR(VLOOKUP(Таблица72[[#This Row],[НОМЕР]],#REF!,2),"")</f>
        <v/>
      </c>
      <c r="E303" s="11" t="str">
        <f>IFERROR(VLOOKUP(Таблица72[[#This Row],[НОМЕР]],#REF!,6),"")</f>
        <v/>
      </c>
      <c r="F303" s="13" t="str">
        <f>IFERROR(VLOOKUP(Таблица72[[#This Row],[НОМЕР]],#REF!,4,0)-$J$2,"")</f>
        <v/>
      </c>
    </row>
    <row r="304" spans="2:6" ht="15" x14ac:dyDescent="0.2">
      <c r="B304" s="11" t="str">
        <f>IFERROR(VLOOKUP(Таблица72[[#This Row],[НОМЕР]],#REF!,9,0),"")</f>
        <v/>
      </c>
      <c r="C304" s="12">
        <f>IF(Категорії!D304&lt;&gt;9999,Категорії!D304,"")</f>
        <v>0</v>
      </c>
      <c r="D304" s="11" t="str">
        <f>IFERROR(VLOOKUP(Таблица72[[#This Row],[НОМЕР]],#REF!,2),"")</f>
        <v/>
      </c>
      <c r="E304" s="11" t="str">
        <f>IFERROR(VLOOKUP(Таблица72[[#This Row],[НОМЕР]],#REF!,6),"")</f>
        <v/>
      </c>
      <c r="F304" s="13" t="str">
        <f>IFERROR(VLOOKUP(Таблица72[[#This Row],[НОМЕР]],#REF!,4,0)-$J$2,"")</f>
        <v/>
      </c>
    </row>
    <row r="305" spans="2:6" ht="15" x14ac:dyDescent="0.2">
      <c r="B305" s="11" t="str">
        <f>IFERROR(VLOOKUP(Таблица72[[#This Row],[НОМЕР]],#REF!,9,0),"")</f>
        <v/>
      </c>
      <c r="C305" s="12">
        <f>IF(Категорії!D305&lt;&gt;9999,Категорії!D305,"")</f>
        <v>0</v>
      </c>
      <c r="D305" s="11" t="str">
        <f>IFERROR(VLOOKUP(Таблица72[[#This Row],[НОМЕР]],#REF!,2),"")</f>
        <v/>
      </c>
      <c r="E305" s="11" t="str">
        <f>IFERROR(VLOOKUP(Таблица72[[#This Row],[НОМЕР]],#REF!,6),"")</f>
        <v/>
      </c>
      <c r="F305" s="13" t="str">
        <f>IFERROR(VLOOKUP(Таблица72[[#This Row],[НОМЕР]],#REF!,4,0)-$J$2,"")</f>
        <v/>
      </c>
    </row>
    <row r="306" spans="2:6" ht="15" x14ac:dyDescent="0.2">
      <c r="B306" s="11" t="str">
        <f>IFERROR(VLOOKUP(Таблица72[[#This Row],[НОМЕР]],#REF!,9,0),"")</f>
        <v/>
      </c>
      <c r="C306" s="12">
        <f>IF(Категорії!D306&lt;&gt;9999,Категорії!D306,"")</f>
        <v>0</v>
      </c>
      <c r="D306" s="11" t="str">
        <f>IFERROR(VLOOKUP(Таблица72[[#This Row],[НОМЕР]],#REF!,2),"")</f>
        <v/>
      </c>
      <c r="E306" s="11" t="str">
        <f>IFERROR(VLOOKUP(Таблица72[[#This Row],[НОМЕР]],#REF!,6),"")</f>
        <v/>
      </c>
      <c r="F306" s="13" t="str">
        <f>IFERROR(VLOOKUP(Таблица72[[#This Row],[НОМЕР]],#REF!,4,0)-$J$2,"")</f>
        <v/>
      </c>
    </row>
    <row r="307" spans="2:6" ht="15" x14ac:dyDescent="0.2">
      <c r="B307" s="11" t="str">
        <f>IFERROR(VLOOKUP(Таблица72[[#This Row],[НОМЕР]],#REF!,9,0),"")</f>
        <v/>
      </c>
      <c r="C307" s="12">
        <f>IF(Категорії!D307&lt;&gt;9999,Категорії!D307,"")</f>
        <v>0</v>
      </c>
      <c r="D307" s="11" t="str">
        <f>IFERROR(VLOOKUP(Таблица72[[#This Row],[НОМЕР]],#REF!,2),"")</f>
        <v/>
      </c>
      <c r="E307" s="11" t="str">
        <f>IFERROR(VLOOKUP(Таблица72[[#This Row],[НОМЕР]],#REF!,6),"")</f>
        <v/>
      </c>
      <c r="F307" s="13" t="str">
        <f>IFERROR(VLOOKUP(Таблица72[[#This Row],[НОМЕР]],#REF!,4,0)-$J$2,"")</f>
        <v/>
      </c>
    </row>
    <row r="308" spans="2:6" ht="15" x14ac:dyDescent="0.2">
      <c r="B308" s="11" t="str">
        <f>IFERROR(VLOOKUP(Таблица72[[#This Row],[НОМЕР]],#REF!,9,0),"")</f>
        <v/>
      </c>
      <c r="C308" s="12">
        <f>IF(Категорії!D308&lt;&gt;9999,Категорії!D308,"")</f>
        <v>0</v>
      </c>
      <c r="D308" s="11" t="str">
        <f>IFERROR(VLOOKUP(Таблица72[[#This Row],[НОМЕР]],#REF!,2),"")</f>
        <v/>
      </c>
      <c r="E308" s="11" t="str">
        <f>IFERROR(VLOOKUP(Таблица72[[#This Row],[НОМЕР]],#REF!,6),"")</f>
        <v/>
      </c>
      <c r="F308" s="13" t="str">
        <f>IFERROR(VLOOKUP(Таблица72[[#This Row],[НОМЕР]],#REF!,4,0)-$J$2,"")</f>
        <v/>
      </c>
    </row>
    <row r="309" spans="2:6" ht="15" x14ac:dyDescent="0.2">
      <c r="B309" s="11" t="str">
        <f>IFERROR(VLOOKUP(Таблица72[[#This Row],[НОМЕР]],#REF!,9,0),"")</f>
        <v/>
      </c>
      <c r="C309" s="12">
        <f>IF(Категорії!D309&lt;&gt;9999,Категорії!D309,"")</f>
        <v>0</v>
      </c>
      <c r="D309" s="11" t="str">
        <f>IFERROR(VLOOKUP(Таблица72[[#This Row],[НОМЕР]],#REF!,2),"")</f>
        <v/>
      </c>
      <c r="E309" s="11" t="str">
        <f>IFERROR(VLOOKUP(Таблица72[[#This Row],[НОМЕР]],#REF!,6),"")</f>
        <v/>
      </c>
      <c r="F309" s="13" t="str">
        <f>IFERROR(VLOOKUP(Таблица72[[#This Row],[НОМЕР]],#REF!,4,0)-$J$2,"")</f>
        <v/>
      </c>
    </row>
    <row r="310" spans="2:6" ht="15" x14ac:dyDescent="0.2">
      <c r="B310" s="11" t="str">
        <f>IFERROR(VLOOKUP(Таблица72[[#This Row],[НОМЕР]],#REF!,9,0),"")</f>
        <v/>
      </c>
      <c r="C310" s="12">
        <f>IF(Категорії!D310&lt;&gt;9999,Категорії!D310,"")</f>
        <v>0</v>
      </c>
      <c r="D310" s="11" t="str">
        <f>IFERROR(VLOOKUP(Таблица72[[#This Row],[НОМЕР]],#REF!,2),"")</f>
        <v/>
      </c>
      <c r="E310" s="11" t="str">
        <f>IFERROR(VLOOKUP(Таблица72[[#This Row],[НОМЕР]],#REF!,6),"")</f>
        <v/>
      </c>
      <c r="F310" s="13" t="str">
        <f>IFERROR(VLOOKUP(Таблица72[[#This Row],[НОМЕР]],#REF!,4,0)-$J$2,"")</f>
        <v/>
      </c>
    </row>
    <row r="311" spans="2:6" ht="15" x14ac:dyDescent="0.2">
      <c r="B311" s="11" t="str">
        <f>IFERROR(VLOOKUP(Таблица72[[#This Row],[НОМЕР]],#REF!,9,0),"")</f>
        <v/>
      </c>
      <c r="C311" s="12">
        <f>IF(Категорії!D311&lt;&gt;9999,Категорії!D311,"")</f>
        <v>0</v>
      </c>
      <c r="D311" s="11" t="str">
        <f>IFERROR(VLOOKUP(Таблица72[[#This Row],[НОМЕР]],#REF!,2),"")</f>
        <v/>
      </c>
      <c r="E311" s="11" t="str">
        <f>IFERROR(VLOOKUP(Таблица72[[#This Row],[НОМЕР]],#REF!,6),"")</f>
        <v/>
      </c>
      <c r="F311" s="13" t="str">
        <f>IFERROR(VLOOKUP(Таблица72[[#This Row],[НОМЕР]],#REF!,4,0)-$J$2,"")</f>
        <v/>
      </c>
    </row>
    <row r="312" spans="2:6" ht="15" x14ac:dyDescent="0.2">
      <c r="B312" s="11" t="str">
        <f>IFERROR(VLOOKUP(Таблица72[[#This Row],[НОМЕР]],#REF!,9,0),"")</f>
        <v/>
      </c>
      <c r="C312" s="12">
        <f>IF(Категорії!D312&lt;&gt;9999,Категорії!D312,"")</f>
        <v>0</v>
      </c>
      <c r="D312" s="11" t="str">
        <f>IFERROR(VLOOKUP(Таблица72[[#This Row],[НОМЕР]],#REF!,2),"")</f>
        <v/>
      </c>
      <c r="E312" s="11" t="str">
        <f>IFERROR(VLOOKUP(Таблица72[[#This Row],[НОМЕР]],#REF!,6),"")</f>
        <v/>
      </c>
      <c r="F312" s="13" t="str">
        <f>IFERROR(VLOOKUP(Таблица72[[#This Row],[НОМЕР]],#REF!,4,0)-$J$2,"")</f>
        <v/>
      </c>
    </row>
    <row r="313" spans="2:6" ht="15" x14ac:dyDescent="0.2">
      <c r="B313" s="11" t="str">
        <f>IFERROR(VLOOKUP(Таблица72[[#This Row],[НОМЕР]],#REF!,9,0),"")</f>
        <v/>
      </c>
      <c r="C313" s="12">
        <f>IF(Категорії!D313&lt;&gt;9999,Категорії!D313,"")</f>
        <v>0</v>
      </c>
      <c r="D313" s="11" t="str">
        <f>IFERROR(VLOOKUP(Таблица72[[#This Row],[НОМЕР]],#REF!,2),"")</f>
        <v/>
      </c>
      <c r="E313" s="11" t="str">
        <f>IFERROR(VLOOKUP(Таблица72[[#This Row],[НОМЕР]],#REF!,6),"")</f>
        <v/>
      </c>
      <c r="F313" s="13" t="str">
        <f>IFERROR(VLOOKUP(Таблица72[[#This Row],[НОМЕР]],#REF!,4,0)-$J$2,"")</f>
        <v/>
      </c>
    </row>
    <row r="314" spans="2:6" ht="15" x14ac:dyDescent="0.2">
      <c r="B314" s="11" t="str">
        <f>IFERROR(VLOOKUP(Таблица72[[#This Row],[НОМЕР]],#REF!,9,0),"")</f>
        <v/>
      </c>
      <c r="C314" s="12">
        <f>IF(Категорії!D314&lt;&gt;9999,Категорії!D314,"")</f>
        <v>0</v>
      </c>
      <c r="D314" s="11" t="str">
        <f>IFERROR(VLOOKUP(Таблица72[[#This Row],[НОМЕР]],#REF!,2),"")</f>
        <v/>
      </c>
      <c r="E314" s="11" t="str">
        <f>IFERROR(VLOOKUP(Таблица72[[#This Row],[НОМЕР]],#REF!,6),"")</f>
        <v/>
      </c>
      <c r="F314" s="13" t="str">
        <f>IFERROR(VLOOKUP(Таблица72[[#This Row],[НОМЕР]],#REF!,4,0)-$J$2,"")</f>
        <v/>
      </c>
    </row>
    <row r="315" spans="2:6" ht="15" x14ac:dyDescent="0.2">
      <c r="B315" s="11" t="str">
        <f>IFERROR(VLOOKUP(Таблица72[[#This Row],[НОМЕР]],#REF!,9,0),"")</f>
        <v/>
      </c>
      <c r="C315" s="12">
        <f>IF(Категорії!D315&lt;&gt;9999,Категорії!D315,"")</f>
        <v>0</v>
      </c>
      <c r="D315" s="11" t="str">
        <f>IFERROR(VLOOKUP(Таблица72[[#This Row],[НОМЕР]],#REF!,2),"")</f>
        <v/>
      </c>
      <c r="E315" s="11" t="str">
        <f>IFERROR(VLOOKUP(Таблица72[[#This Row],[НОМЕР]],#REF!,6),"")</f>
        <v/>
      </c>
      <c r="F315" s="13" t="str">
        <f>IFERROR(VLOOKUP(Таблица72[[#This Row],[НОМЕР]],#REF!,4,0)-$J$2,"")</f>
        <v/>
      </c>
    </row>
    <row r="316" spans="2:6" ht="15" x14ac:dyDescent="0.2">
      <c r="B316" s="11" t="str">
        <f>IFERROR(VLOOKUP(Таблица72[[#This Row],[НОМЕР]],#REF!,9,0),"")</f>
        <v/>
      </c>
      <c r="C316" s="12">
        <f>IF(Категорії!D316&lt;&gt;9999,Категорії!D316,"")</f>
        <v>0</v>
      </c>
      <c r="D316" s="11" t="str">
        <f>IFERROR(VLOOKUP(Таблица72[[#This Row],[НОМЕР]],#REF!,2),"")</f>
        <v/>
      </c>
      <c r="E316" s="11" t="str">
        <f>IFERROR(VLOOKUP(Таблица72[[#This Row],[НОМЕР]],#REF!,6),"")</f>
        <v/>
      </c>
      <c r="F316" s="13" t="str">
        <f>IFERROR(VLOOKUP(Таблица72[[#This Row],[НОМЕР]],#REF!,4,0)-$J$2,"")</f>
        <v/>
      </c>
    </row>
    <row r="317" spans="2:6" ht="15" x14ac:dyDescent="0.2">
      <c r="B317" s="11" t="str">
        <f>IFERROR(VLOOKUP(Таблица72[[#This Row],[НОМЕР]],#REF!,9,0),"")</f>
        <v/>
      </c>
      <c r="C317" s="12">
        <f>IF(Категорії!D317&lt;&gt;9999,Категорії!D317,"")</f>
        <v>0</v>
      </c>
      <c r="D317" s="11" t="str">
        <f>IFERROR(VLOOKUP(Таблица72[[#This Row],[НОМЕР]],#REF!,2),"")</f>
        <v/>
      </c>
      <c r="E317" s="11" t="str">
        <f>IFERROR(VLOOKUP(Таблица72[[#This Row],[НОМЕР]],#REF!,6),"")</f>
        <v/>
      </c>
      <c r="F317" s="13" t="str">
        <f>IFERROR(VLOOKUP(Таблица72[[#This Row],[НОМЕР]],#REF!,4,0)-$J$2,"")</f>
        <v/>
      </c>
    </row>
    <row r="318" spans="2:6" ht="15" x14ac:dyDescent="0.2">
      <c r="B318" s="11" t="str">
        <f>IFERROR(VLOOKUP(Таблица72[[#This Row],[НОМЕР]],#REF!,9,0),"")</f>
        <v/>
      </c>
      <c r="C318" s="12">
        <f>IF(Категорії!D318&lt;&gt;9999,Категорії!D318,"")</f>
        <v>0</v>
      </c>
      <c r="D318" s="11" t="str">
        <f>IFERROR(VLOOKUP(Таблица72[[#This Row],[НОМЕР]],#REF!,2),"")</f>
        <v/>
      </c>
      <c r="E318" s="11" t="str">
        <f>IFERROR(VLOOKUP(Таблица72[[#This Row],[НОМЕР]],#REF!,6),"")</f>
        <v/>
      </c>
      <c r="F318" s="13" t="str">
        <f>IFERROR(VLOOKUP(Таблица72[[#This Row],[НОМЕР]],#REF!,4,0)-$J$2,"")</f>
        <v/>
      </c>
    </row>
    <row r="319" spans="2:6" ht="15" x14ac:dyDescent="0.2">
      <c r="B319" s="11" t="str">
        <f>IFERROR(VLOOKUP(Таблица72[[#This Row],[НОМЕР]],#REF!,9,0),"")</f>
        <v/>
      </c>
      <c r="C319" s="12">
        <f>IF(Категорії!D319&lt;&gt;9999,Категорії!D319,"")</f>
        <v>0</v>
      </c>
      <c r="D319" s="11" t="str">
        <f>IFERROR(VLOOKUP(Таблица72[[#This Row],[НОМЕР]],#REF!,2),"")</f>
        <v/>
      </c>
      <c r="E319" s="11" t="str">
        <f>IFERROR(VLOOKUP(Таблица72[[#This Row],[НОМЕР]],#REF!,6),"")</f>
        <v/>
      </c>
      <c r="F319" s="13" t="str">
        <f>IFERROR(VLOOKUP(Таблица72[[#This Row],[НОМЕР]],#REF!,4,0)-$J$2,"")</f>
        <v/>
      </c>
    </row>
    <row r="320" spans="2:6" ht="15" x14ac:dyDescent="0.2">
      <c r="B320" s="11" t="str">
        <f>IFERROR(VLOOKUP(Таблица72[[#This Row],[НОМЕР]],#REF!,9,0),"")</f>
        <v/>
      </c>
      <c r="C320" s="12">
        <f>IF(Категорії!D320&lt;&gt;9999,Категорії!D320,"")</f>
        <v>0</v>
      </c>
      <c r="D320" s="11" t="str">
        <f>IFERROR(VLOOKUP(Таблица72[[#This Row],[НОМЕР]],#REF!,2),"")</f>
        <v/>
      </c>
      <c r="E320" s="11" t="str">
        <f>IFERROR(VLOOKUP(Таблица72[[#This Row],[НОМЕР]],#REF!,6),"")</f>
        <v/>
      </c>
      <c r="F320" s="13" t="str">
        <f>IFERROR(VLOOKUP(Таблица72[[#This Row],[НОМЕР]],#REF!,4,0)-$J$2,"")</f>
        <v/>
      </c>
    </row>
    <row r="321" spans="2:6" ht="15" x14ac:dyDescent="0.2">
      <c r="B321" s="11" t="str">
        <f>IFERROR(VLOOKUP(Таблица72[[#This Row],[НОМЕР]],#REF!,9,0),"")</f>
        <v/>
      </c>
      <c r="C321" s="12">
        <f>IF(Категорії!D321&lt;&gt;9999,Категорії!D321,"")</f>
        <v>0</v>
      </c>
      <c r="D321" s="11" t="str">
        <f>IFERROR(VLOOKUP(Таблица72[[#This Row],[НОМЕР]],#REF!,2),"")</f>
        <v/>
      </c>
      <c r="E321" s="11" t="str">
        <f>IFERROR(VLOOKUP(Таблица72[[#This Row],[НОМЕР]],#REF!,6),"")</f>
        <v/>
      </c>
      <c r="F321" s="13" t="str">
        <f>IFERROR(VLOOKUP(Таблица72[[#This Row],[НОМЕР]],#REF!,4,0)-$J$2,"")</f>
        <v/>
      </c>
    </row>
    <row r="322" spans="2:6" ht="15" x14ac:dyDescent="0.2">
      <c r="B322" s="11" t="str">
        <f>IFERROR(VLOOKUP(Таблица72[[#This Row],[НОМЕР]],#REF!,9,0),"")</f>
        <v/>
      </c>
      <c r="C322" s="12">
        <f>IF(Категорії!D322&lt;&gt;9999,Категорії!D322,"")</f>
        <v>0</v>
      </c>
      <c r="D322" s="11" t="str">
        <f>IFERROR(VLOOKUP(Таблица72[[#This Row],[НОМЕР]],#REF!,2),"")</f>
        <v/>
      </c>
      <c r="E322" s="11" t="str">
        <f>IFERROR(VLOOKUP(Таблица72[[#This Row],[НОМЕР]],#REF!,6),"")</f>
        <v/>
      </c>
      <c r="F322" s="13" t="str">
        <f>IFERROR(VLOOKUP(Таблица72[[#This Row],[НОМЕР]],#REF!,4,0)-$J$2,"")</f>
        <v/>
      </c>
    </row>
    <row r="323" spans="2:6" ht="15" x14ac:dyDescent="0.2">
      <c r="B323" s="11" t="str">
        <f>IFERROR(VLOOKUP(Таблица72[[#This Row],[НОМЕР]],#REF!,9,0),"")</f>
        <v/>
      </c>
      <c r="C323" s="12">
        <f>IF(Категорії!D323&lt;&gt;9999,Категорії!D323,"")</f>
        <v>0</v>
      </c>
      <c r="D323" s="11" t="str">
        <f>IFERROR(VLOOKUP(Таблица72[[#This Row],[НОМЕР]],#REF!,2),"")</f>
        <v/>
      </c>
      <c r="E323" s="11" t="str">
        <f>IFERROR(VLOOKUP(Таблица72[[#This Row],[НОМЕР]],#REF!,6),"")</f>
        <v/>
      </c>
      <c r="F323" s="13" t="str">
        <f>IFERROR(VLOOKUP(Таблица72[[#This Row],[НОМЕР]],#REF!,4,0)-$J$2,"")</f>
        <v/>
      </c>
    </row>
    <row r="324" spans="2:6" ht="15" x14ac:dyDescent="0.2">
      <c r="B324" s="11" t="str">
        <f>IFERROR(VLOOKUP(Таблица72[[#This Row],[НОМЕР]],#REF!,9,0),"")</f>
        <v/>
      </c>
      <c r="C324" s="12">
        <f>IF(Категорії!D324&lt;&gt;9999,Категорії!D324,"")</f>
        <v>0</v>
      </c>
      <c r="D324" s="11" t="str">
        <f>IFERROR(VLOOKUP(Таблица72[[#This Row],[НОМЕР]],#REF!,2),"")</f>
        <v/>
      </c>
      <c r="E324" s="11" t="str">
        <f>IFERROR(VLOOKUP(Таблица72[[#This Row],[НОМЕР]],#REF!,6),"")</f>
        <v/>
      </c>
      <c r="F324" s="13" t="str">
        <f>IFERROR(VLOOKUP(Таблица72[[#This Row],[НОМЕР]],#REF!,4,0)-$J$2,"")</f>
        <v/>
      </c>
    </row>
    <row r="325" spans="2:6" ht="15" x14ac:dyDescent="0.2">
      <c r="B325" s="11" t="str">
        <f>IFERROR(VLOOKUP(Таблица72[[#This Row],[НОМЕР]],#REF!,9,0),"")</f>
        <v/>
      </c>
      <c r="C325" s="12">
        <f>IF(Категорії!D325&lt;&gt;9999,Категорії!D325,"")</f>
        <v>0</v>
      </c>
      <c r="D325" s="11" t="str">
        <f>IFERROR(VLOOKUP(Таблица72[[#This Row],[НОМЕР]],#REF!,2),"")</f>
        <v/>
      </c>
      <c r="E325" s="11" t="str">
        <f>IFERROR(VLOOKUP(Таблица72[[#This Row],[НОМЕР]],#REF!,6),"")</f>
        <v/>
      </c>
      <c r="F325" s="13" t="str">
        <f>IFERROR(VLOOKUP(Таблица72[[#This Row],[НОМЕР]],#REF!,4,0)-$J$2,"")</f>
        <v/>
      </c>
    </row>
    <row r="326" spans="2:6" ht="15" x14ac:dyDescent="0.2">
      <c r="B326" s="11" t="str">
        <f>IFERROR(VLOOKUP(Таблица72[[#This Row],[НОМЕР]],#REF!,9,0),"")</f>
        <v/>
      </c>
      <c r="C326" s="12">
        <f>IF(Категорії!D326&lt;&gt;9999,Категорії!D326,"")</f>
        <v>0</v>
      </c>
      <c r="D326" s="11" t="str">
        <f>IFERROR(VLOOKUP(Таблица72[[#This Row],[НОМЕР]],#REF!,2),"")</f>
        <v/>
      </c>
      <c r="E326" s="11" t="str">
        <f>IFERROR(VLOOKUP(Таблица72[[#This Row],[НОМЕР]],#REF!,6),"")</f>
        <v/>
      </c>
      <c r="F326" s="13" t="str">
        <f>IFERROR(VLOOKUP(Таблица72[[#This Row],[НОМЕР]],#REF!,4,0)-$J$2,"")</f>
        <v/>
      </c>
    </row>
    <row r="327" spans="2:6" ht="15" x14ac:dyDescent="0.2">
      <c r="B327" s="11" t="str">
        <f>IFERROR(VLOOKUP(Таблица72[[#This Row],[НОМЕР]],#REF!,9,0),"")</f>
        <v/>
      </c>
      <c r="C327" s="12">
        <f>IF(Категорії!D327&lt;&gt;9999,Категорії!D327,"")</f>
        <v>0</v>
      </c>
      <c r="D327" s="11" t="str">
        <f>IFERROR(VLOOKUP(Таблица72[[#This Row],[НОМЕР]],#REF!,2),"")</f>
        <v/>
      </c>
      <c r="E327" s="11" t="str">
        <f>IFERROR(VLOOKUP(Таблица72[[#This Row],[НОМЕР]],#REF!,6),"")</f>
        <v/>
      </c>
      <c r="F327" s="13" t="str">
        <f>IFERROR(VLOOKUP(Таблица72[[#This Row],[НОМЕР]],#REF!,4,0)-$J$2,"")</f>
        <v/>
      </c>
    </row>
    <row r="328" spans="2:6" ht="15" x14ac:dyDescent="0.2">
      <c r="B328" s="11" t="str">
        <f>IFERROR(VLOOKUP(Таблица72[[#This Row],[НОМЕР]],#REF!,9,0),"")</f>
        <v/>
      </c>
      <c r="C328" s="12">
        <f>IF(Категорії!D328&lt;&gt;9999,Категорії!D328,"")</f>
        <v>0</v>
      </c>
      <c r="D328" s="11" t="str">
        <f>IFERROR(VLOOKUP(Таблица72[[#This Row],[НОМЕР]],#REF!,2),"")</f>
        <v/>
      </c>
      <c r="E328" s="11" t="str">
        <f>IFERROR(VLOOKUP(Таблица72[[#This Row],[НОМЕР]],#REF!,6),"")</f>
        <v/>
      </c>
      <c r="F328" s="13" t="str">
        <f>IFERROR(VLOOKUP(Таблица72[[#This Row],[НОМЕР]],#REF!,4,0)-$J$2,"")</f>
        <v/>
      </c>
    </row>
    <row r="329" spans="2:6" ht="15" x14ac:dyDescent="0.2">
      <c r="B329" s="11" t="str">
        <f>IFERROR(VLOOKUP(Таблица72[[#This Row],[НОМЕР]],#REF!,9,0),"")</f>
        <v/>
      </c>
      <c r="C329" s="12">
        <f>IF(Категорії!D329&lt;&gt;9999,Категорії!D329,"")</f>
        <v>0</v>
      </c>
      <c r="D329" s="11" t="str">
        <f>IFERROR(VLOOKUP(Таблица72[[#This Row],[НОМЕР]],#REF!,2),"")</f>
        <v/>
      </c>
      <c r="E329" s="11" t="str">
        <f>IFERROR(VLOOKUP(Таблица72[[#This Row],[НОМЕР]],#REF!,6),"")</f>
        <v/>
      </c>
      <c r="F329" s="13" t="str">
        <f>IFERROR(VLOOKUP(Таблица72[[#This Row],[НОМЕР]],#REF!,4,0)-$J$2,"")</f>
        <v/>
      </c>
    </row>
    <row r="330" spans="2:6" ht="15" x14ac:dyDescent="0.2">
      <c r="B330" s="11" t="str">
        <f>IFERROR(VLOOKUP(Таблица72[[#This Row],[НОМЕР]],#REF!,9,0),"")</f>
        <v/>
      </c>
      <c r="C330" s="12">
        <f>IF(Категорії!D330&lt;&gt;9999,Категорії!D330,"")</f>
        <v>0</v>
      </c>
      <c r="D330" s="11" t="str">
        <f>IFERROR(VLOOKUP(Таблица72[[#This Row],[НОМЕР]],#REF!,2),"")</f>
        <v/>
      </c>
      <c r="E330" s="11" t="str">
        <f>IFERROR(VLOOKUP(Таблица72[[#This Row],[НОМЕР]],#REF!,6),"")</f>
        <v/>
      </c>
      <c r="F330" s="13" t="str">
        <f>IFERROR(VLOOKUP(Таблица72[[#This Row],[НОМЕР]],#REF!,4,0)-$J$2,"")</f>
        <v/>
      </c>
    </row>
    <row r="331" spans="2:6" ht="15" x14ac:dyDescent="0.2">
      <c r="B331" s="11" t="str">
        <f>IFERROR(VLOOKUP(Таблица72[[#This Row],[НОМЕР]],#REF!,9,0),"")</f>
        <v/>
      </c>
      <c r="C331" s="12">
        <f>IF(Категорії!D331&lt;&gt;9999,Категорії!D331,"")</f>
        <v>0</v>
      </c>
      <c r="D331" s="11" t="str">
        <f>IFERROR(VLOOKUP(Таблица72[[#This Row],[НОМЕР]],#REF!,2),"")</f>
        <v/>
      </c>
      <c r="E331" s="11" t="str">
        <f>IFERROR(VLOOKUP(Таблица72[[#This Row],[НОМЕР]],#REF!,6),"")</f>
        <v/>
      </c>
      <c r="F331" s="13" t="str">
        <f>IFERROR(VLOOKUP(Таблица72[[#This Row],[НОМЕР]],#REF!,4,0)-$J$2,"")</f>
        <v/>
      </c>
    </row>
    <row r="332" spans="2:6" ht="15" x14ac:dyDescent="0.2">
      <c r="B332" s="11" t="str">
        <f>IFERROR(VLOOKUP(Таблица72[[#This Row],[НОМЕР]],#REF!,9,0),"")</f>
        <v/>
      </c>
      <c r="C332" s="12">
        <f>IF(Категорії!D332&lt;&gt;9999,Категорії!D332,"")</f>
        <v>0</v>
      </c>
      <c r="D332" s="11" t="str">
        <f>IFERROR(VLOOKUP(Таблица72[[#This Row],[НОМЕР]],#REF!,2),"")</f>
        <v/>
      </c>
      <c r="E332" s="11" t="str">
        <f>IFERROR(VLOOKUP(Таблица72[[#This Row],[НОМЕР]],#REF!,6),"")</f>
        <v/>
      </c>
      <c r="F332" s="13" t="str">
        <f>IFERROR(VLOOKUP(Таблица72[[#This Row],[НОМЕР]],#REF!,4,0)-$J$2,"")</f>
        <v/>
      </c>
    </row>
    <row r="333" spans="2:6" ht="15" x14ac:dyDescent="0.2">
      <c r="B333" s="11" t="str">
        <f>IFERROR(VLOOKUP(Таблица72[[#This Row],[НОМЕР]],#REF!,9,0),"")</f>
        <v/>
      </c>
      <c r="C333" s="12">
        <f>IF(Категорії!D333&lt;&gt;9999,Категорії!D333,"")</f>
        <v>0</v>
      </c>
      <c r="D333" s="11" t="str">
        <f>IFERROR(VLOOKUP(Таблица72[[#This Row],[НОМЕР]],#REF!,2),"")</f>
        <v/>
      </c>
      <c r="E333" s="11" t="str">
        <f>IFERROR(VLOOKUP(Таблица72[[#This Row],[НОМЕР]],#REF!,6),"")</f>
        <v/>
      </c>
      <c r="F333" s="13" t="str">
        <f>IFERROR(VLOOKUP(Таблица72[[#This Row],[НОМЕР]],#REF!,4,0)-$J$2,"")</f>
        <v/>
      </c>
    </row>
    <row r="334" spans="2:6" ht="15" x14ac:dyDescent="0.2">
      <c r="B334" s="11" t="str">
        <f>IFERROR(VLOOKUP(Таблица72[[#This Row],[НОМЕР]],#REF!,9,0),"")</f>
        <v/>
      </c>
      <c r="C334" s="12">
        <f>IF(Категорії!D334&lt;&gt;9999,Категорії!D334,"")</f>
        <v>0</v>
      </c>
      <c r="D334" s="11" t="str">
        <f>IFERROR(VLOOKUP(Таблица72[[#This Row],[НОМЕР]],#REF!,2),"")</f>
        <v/>
      </c>
      <c r="E334" s="11" t="str">
        <f>IFERROR(VLOOKUP(Таблица72[[#This Row],[НОМЕР]],#REF!,6),"")</f>
        <v/>
      </c>
      <c r="F334" s="13" t="str">
        <f>IFERROR(VLOOKUP(Таблица72[[#This Row],[НОМЕР]],#REF!,4,0)-$J$2,"")</f>
        <v/>
      </c>
    </row>
    <row r="335" spans="2:6" ht="15" x14ac:dyDescent="0.2">
      <c r="B335" s="11" t="str">
        <f>IFERROR(VLOOKUP(Таблица72[[#This Row],[НОМЕР]],#REF!,9,0),"")</f>
        <v/>
      </c>
      <c r="C335" s="12">
        <f>IF(Категорії!D335&lt;&gt;9999,Категорії!D335,"")</f>
        <v>0</v>
      </c>
      <c r="D335" s="11" t="str">
        <f>IFERROR(VLOOKUP(Таблица72[[#This Row],[НОМЕР]],#REF!,2),"")</f>
        <v/>
      </c>
      <c r="E335" s="11" t="str">
        <f>IFERROR(VLOOKUP(Таблица72[[#This Row],[НОМЕР]],#REF!,6),"")</f>
        <v/>
      </c>
      <c r="F335" s="13" t="str">
        <f>IFERROR(VLOOKUP(Таблица72[[#This Row],[НОМЕР]],#REF!,4,0)-$J$2,"")</f>
        <v/>
      </c>
    </row>
    <row r="336" spans="2:6" ht="15" x14ac:dyDescent="0.2">
      <c r="B336" s="11" t="str">
        <f>IFERROR(VLOOKUP(Таблица72[[#This Row],[НОМЕР]],#REF!,9,0),"")</f>
        <v/>
      </c>
      <c r="C336" s="12">
        <f>IF(Категорії!D336&lt;&gt;9999,Категорії!D336,"")</f>
        <v>0</v>
      </c>
      <c r="D336" s="11" t="str">
        <f>IFERROR(VLOOKUP(Таблица72[[#This Row],[НОМЕР]],#REF!,2),"")</f>
        <v/>
      </c>
      <c r="E336" s="11" t="str">
        <f>IFERROR(VLOOKUP(Таблица72[[#This Row],[НОМЕР]],#REF!,6),"")</f>
        <v/>
      </c>
      <c r="F336" s="13" t="str">
        <f>IFERROR(VLOOKUP(Таблица72[[#This Row],[НОМЕР]],#REF!,4,0)-$J$2,"")</f>
        <v/>
      </c>
    </row>
    <row r="337" spans="2:6" ht="15" x14ac:dyDescent="0.2">
      <c r="B337" s="11" t="str">
        <f>IFERROR(VLOOKUP(Таблица72[[#This Row],[НОМЕР]],#REF!,9,0),"")</f>
        <v/>
      </c>
      <c r="C337" s="12">
        <f>IF(Категорії!D337&lt;&gt;9999,Категорії!D337,"")</f>
        <v>0</v>
      </c>
      <c r="D337" s="11" t="str">
        <f>IFERROR(VLOOKUP(Таблица72[[#This Row],[НОМЕР]],#REF!,2),"")</f>
        <v/>
      </c>
      <c r="E337" s="11" t="str">
        <f>IFERROR(VLOOKUP(Таблица72[[#This Row],[НОМЕР]],#REF!,6),"")</f>
        <v/>
      </c>
      <c r="F337" s="13" t="str">
        <f>IFERROR(VLOOKUP(Таблица72[[#This Row],[НОМЕР]],#REF!,4,0)-$J$2,"")</f>
        <v/>
      </c>
    </row>
    <row r="338" spans="2:6" ht="15" x14ac:dyDescent="0.2">
      <c r="B338" s="11" t="str">
        <f>IFERROR(VLOOKUP(Таблица72[[#This Row],[НОМЕР]],#REF!,9,0),"")</f>
        <v/>
      </c>
      <c r="C338" s="12">
        <f>IF(Категорії!D338&lt;&gt;9999,Категорії!D338,"")</f>
        <v>0</v>
      </c>
      <c r="D338" s="11" t="str">
        <f>IFERROR(VLOOKUP(Таблица72[[#This Row],[НОМЕР]],#REF!,2),"")</f>
        <v/>
      </c>
      <c r="E338" s="11" t="str">
        <f>IFERROR(VLOOKUP(Таблица72[[#This Row],[НОМЕР]],#REF!,6),"")</f>
        <v/>
      </c>
      <c r="F338" s="13" t="str">
        <f>IFERROR(VLOOKUP(Таблица72[[#This Row],[НОМЕР]],#REF!,4,0)-$J$2,"")</f>
        <v/>
      </c>
    </row>
    <row r="339" spans="2:6" ht="15" x14ac:dyDescent="0.2">
      <c r="B339" s="11" t="str">
        <f>IFERROR(VLOOKUP(Таблица72[[#This Row],[НОМЕР]],#REF!,9,0),"")</f>
        <v/>
      </c>
      <c r="C339" s="12">
        <f>IF(Категорії!D339&lt;&gt;9999,Категорії!D339,"")</f>
        <v>0</v>
      </c>
      <c r="D339" s="11" t="str">
        <f>IFERROR(VLOOKUP(Таблица72[[#This Row],[НОМЕР]],#REF!,2),"")</f>
        <v/>
      </c>
      <c r="E339" s="11" t="str">
        <f>IFERROR(VLOOKUP(Таблица72[[#This Row],[НОМЕР]],#REF!,6),"")</f>
        <v/>
      </c>
      <c r="F339" s="13" t="str">
        <f>IFERROR(VLOOKUP(Таблица72[[#This Row],[НОМЕР]],#REF!,4,0)-$J$2,"")</f>
        <v/>
      </c>
    </row>
    <row r="340" spans="2:6" ht="15" x14ac:dyDescent="0.2">
      <c r="B340" s="11" t="str">
        <f>IFERROR(VLOOKUP(Таблица72[[#This Row],[НОМЕР]],#REF!,9,0),"")</f>
        <v/>
      </c>
      <c r="C340" s="12">
        <f>IF(Категорії!D340&lt;&gt;9999,Категорії!D340,"")</f>
        <v>0</v>
      </c>
      <c r="D340" s="11" t="str">
        <f>IFERROR(VLOOKUP(Таблица72[[#This Row],[НОМЕР]],#REF!,2),"")</f>
        <v/>
      </c>
      <c r="E340" s="11" t="str">
        <f>IFERROR(VLOOKUP(Таблица72[[#This Row],[НОМЕР]],#REF!,6),"")</f>
        <v/>
      </c>
      <c r="F340" s="13" t="str">
        <f>IFERROR(VLOOKUP(Таблица72[[#This Row],[НОМЕР]],#REF!,4,0)-$J$2,"")</f>
        <v/>
      </c>
    </row>
    <row r="341" spans="2:6" ht="15" x14ac:dyDescent="0.2">
      <c r="B341" s="11" t="str">
        <f>IFERROR(VLOOKUP(Таблица72[[#This Row],[НОМЕР]],#REF!,9,0),"")</f>
        <v/>
      </c>
      <c r="C341" s="12">
        <f>IF(Категорії!D341&lt;&gt;9999,Категорії!D341,"")</f>
        <v>0</v>
      </c>
      <c r="D341" s="11" t="str">
        <f>IFERROR(VLOOKUP(Таблица72[[#This Row],[НОМЕР]],#REF!,2),"")</f>
        <v/>
      </c>
      <c r="E341" s="11" t="str">
        <f>IFERROR(VLOOKUP(Таблица72[[#This Row],[НОМЕР]],#REF!,6),"")</f>
        <v/>
      </c>
      <c r="F341" s="13" t="str">
        <f>IFERROR(VLOOKUP(Таблица72[[#This Row],[НОМЕР]],#REF!,4,0)-$J$2,"")</f>
        <v/>
      </c>
    </row>
    <row r="342" spans="2:6" ht="15" x14ac:dyDescent="0.2">
      <c r="B342" s="11" t="str">
        <f>IFERROR(VLOOKUP(Таблица72[[#This Row],[НОМЕР]],#REF!,9,0),"")</f>
        <v/>
      </c>
      <c r="C342" s="12">
        <f>IF(Категорії!D342&lt;&gt;9999,Категорії!D342,"")</f>
        <v>0</v>
      </c>
      <c r="D342" s="11" t="str">
        <f>IFERROR(VLOOKUP(Таблица72[[#This Row],[НОМЕР]],#REF!,2),"")</f>
        <v/>
      </c>
      <c r="E342" s="11" t="str">
        <f>IFERROR(VLOOKUP(Таблица72[[#This Row],[НОМЕР]],#REF!,6),"")</f>
        <v/>
      </c>
      <c r="F342" s="13" t="str">
        <f>IFERROR(VLOOKUP(Таблица72[[#This Row],[НОМЕР]],#REF!,4,0)-$J$2,"")</f>
        <v/>
      </c>
    </row>
    <row r="343" spans="2:6" ht="15" x14ac:dyDescent="0.2">
      <c r="B343" s="11" t="str">
        <f>IFERROR(VLOOKUP(Таблица72[[#This Row],[НОМЕР]],#REF!,9,0),"")</f>
        <v/>
      </c>
      <c r="C343" s="12">
        <f>IF(Категорії!D343&lt;&gt;9999,Категорії!D343,"")</f>
        <v>0</v>
      </c>
      <c r="D343" s="11" t="str">
        <f>IFERROR(VLOOKUP(Таблица72[[#This Row],[НОМЕР]],#REF!,2),"")</f>
        <v/>
      </c>
      <c r="E343" s="11" t="str">
        <f>IFERROR(VLOOKUP(Таблица72[[#This Row],[НОМЕР]],#REF!,6),"")</f>
        <v/>
      </c>
      <c r="F343" s="13" t="str">
        <f>IFERROR(VLOOKUP(Таблица72[[#This Row],[НОМЕР]],#REF!,4,0)-$J$2,"")</f>
        <v/>
      </c>
    </row>
    <row r="344" spans="2:6" ht="15" x14ac:dyDescent="0.2">
      <c r="B344" s="11" t="str">
        <f>IFERROR(VLOOKUP(Таблица72[[#This Row],[НОМЕР]],#REF!,9,0),"")</f>
        <v/>
      </c>
      <c r="C344" s="12">
        <f>IF(Категорії!D344&lt;&gt;9999,Категорії!D344,"")</f>
        <v>0</v>
      </c>
      <c r="D344" s="11" t="str">
        <f>IFERROR(VLOOKUP(Таблица72[[#This Row],[НОМЕР]],#REF!,2),"")</f>
        <v/>
      </c>
      <c r="E344" s="11" t="str">
        <f>IFERROR(VLOOKUP(Таблица72[[#This Row],[НОМЕР]],#REF!,6),"")</f>
        <v/>
      </c>
      <c r="F344" s="13" t="str">
        <f>IFERROR(VLOOKUP(Таблица72[[#This Row],[НОМЕР]],#REF!,4,0)-$J$2,"")</f>
        <v/>
      </c>
    </row>
    <row r="345" spans="2:6" ht="15" x14ac:dyDescent="0.2">
      <c r="B345" s="11" t="str">
        <f>IFERROR(VLOOKUP(Таблица72[[#This Row],[НОМЕР]],#REF!,9,0),"")</f>
        <v/>
      </c>
      <c r="C345" s="12">
        <f>IF(Категорії!D345&lt;&gt;9999,Категорії!D345,"")</f>
        <v>0</v>
      </c>
      <c r="D345" s="11" t="str">
        <f>IFERROR(VLOOKUP(Таблица72[[#This Row],[НОМЕР]],#REF!,2),"")</f>
        <v/>
      </c>
      <c r="E345" s="11" t="str">
        <f>IFERROR(VLOOKUP(Таблица72[[#This Row],[НОМЕР]],#REF!,6),"")</f>
        <v/>
      </c>
      <c r="F345" s="13" t="str">
        <f>IFERROR(VLOOKUP(Таблица72[[#This Row],[НОМЕР]],#REF!,4,0)-$J$2,"")</f>
        <v/>
      </c>
    </row>
    <row r="346" spans="2:6" ht="15" x14ac:dyDescent="0.2">
      <c r="B346" s="11" t="str">
        <f>IFERROR(VLOOKUP(Таблица72[[#This Row],[НОМЕР]],#REF!,9,0),"")</f>
        <v/>
      </c>
      <c r="C346" s="12">
        <f>IF(Категорії!D346&lt;&gt;9999,Категорії!D346,"")</f>
        <v>0</v>
      </c>
      <c r="D346" s="11" t="str">
        <f>IFERROR(VLOOKUP(Таблица72[[#This Row],[НОМЕР]],#REF!,2),"")</f>
        <v/>
      </c>
      <c r="E346" s="11" t="str">
        <f>IFERROR(VLOOKUP(Таблица72[[#This Row],[НОМЕР]],#REF!,6),"")</f>
        <v/>
      </c>
      <c r="F346" s="13" t="str">
        <f>IFERROR(VLOOKUP(Таблица72[[#This Row],[НОМЕР]],#REF!,4,0)-$J$2,"")</f>
        <v/>
      </c>
    </row>
    <row r="347" spans="2:6" ht="15" x14ac:dyDescent="0.2">
      <c r="B347" s="11" t="str">
        <f>IFERROR(VLOOKUP(Таблица72[[#This Row],[НОМЕР]],#REF!,9,0),"")</f>
        <v/>
      </c>
      <c r="C347" s="12">
        <f>IF(Категорії!D347&lt;&gt;9999,Категорії!D347,"")</f>
        <v>0</v>
      </c>
      <c r="D347" s="11" t="str">
        <f>IFERROR(VLOOKUP(Таблица72[[#This Row],[НОМЕР]],#REF!,2),"")</f>
        <v/>
      </c>
      <c r="E347" s="11" t="str">
        <f>IFERROR(VLOOKUP(Таблица72[[#This Row],[НОМЕР]],#REF!,6),"")</f>
        <v/>
      </c>
      <c r="F347" s="13" t="str">
        <f>IFERROR(VLOOKUP(Таблица72[[#This Row],[НОМЕР]],#REF!,4,0)-$J$2,"")</f>
        <v/>
      </c>
    </row>
    <row r="348" spans="2:6" ht="15" x14ac:dyDescent="0.2">
      <c r="B348" s="11" t="str">
        <f>IFERROR(VLOOKUP(Таблица72[[#This Row],[НОМЕР]],#REF!,9,0),"")</f>
        <v/>
      </c>
      <c r="C348" s="12">
        <f>IF(Категорії!D348&lt;&gt;9999,Категорії!D348,"")</f>
        <v>0</v>
      </c>
      <c r="D348" s="11" t="str">
        <f>IFERROR(VLOOKUP(Таблица72[[#This Row],[НОМЕР]],#REF!,2),"")</f>
        <v/>
      </c>
      <c r="E348" s="11" t="str">
        <f>IFERROR(VLOOKUP(Таблица72[[#This Row],[НОМЕР]],#REF!,6),"")</f>
        <v/>
      </c>
      <c r="F348" s="13" t="str">
        <f>IFERROR(VLOOKUP(Таблица72[[#This Row],[НОМЕР]],#REF!,4,0)-$J$2,"")</f>
        <v/>
      </c>
    </row>
    <row r="349" spans="2:6" ht="15" x14ac:dyDescent="0.2">
      <c r="B349" s="11" t="str">
        <f>IFERROR(VLOOKUP(Таблица72[[#This Row],[НОМЕР]],#REF!,9,0),"")</f>
        <v/>
      </c>
      <c r="C349" s="12">
        <f>IF(Категорії!D349&lt;&gt;9999,Категорії!D349,"")</f>
        <v>0</v>
      </c>
      <c r="D349" s="11" t="str">
        <f>IFERROR(VLOOKUP(Таблица72[[#This Row],[НОМЕР]],#REF!,2),"")</f>
        <v/>
      </c>
      <c r="E349" s="11" t="str">
        <f>IFERROR(VLOOKUP(Таблица72[[#This Row],[НОМЕР]],#REF!,6),"")</f>
        <v/>
      </c>
      <c r="F349" s="13" t="str">
        <f>IFERROR(VLOOKUP(Таблица72[[#This Row],[НОМЕР]],#REF!,4,0)-$J$2,"")</f>
        <v/>
      </c>
    </row>
    <row r="350" spans="2:6" ht="15" x14ac:dyDescent="0.2">
      <c r="B350" s="11" t="str">
        <f>IFERROR(VLOOKUP(Таблица72[[#This Row],[НОМЕР]],#REF!,9,0),"")</f>
        <v/>
      </c>
      <c r="C350" s="12">
        <f>IF(Категорії!D350&lt;&gt;9999,Категорії!D350,"")</f>
        <v>0</v>
      </c>
      <c r="D350" s="11" t="str">
        <f>IFERROR(VLOOKUP(Таблица72[[#This Row],[НОМЕР]],#REF!,2),"")</f>
        <v/>
      </c>
      <c r="E350" s="11" t="str">
        <f>IFERROR(VLOOKUP(Таблица72[[#This Row],[НОМЕР]],#REF!,6),"")</f>
        <v/>
      </c>
      <c r="F350" s="13" t="str">
        <f>IFERROR(VLOOKUP(Таблица72[[#This Row],[НОМЕР]],#REF!,4,0)-$J$2,"")</f>
        <v/>
      </c>
    </row>
    <row r="351" spans="2:6" ht="15" x14ac:dyDescent="0.2">
      <c r="B351" s="11" t="str">
        <f>IFERROR(VLOOKUP(Таблица72[[#This Row],[НОМЕР]],#REF!,9,0),"")</f>
        <v/>
      </c>
      <c r="C351" s="12">
        <f>IF(Категорії!D351&lt;&gt;9999,Категорії!D351,"")</f>
        <v>0</v>
      </c>
      <c r="D351" s="11" t="str">
        <f>IFERROR(VLOOKUP(Таблица72[[#This Row],[НОМЕР]],#REF!,2),"")</f>
        <v/>
      </c>
      <c r="E351" s="11" t="str">
        <f>IFERROR(VLOOKUP(Таблица72[[#This Row],[НОМЕР]],#REF!,6),"")</f>
        <v/>
      </c>
      <c r="F351" s="13" t="str">
        <f>IFERROR(VLOOKUP(Таблица72[[#This Row],[НОМЕР]],#REF!,4,0)-$J$2,"")</f>
        <v/>
      </c>
    </row>
    <row r="352" spans="2:6" ht="15" x14ac:dyDescent="0.2">
      <c r="B352" s="11" t="str">
        <f>IFERROR(VLOOKUP(Таблица72[[#This Row],[НОМЕР]],#REF!,9,0),"")</f>
        <v/>
      </c>
      <c r="C352" s="12">
        <f>IF(Категорії!D352&lt;&gt;9999,Категорії!D352,"")</f>
        <v>0</v>
      </c>
      <c r="D352" s="11" t="str">
        <f>IFERROR(VLOOKUP(Таблица72[[#This Row],[НОМЕР]],#REF!,2),"")</f>
        <v/>
      </c>
      <c r="E352" s="11" t="str">
        <f>IFERROR(VLOOKUP(Таблица72[[#This Row],[НОМЕР]],#REF!,6),"")</f>
        <v/>
      </c>
      <c r="F352" s="13" t="str">
        <f>IFERROR(VLOOKUP(Таблица72[[#This Row],[НОМЕР]],#REF!,4,0)-$J$2,"")</f>
        <v/>
      </c>
    </row>
    <row r="353" spans="2:6" ht="15" x14ac:dyDescent="0.2">
      <c r="B353" s="11" t="str">
        <f>IFERROR(VLOOKUP(Таблица72[[#This Row],[НОМЕР]],#REF!,9,0),"")</f>
        <v/>
      </c>
      <c r="C353" s="12">
        <f>IF(Категорії!D353&lt;&gt;9999,Категорії!D353,"")</f>
        <v>0</v>
      </c>
      <c r="D353" s="11" t="str">
        <f>IFERROR(VLOOKUP(Таблица72[[#This Row],[НОМЕР]],#REF!,2),"")</f>
        <v/>
      </c>
      <c r="E353" s="11" t="str">
        <f>IFERROR(VLOOKUP(Таблица72[[#This Row],[НОМЕР]],#REF!,6),"")</f>
        <v/>
      </c>
      <c r="F353" s="13" t="str">
        <f>IFERROR(VLOOKUP(Таблица72[[#This Row],[НОМЕР]],#REF!,4,0)-$J$2,"")</f>
        <v/>
      </c>
    </row>
    <row r="354" spans="2:6" ht="15" x14ac:dyDescent="0.2">
      <c r="B354" s="11" t="str">
        <f>IFERROR(VLOOKUP(Таблица72[[#This Row],[НОМЕР]],#REF!,9,0),"")</f>
        <v/>
      </c>
      <c r="C354" s="12">
        <f>IF(Категорії!D354&lt;&gt;9999,Категорії!D354,"")</f>
        <v>0</v>
      </c>
      <c r="D354" s="11" t="str">
        <f>IFERROR(VLOOKUP(Таблица72[[#This Row],[НОМЕР]],#REF!,2),"")</f>
        <v/>
      </c>
      <c r="E354" s="11" t="str">
        <f>IFERROR(VLOOKUP(Таблица72[[#This Row],[НОМЕР]],#REF!,6),"")</f>
        <v/>
      </c>
      <c r="F354" s="13" t="str">
        <f>IFERROR(VLOOKUP(Таблица72[[#This Row],[НОМЕР]],#REF!,4,0)-$J$2,"")</f>
        <v/>
      </c>
    </row>
    <row r="355" spans="2:6" ht="15" x14ac:dyDescent="0.2">
      <c r="B355" s="11" t="str">
        <f>IFERROR(VLOOKUP(Таблица72[[#This Row],[НОМЕР]],#REF!,9,0),"")</f>
        <v/>
      </c>
      <c r="C355" s="12">
        <f>IF(Категорії!D355&lt;&gt;9999,Категорії!D355,"")</f>
        <v>0</v>
      </c>
      <c r="D355" s="11" t="str">
        <f>IFERROR(VLOOKUP(Таблица72[[#This Row],[НОМЕР]],#REF!,2),"")</f>
        <v/>
      </c>
      <c r="E355" s="11" t="str">
        <f>IFERROR(VLOOKUP(Таблица72[[#This Row],[НОМЕР]],#REF!,6),"")</f>
        <v/>
      </c>
      <c r="F355" s="13" t="str">
        <f>IFERROR(VLOOKUP(Таблица72[[#This Row],[НОМЕР]],#REF!,4,0)-$J$2,"")</f>
        <v/>
      </c>
    </row>
    <row r="356" spans="2:6" ht="15" x14ac:dyDescent="0.2">
      <c r="B356" s="11" t="str">
        <f>IFERROR(VLOOKUP(Таблица72[[#This Row],[НОМЕР]],#REF!,9,0),"")</f>
        <v/>
      </c>
      <c r="C356" s="12">
        <f>IF(Категорії!D356&lt;&gt;9999,Категорії!D356,"")</f>
        <v>0</v>
      </c>
      <c r="D356" s="11" t="str">
        <f>IFERROR(VLOOKUP(Таблица72[[#This Row],[НОМЕР]],#REF!,2),"")</f>
        <v/>
      </c>
      <c r="E356" s="11" t="str">
        <f>IFERROR(VLOOKUP(Таблица72[[#This Row],[НОМЕР]],#REF!,6),"")</f>
        <v/>
      </c>
      <c r="F356" s="13" t="str">
        <f>IFERROR(VLOOKUP(Таблица72[[#This Row],[НОМЕР]],#REF!,4,0)-$J$2,"")</f>
        <v/>
      </c>
    </row>
    <row r="357" spans="2:6" ht="15" x14ac:dyDescent="0.2">
      <c r="B357" s="11" t="str">
        <f>IFERROR(VLOOKUP(Таблица72[[#This Row],[НОМЕР]],#REF!,9,0),"")</f>
        <v/>
      </c>
      <c r="C357" s="12">
        <f>IF(Категорії!D357&lt;&gt;9999,Категорії!D357,"")</f>
        <v>0</v>
      </c>
      <c r="D357" s="11" t="str">
        <f>IFERROR(VLOOKUP(Таблица72[[#This Row],[НОМЕР]],#REF!,2),"")</f>
        <v/>
      </c>
      <c r="E357" s="11" t="str">
        <f>IFERROR(VLOOKUP(Таблица72[[#This Row],[НОМЕР]],#REF!,6),"")</f>
        <v/>
      </c>
      <c r="F357" s="13" t="str">
        <f>IFERROR(VLOOKUP(Таблица72[[#This Row],[НОМЕР]],#REF!,4,0)-$J$2,"")</f>
        <v/>
      </c>
    </row>
    <row r="358" spans="2:6" ht="15" x14ac:dyDescent="0.2">
      <c r="B358" s="11" t="str">
        <f>IFERROR(VLOOKUP(Таблица72[[#This Row],[НОМЕР]],#REF!,9,0),"")</f>
        <v/>
      </c>
      <c r="C358" s="12">
        <f>IF(Категорії!D358&lt;&gt;9999,Категорії!D358,"")</f>
        <v>0</v>
      </c>
      <c r="D358" s="11" t="str">
        <f>IFERROR(VLOOKUP(Таблица72[[#This Row],[НОМЕР]],#REF!,2),"")</f>
        <v/>
      </c>
      <c r="E358" s="11" t="str">
        <f>IFERROR(VLOOKUP(Таблица72[[#This Row],[НОМЕР]],#REF!,6),"")</f>
        <v/>
      </c>
      <c r="F358" s="13" t="str">
        <f>IFERROR(VLOOKUP(Таблица72[[#This Row],[НОМЕР]],#REF!,4,0)-$J$2,"")</f>
        <v/>
      </c>
    </row>
    <row r="359" spans="2:6" ht="15" x14ac:dyDescent="0.2">
      <c r="B359" s="11" t="str">
        <f>IFERROR(VLOOKUP(Таблица72[[#This Row],[НОМЕР]],#REF!,9,0),"")</f>
        <v/>
      </c>
      <c r="C359" s="12">
        <f>IF(Категорії!D359&lt;&gt;9999,Категорії!D359,"")</f>
        <v>0</v>
      </c>
      <c r="D359" s="11" t="str">
        <f>IFERROR(VLOOKUP(Таблица72[[#This Row],[НОМЕР]],#REF!,2),"")</f>
        <v/>
      </c>
      <c r="E359" s="11" t="str">
        <f>IFERROR(VLOOKUP(Таблица72[[#This Row],[НОМЕР]],#REF!,6),"")</f>
        <v/>
      </c>
      <c r="F359" s="13" t="str">
        <f>IFERROR(VLOOKUP(Таблица72[[#This Row],[НОМЕР]],#REF!,4,0)-$J$2,"")</f>
        <v/>
      </c>
    </row>
    <row r="360" spans="2:6" ht="15" x14ac:dyDescent="0.2">
      <c r="B360" s="11" t="str">
        <f>IFERROR(VLOOKUP(Таблица72[[#This Row],[НОМЕР]],#REF!,9,0),"")</f>
        <v/>
      </c>
      <c r="C360" s="12">
        <f>IF(Категорії!D360&lt;&gt;9999,Категорії!D360,"")</f>
        <v>0</v>
      </c>
      <c r="D360" s="11" t="str">
        <f>IFERROR(VLOOKUP(Таблица72[[#This Row],[НОМЕР]],#REF!,2),"")</f>
        <v/>
      </c>
      <c r="E360" s="11" t="str">
        <f>IFERROR(VLOOKUP(Таблица72[[#This Row],[НОМЕР]],#REF!,6),"")</f>
        <v/>
      </c>
      <c r="F360" s="13" t="str">
        <f>IFERROR(VLOOKUP(Таблица72[[#This Row],[НОМЕР]],#REF!,4,0)-$J$2,"")</f>
        <v/>
      </c>
    </row>
    <row r="361" spans="2:6" ht="15" x14ac:dyDescent="0.2">
      <c r="B361" s="11" t="str">
        <f>IFERROR(VLOOKUP(Таблица72[[#This Row],[НОМЕР]],#REF!,9,0),"")</f>
        <v/>
      </c>
      <c r="C361" s="12">
        <f>IF(Категорії!D361&lt;&gt;9999,Категорії!D361,"")</f>
        <v>0</v>
      </c>
      <c r="D361" s="11" t="str">
        <f>IFERROR(VLOOKUP(Таблица72[[#This Row],[НОМЕР]],#REF!,2),"")</f>
        <v/>
      </c>
      <c r="E361" s="11" t="str">
        <f>IFERROR(VLOOKUP(Таблица72[[#This Row],[НОМЕР]],#REF!,6),"")</f>
        <v/>
      </c>
      <c r="F361" s="13" t="str">
        <f>IFERROR(VLOOKUP(Таблица72[[#This Row],[НОМЕР]],#REF!,4,0)-$J$2,"")</f>
        <v/>
      </c>
    </row>
    <row r="362" spans="2:6" ht="15" x14ac:dyDescent="0.2">
      <c r="B362" s="11" t="str">
        <f>IFERROR(VLOOKUP(Таблица72[[#This Row],[НОМЕР]],#REF!,9,0),"")</f>
        <v/>
      </c>
      <c r="C362" s="12">
        <f>IF(Категорії!D362&lt;&gt;9999,Категорії!D362,"")</f>
        <v>0</v>
      </c>
      <c r="D362" s="11" t="str">
        <f>IFERROR(VLOOKUP(Таблица72[[#This Row],[НОМЕР]],#REF!,2),"")</f>
        <v/>
      </c>
      <c r="E362" s="11" t="str">
        <f>IFERROR(VLOOKUP(Таблица72[[#This Row],[НОМЕР]],#REF!,6),"")</f>
        <v/>
      </c>
      <c r="F362" s="13" t="str">
        <f>IFERROR(VLOOKUP(Таблица72[[#This Row],[НОМЕР]],#REF!,4,0)-$J$2,"")</f>
        <v/>
      </c>
    </row>
    <row r="363" spans="2:6" ht="15" x14ac:dyDescent="0.2">
      <c r="B363" s="11" t="str">
        <f>IFERROR(VLOOKUP(Таблица72[[#This Row],[НОМЕР]],#REF!,9,0),"")</f>
        <v/>
      </c>
      <c r="C363" s="12">
        <f>IF(Категорії!D363&lt;&gt;9999,Категорії!D363,"")</f>
        <v>0</v>
      </c>
      <c r="D363" s="11" t="str">
        <f>IFERROR(VLOOKUP(Таблица72[[#This Row],[НОМЕР]],#REF!,2),"")</f>
        <v/>
      </c>
      <c r="E363" s="11" t="str">
        <f>IFERROR(VLOOKUP(Таблица72[[#This Row],[НОМЕР]],#REF!,6),"")</f>
        <v/>
      </c>
      <c r="F363" s="13" t="str">
        <f>IFERROR(VLOOKUP(Таблица72[[#This Row],[НОМЕР]],#REF!,4,0)-$J$2,"")</f>
        <v/>
      </c>
    </row>
    <row r="364" spans="2:6" ht="15" x14ac:dyDescent="0.2">
      <c r="B364" s="11" t="str">
        <f>IFERROR(VLOOKUP(Таблица72[[#This Row],[НОМЕР]],#REF!,9,0),"")</f>
        <v/>
      </c>
      <c r="C364" s="12">
        <f>IF(Категорії!D364&lt;&gt;9999,Категорії!D364,"")</f>
        <v>0</v>
      </c>
      <c r="D364" s="11" t="str">
        <f>IFERROR(VLOOKUP(Таблица72[[#This Row],[НОМЕР]],#REF!,2),"")</f>
        <v/>
      </c>
      <c r="E364" s="11" t="str">
        <f>IFERROR(VLOOKUP(Таблица72[[#This Row],[НОМЕР]],#REF!,6),"")</f>
        <v/>
      </c>
      <c r="F364" s="13" t="str">
        <f>IFERROR(VLOOKUP(Таблица72[[#This Row],[НОМЕР]],#REF!,4,0)-$J$2,"")</f>
        <v/>
      </c>
    </row>
    <row r="365" spans="2:6" ht="15" x14ac:dyDescent="0.2">
      <c r="B365" s="11" t="str">
        <f>IFERROR(VLOOKUP(Таблица72[[#This Row],[НОМЕР]],#REF!,9,0),"")</f>
        <v/>
      </c>
      <c r="C365" s="12">
        <f>IF(Категорії!D365&lt;&gt;9999,Категорії!D365,"")</f>
        <v>0</v>
      </c>
      <c r="D365" s="11" t="str">
        <f>IFERROR(VLOOKUP(Таблица72[[#This Row],[НОМЕР]],#REF!,2),"")</f>
        <v/>
      </c>
      <c r="E365" s="11" t="str">
        <f>IFERROR(VLOOKUP(Таблица72[[#This Row],[НОМЕР]],#REF!,6),"")</f>
        <v/>
      </c>
      <c r="F365" s="13" t="str">
        <f>IFERROR(VLOOKUP(Таблица72[[#This Row],[НОМЕР]],#REF!,4,0)-$J$2,"")</f>
        <v/>
      </c>
    </row>
    <row r="366" spans="2:6" ht="15" x14ac:dyDescent="0.2">
      <c r="B366" s="11" t="str">
        <f>IFERROR(VLOOKUP(Таблица72[[#This Row],[НОМЕР]],#REF!,9,0),"")</f>
        <v/>
      </c>
      <c r="C366" s="12">
        <f>IF(Категорії!D366&lt;&gt;9999,Категорії!D366,"")</f>
        <v>0</v>
      </c>
      <c r="D366" s="11" t="str">
        <f>IFERROR(VLOOKUP(Таблица72[[#This Row],[НОМЕР]],#REF!,2),"")</f>
        <v/>
      </c>
      <c r="E366" s="11" t="str">
        <f>IFERROR(VLOOKUP(Таблица72[[#This Row],[НОМЕР]],#REF!,6),"")</f>
        <v/>
      </c>
      <c r="F366" s="13" t="str">
        <f>IFERROR(VLOOKUP(Таблица72[[#This Row],[НОМЕР]],#REF!,4,0)-$J$2,"")</f>
        <v/>
      </c>
    </row>
    <row r="367" spans="2:6" ht="15" x14ac:dyDescent="0.2">
      <c r="B367" s="11" t="str">
        <f>IFERROR(VLOOKUP(Таблица72[[#This Row],[НОМЕР]],#REF!,9,0),"")</f>
        <v/>
      </c>
      <c r="C367" s="12">
        <f>IF(Категорії!D367&lt;&gt;9999,Категорії!D367,"")</f>
        <v>0</v>
      </c>
      <c r="D367" s="11" t="str">
        <f>IFERROR(VLOOKUP(Таблица72[[#This Row],[НОМЕР]],#REF!,2),"")</f>
        <v/>
      </c>
      <c r="E367" s="11" t="str">
        <f>IFERROR(VLOOKUP(Таблица72[[#This Row],[НОМЕР]],#REF!,6),"")</f>
        <v/>
      </c>
      <c r="F367" s="13" t="str">
        <f>IFERROR(VLOOKUP(Таблица72[[#This Row],[НОМЕР]],#REF!,4,0)-$J$2,"")</f>
        <v/>
      </c>
    </row>
    <row r="368" spans="2:6" ht="15" x14ac:dyDescent="0.2">
      <c r="B368" s="11" t="str">
        <f>IFERROR(VLOOKUP(Таблица72[[#This Row],[НОМЕР]],#REF!,9,0),"")</f>
        <v/>
      </c>
      <c r="C368" s="12">
        <f>IF(Категорії!D368&lt;&gt;9999,Категорії!D368,"")</f>
        <v>0</v>
      </c>
      <c r="D368" s="11" t="str">
        <f>IFERROR(VLOOKUP(Таблица72[[#This Row],[НОМЕР]],#REF!,2),"")</f>
        <v/>
      </c>
      <c r="E368" s="11" t="str">
        <f>IFERROR(VLOOKUP(Таблица72[[#This Row],[НОМЕР]],#REF!,6),"")</f>
        <v/>
      </c>
      <c r="F368" s="13" t="str">
        <f>IFERROR(VLOOKUP(Таблица72[[#This Row],[НОМЕР]],#REF!,4,0)-$J$2,"")</f>
        <v/>
      </c>
    </row>
    <row r="369" spans="2:6" ht="15" x14ac:dyDescent="0.2">
      <c r="B369" s="11" t="str">
        <f>IFERROR(VLOOKUP(Таблица72[[#This Row],[НОМЕР]],#REF!,9,0),"")</f>
        <v/>
      </c>
      <c r="C369" s="12">
        <f>IF(Категорії!D369&lt;&gt;9999,Категорії!D369,"")</f>
        <v>0</v>
      </c>
      <c r="D369" s="11" t="str">
        <f>IFERROR(VLOOKUP(Таблица72[[#This Row],[НОМЕР]],#REF!,2),"")</f>
        <v/>
      </c>
      <c r="E369" s="11" t="str">
        <f>IFERROR(VLOOKUP(Таблица72[[#This Row],[НОМЕР]],#REF!,6),"")</f>
        <v/>
      </c>
      <c r="F369" s="13" t="str">
        <f>IFERROR(VLOOKUP(Таблица72[[#This Row],[НОМЕР]],#REF!,4,0)-$J$2,"")</f>
        <v/>
      </c>
    </row>
    <row r="370" spans="2:6" ht="15" x14ac:dyDescent="0.2">
      <c r="B370" s="11" t="str">
        <f>IFERROR(VLOOKUP(Таблица72[[#This Row],[НОМЕР]],#REF!,9,0),"")</f>
        <v/>
      </c>
      <c r="C370" s="12">
        <f>IF(Категорії!D370&lt;&gt;9999,Категорії!D370,"")</f>
        <v>0</v>
      </c>
      <c r="D370" s="11" t="str">
        <f>IFERROR(VLOOKUP(Таблица72[[#This Row],[НОМЕР]],#REF!,2),"")</f>
        <v/>
      </c>
      <c r="E370" s="11" t="str">
        <f>IFERROR(VLOOKUP(Таблица72[[#This Row],[НОМЕР]],#REF!,6),"")</f>
        <v/>
      </c>
      <c r="F370" s="13" t="str">
        <f>IFERROR(VLOOKUP(Таблица72[[#This Row],[НОМЕР]],#REF!,4,0)-$J$2,"")</f>
        <v/>
      </c>
    </row>
    <row r="371" spans="2:6" ht="15" x14ac:dyDescent="0.2">
      <c r="B371" s="11" t="str">
        <f>IFERROR(VLOOKUP(Таблица72[[#This Row],[НОМЕР]],#REF!,9,0),"")</f>
        <v/>
      </c>
      <c r="C371" s="12">
        <f>IF(Категорії!D371&lt;&gt;9999,Категорії!D371,"")</f>
        <v>0</v>
      </c>
      <c r="D371" s="11" t="str">
        <f>IFERROR(VLOOKUP(Таблица72[[#This Row],[НОМЕР]],#REF!,2),"")</f>
        <v/>
      </c>
      <c r="E371" s="11" t="str">
        <f>IFERROR(VLOOKUP(Таблица72[[#This Row],[НОМЕР]],#REF!,6),"")</f>
        <v/>
      </c>
      <c r="F371" s="13" t="str">
        <f>IFERROR(VLOOKUP(Таблица72[[#This Row],[НОМЕР]],#REF!,4,0)-$J$2,"")</f>
        <v/>
      </c>
    </row>
    <row r="372" spans="2:6" ht="15" x14ac:dyDescent="0.2">
      <c r="B372" s="11" t="str">
        <f>IFERROR(VLOOKUP(Таблица72[[#This Row],[НОМЕР]],#REF!,9,0),"")</f>
        <v/>
      </c>
      <c r="C372" s="12">
        <f>IF(Категорії!D372&lt;&gt;9999,Категорії!D372,"")</f>
        <v>0</v>
      </c>
      <c r="D372" s="11" t="str">
        <f>IFERROR(VLOOKUP(Таблица72[[#This Row],[НОМЕР]],#REF!,2),"")</f>
        <v/>
      </c>
      <c r="E372" s="11" t="str">
        <f>IFERROR(VLOOKUP(Таблица72[[#This Row],[НОМЕР]],#REF!,6),"")</f>
        <v/>
      </c>
      <c r="F372" s="13" t="str">
        <f>IFERROR(VLOOKUP(Таблица72[[#This Row],[НОМЕР]],#REF!,4,0)-$J$2,"")</f>
        <v/>
      </c>
    </row>
    <row r="373" spans="2:6" ht="15" x14ac:dyDescent="0.2">
      <c r="B373" s="11" t="str">
        <f>IFERROR(VLOOKUP(Таблица72[[#This Row],[НОМЕР]],#REF!,9,0),"")</f>
        <v/>
      </c>
      <c r="C373" s="12">
        <f>IF(Категорії!D373&lt;&gt;9999,Категорії!D373,"")</f>
        <v>0</v>
      </c>
      <c r="D373" s="11" t="str">
        <f>IFERROR(VLOOKUP(Таблица72[[#This Row],[НОМЕР]],#REF!,2),"")</f>
        <v/>
      </c>
      <c r="E373" s="11" t="str">
        <f>IFERROR(VLOOKUP(Таблица72[[#This Row],[НОМЕР]],#REF!,6),"")</f>
        <v/>
      </c>
      <c r="F373" s="13" t="str">
        <f>IFERROR(VLOOKUP(Таблица72[[#This Row],[НОМЕР]],#REF!,4,0)-$J$2,"")</f>
        <v/>
      </c>
    </row>
    <row r="374" spans="2:6" ht="15" x14ac:dyDescent="0.2">
      <c r="B374" s="11" t="str">
        <f>IFERROR(VLOOKUP(Таблица72[[#This Row],[НОМЕР]],#REF!,9,0),"")</f>
        <v/>
      </c>
      <c r="C374" s="12">
        <f>IF(Категорії!D374&lt;&gt;9999,Категорії!D374,"")</f>
        <v>0</v>
      </c>
      <c r="D374" s="11" t="str">
        <f>IFERROR(VLOOKUP(Таблица72[[#This Row],[НОМЕР]],#REF!,2),"")</f>
        <v/>
      </c>
      <c r="E374" s="11" t="str">
        <f>IFERROR(VLOOKUP(Таблица72[[#This Row],[НОМЕР]],#REF!,6),"")</f>
        <v/>
      </c>
      <c r="F374" s="13" t="str">
        <f>IFERROR(VLOOKUP(Таблица72[[#This Row],[НОМЕР]],#REF!,4,0)-$J$2,"")</f>
        <v/>
      </c>
    </row>
    <row r="375" spans="2:6" ht="15" x14ac:dyDescent="0.2">
      <c r="B375" s="11" t="str">
        <f>IFERROR(VLOOKUP(Таблица72[[#This Row],[НОМЕР]],#REF!,9,0),"")</f>
        <v/>
      </c>
      <c r="C375" s="12">
        <f>IF(Категорії!D375&lt;&gt;9999,Категорії!D375,"")</f>
        <v>0</v>
      </c>
      <c r="D375" s="11" t="str">
        <f>IFERROR(VLOOKUP(Таблица72[[#This Row],[НОМЕР]],#REF!,2),"")</f>
        <v/>
      </c>
      <c r="E375" s="11" t="str">
        <f>IFERROR(VLOOKUP(Таблица72[[#This Row],[НОМЕР]],#REF!,6),"")</f>
        <v/>
      </c>
      <c r="F375" s="13" t="str">
        <f>IFERROR(VLOOKUP(Таблица72[[#This Row],[НОМЕР]],#REF!,4,0)-$J$2,"")</f>
        <v/>
      </c>
    </row>
    <row r="376" spans="2:6" ht="15" x14ac:dyDescent="0.2">
      <c r="B376" s="11" t="str">
        <f>IFERROR(VLOOKUP(Таблица72[[#This Row],[НОМЕР]],#REF!,9,0),"")</f>
        <v/>
      </c>
      <c r="C376" s="12">
        <f>IF(Категорії!D376&lt;&gt;9999,Категорії!D376,"")</f>
        <v>0</v>
      </c>
      <c r="D376" s="11" t="str">
        <f>IFERROR(VLOOKUP(Таблица72[[#This Row],[НОМЕР]],#REF!,2),"")</f>
        <v/>
      </c>
      <c r="E376" s="11" t="str">
        <f>IFERROR(VLOOKUP(Таблица72[[#This Row],[НОМЕР]],#REF!,6),"")</f>
        <v/>
      </c>
      <c r="F376" s="13" t="str">
        <f>IFERROR(VLOOKUP(Таблица72[[#This Row],[НОМЕР]],#REF!,4,0)-$J$2,"")</f>
        <v/>
      </c>
    </row>
    <row r="377" spans="2:6" ht="15" x14ac:dyDescent="0.2">
      <c r="B377" s="11" t="str">
        <f>IFERROR(VLOOKUP(Таблица72[[#This Row],[НОМЕР]],#REF!,9,0),"")</f>
        <v/>
      </c>
      <c r="C377" s="12">
        <f>IF(Категорії!D377&lt;&gt;9999,Категорії!D377,"")</f>
        <v>0</v>
      </c>
      <c r="D377" s="11" t="str">
        <f>IFERROR(VLOOKUP(Таблица72[[#This Row],[НОМЕР]],#REF!,2),"")</f>
        <v/>
      </c>
      <c r="E377" s="11" t="str">
        <f>IFERROR(VLOOKUP(Таблица72[[#This Row],[НОМЕР]],#REF!,6),"")</f>
        <v/>
      </c>
      <c r="F377" s="13" t="str">
        <f>IFERROR(VLOOKUP(Таблица72[[#This Row],[НОМЕР]],#REF!,4,0)-$J$2,"")</f>
        <v/>
      </c>
    </row>
    <row r="378" spans="2:6" ht="15" x14ac:dyDescent="0.2">
      <c r="B378" s="11" t="str">
        <f>IFERROR(VLOOKUP(Таблица72[[#This Row],[НОМЕР]],#REF!,9,0),"")</f>
        <v/>
      </c>
      <c r="C378" s="12">
        <f>IF(Категорії!D378&lt;&gt;9999,Категорії!D378,"")</f>
        <v>0</v>
      </c>
      <c r="D378" s="11" t="str">
        <f>IFERROR(VLOOKUP(Таблица72[[#This Row],[НОМЕР]],#REF!,2),"")</f>
        <v/>
      </c>
      <c r="E378" s="11" t="str">
        <f>IFERROR(VLOOKUP(Таблица72[[#This Row],[НОМЕР]],#REF!,6),"")</f>
        <v/>
      </c>
      <c r="F378" s="13" t="str">
        <f>IFERROR(VLOOKUP(Таблица72[[#This Row],[НОМЕР]],#REF!,4,0)-$J$2,"")</f>
        <v/>
      </c>
    </row>
    <row r="379" spans="2:6" ht="15" x14ac:dyDescent="0.2">
      <c r="B379" s="11" t="str">
        <f>IFERROR(VLOOKUP(Таблица72[[#This Row],[НОМЕР]],#REF!,9,0),"")</f>
        <v/>
      </c>
      <c r="C379" s="12">
        <f>IF(Категорії!D379&lt;&gt;9999,Категорії!D379,"")</f>
        <v>0</v>
      </c>
      <c r="D379" s="11" t="str">
        <f>IFERROR(VLOOKUP(Таблица72[[#This Row],[НОМЕР]],#REF!,2),"")</f>
        <v/>
      </c>
      <c r="E379" s="11" t="str">
        <f>IFERROR(VLOOKUP(Таблица72[[#This Row],[НОМЕР]],#REF!,6),"")</f>
        <v/>
      </c>
      <c r="F379" s="13" t="str">
        <f>IFERROR(VLOOKUP(Таблица72[[#This Row],[НОМЕР]],#REF!,4,0)-$J$2,"")</f>
        <v/>
      </c>
    </row>
    <row r="380" spans="2:6" ht="15" x14ac:dyDescent="0.2">
      <c r="B380" s="11" t="str">
        <f>IFERROR(VLOOKUP(Таблица72[[#This Row],[НОМЕР]],#REF!,9,0),"")</f>
        <v/>
      </c>
      <c r="C380" s="12">
        <f>IF(Категорії!D380&lt;&gt;9999,Категорії!D380,"")</f>
        <v>0</v>
      </c>
      <c r="D380" s="11" t="str">
        <f>IFERROR(VLOOKUP(Таблица72[[#This Row],[НОМЕР]],#REF!,2),"")</f>
        <v/>
      </c>
      <c r="E380" s="11" t="str">
        <f>IFERROR(VLOOKUP(Таблица72[[#This Row],[НОМЕР]],#REF!,6),"")</f>
        <v/>
      </c>
      <c r="F380" s="13" t="str">
        <f>IFERROR(VLOOKUP(Таблица72[[#This Row],[НОМЕР]],#REF!,4,0)-$J$2,"")</f>
        <v/>
      </c>
    </row>
    <row r="381" spans="2:6" ht="15" x14ac:dyDescent="0.2">
      <c r="B381" s="11" t="str">
        <f>IFERROR(VLOOKUP(Таблица72[[#This Row],[НОМЕР]],#REF!,9,0),"")</f>
        <v/>
      </c>
      <c r="C381" s="12">
        <f>IF(Категорії!D381&lt;&gt;9999,Категорії!D381,"")</f>
        <v>0</v>
      </c>
      <c r="D381" s="11" t="str">
        <f>IFERROR(VLOOKUP(Таблица72[[#This Row],[НОМЕР]],#REF!,2),"")</f>
        <v/>
      </c>
      <c r="E381" s="11" t="str">
        <f>IFERROR(VLOOKUP(Таблица72[[#This Row],[НОМЕР]],#REF!,6),"")</f>
        <v/>
      </c>
      <c r="F381" s="13" t="str">
        <f>IFERROR(VLOOKUP(Таблица72[[#This Row],[НОМЕР]],#REF!,4,0)-$J$2,"")</f>
        <v/>
      </c>
    </row>
    <row r="382" spans="2:6" ht="15" x14ac:dyDescent="0.2">
      <c r="B382" s="11" t="str">
        <f>IFERROR(VLOOKUP(Таблица72[[#This Row],[НОМЕР]],#REF!,9,0),"")</f>
        <v/>
      </c>
      <c r="C382" s="12">
        <f>IF(Категорії!D382&lt;&gt;9999,Категорії!D382,"")</f>
        <v>0</v>
      </c>
      <c r="D382" s="11" t="str">
        <f>IFERROR(VLOOKUP(Таблица72[[#This Row],[НОМЕР]],#REF!,2),"")</f>
        <v/>
      </c>
      <c r="E382" s="11" t="str">
        <f>IFERROR(VLOOKUP(Таблица72[[#This Row],[НОМЕР]],#REF!,6),"")</f>
        <v/>
      </c>
      <c r="F382" s="13" t="str">
        <f>IFERROR(VLOOKUP(Таблица72[[#This Row],[НОМЕР]],#REF!,4,0)-$J$2,"")</f>
        <v/>
      </c>
    </row>
    <row r="383" spans="2:6" ht="15" x14ac:dyDescent="0.2">
      <c r="B383" s="11" t="str">
        <f>IFERROR(VLOOKUP(Таблица72[[#This Row],[НОМЕР]],#REF!,9,0),"")</f>
        <v/>
      </c>
      <c r="C383" s="12">
        <f>IF(Категорії!D383&lt;&gt;9999,Категорії!D383,"")</f>
        <v>0</v>
      </c>
      <c r="D383" s="11" t="str">
        <f>IFERROR(VLOOKUP(Таблица72[[#This Row],[НОМЕР]],#REF!,2),"")</f>
        <v/>
      </c>
      <c r="E383" s="11" t="str">
        <f>IFERROR(VLOOKUP(Таблица72[[#This Row],[НОМЕР]],#REF!,6),"")</f>
        <v/>
      </c>
      <c r="F383" s="13" t="str">
        <f>IFERROR(VLOOKUP(Таблица72[[#This Row],[НОМЕР]],#REF!,4,0)-$J$2,"")</f>
        <v/>
      </c>
    </row>
    <row r="384" spans="2:6" ht="15" x14ac:dyDescent="0.2">
      <c r="B384" s="11" t="str">
        <f>IFERROR(VLOOKUP(Таблица72[[#This Row],[НОМЕР]],#REF!,9,0),"")</f>
        <v/>
      </c>
      <c r="C384" s="12">
        <f>IF(Категорії!D384&lt;&gt;9999,Категорії!D384,"")</f>
        <v>0</v>
      </c>
      <c r="D384" s="11" t="str">
        <f>IFERROR(VLOOKUP(Таблица72[[#This Row],[НОМЕР]],#REF!,2),"")</f>
        <v/>
      </c>
      <c r="E384" s="11" t="str">
        <f>IFERROR(VLOOKUP(Таблица72[[#This Row],[НОМЕР]],#REF!,6),"")</f>
        <v/>
      </c>
      <c r="F384" s="13" t="str">
        <f>IFERROR(VLOOKUP(Таблица72[[#This Row],[НОМЕР]],#REF!,4,0)-$J$2,"")</f>
        <v/>
      </c>
    </row>
    <row r="385" spans="2:6" ht="15" x14ac:dyDescent="0.2">
      <c r="B385" s="11" t="str">
        <f>IFERROR(VLOOKUP(Таблица72[[#This Row],[НОМЕР]],#REF!,9,0),"")</f>
        <v/>
      </c>
      <c r="C385" s="12">
        <f>IF(Категорії!D385&lt;&gt;9999,Категорії!D385,"")</f>
        <v>0</v>
      </c>
      <c r="D385" s="11" t="str">
        <f>IFERROR(VLOOKUP(Таблица72[[#This Row],[НОМЕР]],#REF!,2),"")</f>
        <v/>
      </c>
      <c r="E385" s="11" t="str">
        <f>IFERROR(VLOOKUP(Таблица72[[#This Row],[НОМЕР]],#REF!,6),"")</f>
        <v/>
      </c>
      <c r="F385" s="13" t="str">
        <f>IFERROR(VLOOKUP(Таблица72[[#This Row],[НОМЕР]],#REF!,4,0)-$J$2,"")</f>
        <v/>
      </c>
    </row>
    <row r="386" spans="2:6" ht="15" x14ac:dyDescent="0.2">
      <c r="B386" s="11" t="str">
        <f>IFERROR(VLOOKUP(Таблица72[[#This Row],[НОМЕР]],#REF!,9,0),"")</f>
        <v/>
      </c>
      <c r="C386" s="12">
        <f>IF(Категорії!D386&lt;&gt;9999,Категорії!D386,"")</f>
        <v>0</v>
      </c>
      <c r="D386" s="11" t="str">
        <f>IFERROR(VLOOKUP(Таблица72[[#This Row],[НОМЕР]],#REF!,2),"")</f>
        <v/>
      </c>
      <c r="E386" s="11" t="str">
        <f>IFERROR(VLOOKUP(Таблица72[[#This Row],[НОМЕР]],#REF!,6),"")</f>
        <v/>
      </c>
      <c r="F386" s="13" t="str">
        <f>IFERROR(VLOOKUP(Таблица72[[#This Row],[НОМЕР]],#REF!,4,0)-$J$2,"")</f>
        <v/>
      </c>
    </row>
    <row r="387" spans="2:6" ht="15" x14ac:dyDescent="0.2">
      <c r="B387" s="11" t="str">
        <f>IFERROR(VLOOKUP(Таблица72[[#This Row],[НОМЕР]],#REF!,9,0),"")</f>
        <v/>
      </c>
      <c r="C387" s="12">
        <f>IF(Категорії!D387&lt;&gt;9999,Категорії!D387,"")</f>
        <v>0</v>
      </c>
      <c r="D387" s="11" t="str">
        <f>IFERROR(VLOOKUP(Таблица72[[#This Row],[НОМЕР]],#REF!,2),"")</f>
        <v/>
      </c>
      <c r="E387" s="11" t="str">
        <f>IFERROR(VLOOKUP(Таблица72[[#This Row],[НОМЕР]],#REF!,6),"")</f>
        <v/>
      </c>
      <c r="F387" s="13" t="str">
        <f>IFERROR(VLOOKUP(Таблица72[[#This Row],[НОМЕР]],#REF!,4,0)-$J$2,"")</f>
        <v/>
      </c>
    </row>
    <row r="388" spans="2:6" ht="15" x14ac:dyDescent="0.2">
      <c r="B388" s="11" t="str">
        <f>IFERROR(VLOOKUP(Таблица72[[#This Row],[НОМЕР]],#REF!,9,0),"")</f>
        <v/>
      </c>
      <c r="C388" s="12">
        <f>IF(Категорії!D388&lt;&gt;9999,Категорії!D388,"")</f>
        <v>0</v>
      </c>
      <c r="D388" s="11" t="str">
        <f>IFERROR(VLOOKUP(Таблица72[[#This Row],[НОМЕР]],#REF!,2),"")</f>
        <v/>
      </c>
      <c r="E388" s="11" t="str">
        <f>IFERROR(VLOOKUP(Таблица72[[#This Row],[НОМЕР]],#REF!,6),"")</f>
        <v/>
      </c>
      <c r="F388" s="13" t="str">
        <f>IFERROR(VLOOKUP(Таблица72[[#This Row],[НОМЕР]],#REF!,4,0)-$J$2,"")</f>
        <v/>
      </c>
    </row>
    <row r="389" spans="2:6" ht="15" x14ac:dyDescent="0.2">
      <c r="B389" s="11" t="str">
        <f>IFERROR(VLOOKUP(Таблица72[[#This Row],[НОМЕР]],#REF!,9,0),"")</f>
        <v/>
      </c>
      <c r="C389" s="12">
        <f>IF(Категорії!D389&lt;&gt;9999,Категорії!D389,"")</f>
        <v>0</v>
      </c>
      <c r="D389" s="11" t="str">
        <f>IFERROR(VLOOKUP(Таблица72[[#This Row],[НОМЕР]],#REF!,2),"")</f>
        <v/>
      </c>
      <c r="E389" s="11" t="str">
        <f>IFERROR(VLOOKUP(Таблица72[[#This Row],[НОМЕР]],#REF!,6),"")</f>
        <v/>
      </c>
      <c r="F389" s="13" t="str">
        <f>IFERROR(VLOOKUP(Таблица72[[#This Row],[НОМЕР]],#REF!,4,0)-$J$2,"")</f>
        <v/>
      </c>
    </row>
    <row r="390" spans="2:6" ht="15" x14ac:dyDescent="0.2">
      <c r="B390" s="11" t="str">
        <f>IFERROR(VLOOKUP(Таблица72[[#This Row],[НОМЕР]],#REF!,9,0),"")</f>
        <v/>
      </c>
      <c r="C390" s="12">
        <f>IF(Категорії!D390&lt;&gt;9999,Категорії!D390,"")</f>
        <v>0</v>
      </c>
      <c r="D390" s="11" t="str">
        <f>IFERROR(VLOOKUP(Таблица72[[#This Row],[НОМЕР]],#REF!,2),"")</f>
        <v/>
      </c>
      <c r="E390" s="11" t="str">
        <f>IFERROR(VLOOKUP(Таблица72[[#This Row],[НОМЕР]],#REF!,6),"")</f>
        <v/>
      </c>
      <c r="F390" s="13" t="str">
        <f>IFERROR(VLOOKUP(Таблица72[[#This Row],[НОМЕР]],#REF!,4,0)-$J$2,"")</f>
        <v/>
      </c>
    </row>
    <row r="391" spans="2:6" ht="15" x14ac:dyDescent="0.2">
      <c r="B391" s="11" t="str">
        <f>IFERROR(VLOOKUP(Таблица72[[#This Row],[НОМЕР]],#REF!,9,0),"")</f>
        <v/>
      </c>
      <c r="C391" s="12">
        <f>IF(Категорії!D391&lt;&gt;9999,Категорії!D391,"")</f>
        <v>0</v>
      </c>
      <c r="D391" s="11" t="str">
        <f>IFERROR(VLOOKUP(Таблица72[[#This Row],[НОМЕР]],#REF!,2),"")</f>
        <v/>
      </c>
      <c r="E391" s="11" t="str">
        <f>IFERROR(VLOOKUP(Таблица72[[#This Row],[НОМЕР]],#REF!,6),"")</f>
        <v/>
      </c>
      <c r="F391" s="13" t="str">
        <f>IFERROR(VLOOKUP(Таблица72[[#This Row],[НОМЕР]],#REF!,4,0)-$J$2,"")</f>
        <v/>
      </c>
    </row>
    <row r="392" spans="2:6" ht="15" x14ac:dyDescent="0.2">
      <c r="B392" s="11" t="str">
        <f>IFERROR(VLOOKUP(Таблица72[[#This Row],[НОМЕР]],#REF!,9,0),"")</f>
        <v/>
      </c>
      <c r="C392" s="12">
        <f>IF(Категорії!D392&lt;&gt;9999,Категорії!D392,"")</f>
        <v>0</v>
      </c>
      <c r="D392" s="11" t="str">
        <f>IFERROR(VLOOKUP(Таблица72[[#This Row],[НОМЕР]],#REF!,2),"")</f>
        <v/>
      </c>
      <c r="E392" s="11" t="str">
        <f>IFERROR(VLOOKUP(Таблица72[[#This Row],[НОМЕР]],#REF!,6),"")</f>
        <v/>
      </c>
      <c r="F392" s="13" t="str">
        <f>IFERROR(VLOOKUP(Таблица72[[#This Row],[НОМЕР]],#REF!,4,0)-$J$2,"")</f>
        <v/>
      </c>
    </row>
    <row r="393" spans="2:6" ht="15" x14ac:dyDescent="0.2">
      <c r="B393" s="11" t="str">
        <f>IFERROR(VLOOKUP(Таблица72[[#This Row],[НОМЕР]],#REF!,9,0),"")</f>
        <v/>
      </c>
      <c r="C393" s="12">
        <f>IF(Категорії!D393&lt;&gt;9999,Категорії!D393,"")</f>
        <v>0</v>
      </c>
      <c r="D393" s="11" t="str">
        <f>IFERROR(VLOOKUP(Таблица72[[#This Row],[НОМЕР]],#REF!,2),"")</f>
        <v/>
      </c>
      <c r="E393" s="11" t="str">
        <f>IFERROR(VLOOKUP(Таблица72[[#This Row],[НОМЕР]],#REF!,6),"")</f>
        <v/>
      </c>
      <c r="F393" s="13" t="str">
        <f>IFERROR(VLOOKUP(Таблица72[[#This Row],[НОМЕР]],#REF!,4,0)-$J$2,"")</f>
        <v/>
      </c>
    </row>
    <row r="394" spans="2:6" ht="15" x14ac:dyDescent="0.2">
      <c r="B394" s="11" t="str">
        <f>IFERROR(VLOOKUP(Таблица72[[#This Row],[НОМЕР]],#REF!,9,0),"")</f>
        <v/>
      </c>
      <c r="C394" s="12">
        <f>IF(Категорії!D394&lt;&gt;9999,Категорії!D394,"")</f>
        <v>0</v>
      </c>
      <c r="D394" s="11" t="str">
        <f>IFERROR(VLOOKUP(Таблица72[[#This Row],[НОМЕР]],#REF!,2),"")</f>
        <v/>
      </c>
      <c r="E394" s="11" t="str">
        <f>IFERROR(VLOOKUP(Таблица72[[#This Row],[НОМЕР]],#REF!,6),"")</f>
        <v/>
      </c>
      <c r="F394" s="13" t="str">
        <f>IFERROR(VLOOKUP(Таблица72[[#This Row],[НОМЕР]],#REF!,4,0)-$J$2,"")</f>
        <v/>
      </c>
    </row>
    <row r="395" spans="2:6" ht="15" x14ac:dyDescent="0.2">
      <c r="B395" s="11" t="str">
        <f>IFERROR(VLOOKUP(Таблица72[[#This Row],[НОМЕР]],#REF!,9,0),"")</f>
        <v/>
      </c>
      <c r="C395" s="12">
        <f>IF(Категорії!D395&lt;&gt;9999,Категорії!D395,"")</f>
        <v>0</v>
      </c>
      <c r="D395" s="11" t="str">
        <f>IFERROR(VLOOKUP(Таблица72[[#This Row],[НОМЕР]],#REF!,2),"")</f>
        <v/>
      </c>
      <c r="E395" s="11" t="str">
        <f>IFERROR(VLOOKUP(Таблица72[[#This Row],[НОМЕР]],#REF!,6),"")</f>
        <v/>
      </c>
      <c r="F395" s="13" t="str">
        <f>IFERROR(VLOOKUP(Таблица72[[#This Row],[НОМЕР]],#REF!,4,0)-$J$2,"")</f>
        <v/>
      </c>
    </row>
    <row r="396" spans="2:6" ht="15" x14ac:dyDescent="0.2">
      <c r="B396" s="11" t="str">
        <f>IFERROR(VLOOKUP(Таблица72[[#This Row],[НОМЕР]],#REF!,9,0),"")</f>
        <v/>
      </c>
      <c r="C396" s="12">
        <f>IF(Категорії!D396&lt;&gt;9999,Категорії!D396,"")</f>
        <v>0</v>
      </c>
      <c r="D396" s="11" t="str">
        <f>IFERROR(VLOOKUP(Таблица72[[#This Row],[НОМЕР]],#REF!,2),"")</f>
        <v/>
      </c>
      <c r="E396" s="11" t="str">
        <f>IFERROR(VLOOKUP(Таблица72[[#This Row],[НОМЕР]],#REF!,6),"")</f>
        <v/>
      </c>
      <c r="F396" s="13" t="str">
        <f>IFERROR(VLOOKUP(Таблица72[[#This Row],[НОМЕР]],#REF!,4,0)-$J$2,"")</f>
        <v/>
      </c>
    </row>
    <row r="397" spans="2:6" ht="15" x14ac:dyDescent="0.2">
      <c r="B397" s="11" t="str">
        <f>IFERROR(VLOOKUP(Таблица72[[#This Row],[НОМЕР]],#REF!,9,0),"")</f>
        <v/>
      </c>
      <c r="C397" s="12">
        <f>IF(Категорії!D397&lt;&gt;9999,Категорії!D397,"")</f>
        <v>0</v>
      </c>
      <c r="D397" s="11" t="str">
        <f>IFERROR(VLOOKUP(Таблица72[[#This Row],[НОМЕР]],#REF!,2),"")</f>
        <v/>
      </c>
      <c r="E397" s="11" t="str">
        <f>IFERROR(VLOOKUP(Таблица72[[#This Row],[НОМЕР]],#REF!,6),"")</f>
        <v/>
      </c>
      <c r="F397" s="13" t="str">
        <f>IFERROR(VLOOKUP(Таблица72[[#This Row],[НОМЕР]],#REF!,4,0)-$J$2,"")</f>
        <v/>
      </c>
    </row>
    <row r="398" spans="2:6" ht="15" x14ac:dyDescent="0.2">
      <c r="B398" s="11" t="str">
        <f>IFERROR(VLOOKUP(Таблица72[[#This Row],[НОМЕР]],#REF!,9,0),"")</f>
        <v/>
      </c>
      <c r="C398" s="12">
        <f>IF(Категорії!D398&lt;&gt;9999,Категорії!D398,"")</f>
        <v>0</v>
      </c>
      <c r="D398" s="11" t="str">
        <f>IFERROR(VLOOKUP(Таблица72[[#This Row],[НОМЕР]],#REF!,2),"")</f>
        <v/>
      </c>
      <c r="E398" s="11" t="str">
        <f>IFERROR(VLOOKUP(Таблица72[[#This Row],[НОМЕР]],#REF!,6),"")</f>
        <v/>
      </c>
      <c r="F398" s="13" t="str">
        <f>IFERROR(VLOOKUP(Таблица72[[#This Row],[НОМЕР]],#REF!,4,0)-$J$2,"")</f>
        <v/>
      </c>
    </row>
    <row r="399" spans="2:6" ht="15" x14ac:dyDescent="0.2">
      <c r="B399" s="11" t="str">
        <f>IFERROR(VLOOKUP(Таблица72[[#This Row],[НОМЕР]],#REF!,9,0),"")</f>
        <v/>
      </c>
      <c r="C399" s="12">
        <f>IF(Категорії!D399&lt;&gt;9999,Категорії!D399,"")</f>
        <v>0</v>
      </c>
      <c r="D399" s="11" t="str">
        <f>IFERROR(VLOOKUP(Таблица72[[#This Row],[НОМЕР]],#REF!,2),"")</f>
        <v/>
      </c>
      <c r="E399" s="11" t="str">
        <f>IFERROR(VLOOKUP(Таблица72[[#This Row],[НОМЕР]],#REF!,6),"")</f>
        <v/>
      </c>
      <c r="F399" s="13" t="str">
        <f>IFERROR(VLOOKUP(Таблица72[[#This Row],[НОМЕР]],#REF!,4,0)-$J$2,"")</f>
        <v/>
      </c>
    </row>
    <row r="400" spans="2:6" ht="15" x14ac:dyDescent="0.2">
      <c r="B400" s="11" t="str">
        <f>IFERROR(VLOOKUP(Таблица72[[#This Row],[НОМЕР]],#REF!,9,0),"")</f>
        <v/>
      </c>
      <c r="C400" s="12">
        <f>IF(Категорії!D400&lt;&gt;9999,Категорії!D400,"")</f>
        <v>0</v>
      </c>
      <c r="D400" s="11" t="str">
        <f>IFERROR(VLOOKUP(Таблица72[[#This Row],[НОМЕР]],#REF!,2),"")</f>
        <v/>
      </c>
      <c r="E400" s="11" t="str">
        <f>IFERROR(VLOOKUP(Таблица72[[#This Row],[НОМЕР]],#REF!,6),"")</f>
        <v/>
      </c>
      <c r="F400" s="13" t="str">
        <f>IFERROR(VLOOKUP(Таблица72[[#This Row],[НОМЕР]],#REF!,4,0)-$J$2,"")</f>
        <v/>
      </c>
    </row>
    <row r="401" spans="2:6" ht="15" x14ac:dyDescent="0.2">
      <c r="B401" s="11" t="str">
        <f>IFERROR(VLOOKUP(Таблица72[[#This Row],[НОМЕР]],#REF!,9,0),"")</f>
        <v/>
      </c>
      <c r="C401" s="12">
        <f>IF(Категорії!D401&lt;&gt;9999,Категорії!D401,"")</f>
        <v>0</v>
      </c>
      <c r="D401" s="11" t="str">
        <f>IFERROR(VLOOKUP(Таблица72[[#This Row],[НОМЕР]],#REF!,2),"")</f>
        <v/>
      </c>
      <c r="E401" s="11" t="str">
        <f>IFERROR(VLOOKUP(Таблица72[[#This Row],[НОМЕР]],#REF!,6),"")</f>
        <v/>
      </c>
      <c r="F401" s="13" t="str">
        <f>IFERROR(VLOOKUP(Таблица72[[#This Row],[НОМЕР]],#REF!,4,0)-$J$2,"")</f>
        <v/>
      </c>
    </row>
    <row r="402" spans="2:6" ht="15" x14ac:dyDescent="0.2">
      <c r="B402" s="11" t="str">
        <f>IFERROR(VLOOKUP(Таблица72[[#This Row],[НОМЕР]],#REF!,9,0),"")</f>
        <v/>
      </c>
      <c r="C402" s="12">
        <f>IF(Категорії!D402&lt;&gt;9999,Категорії!D402,"")</f>
        <v>0</v>
      </c>
      <c r="D402" s="11" t="str">
        <f>IFERROR(VLOOKUP(Таблица72[[#This Row],[НОМЕР]],#REF!,2),"")</f>
        <v/>
      </c>
      <c r="E402" s="11" t="str">
        <f>IFERROR(VLOOKUP(Таблица72[[#This Row],[НОМЕР]],#REF!,6),"")</f>
        <v/>
      </c>
      <c r="F402" s="13" t="str">
        <f>IFERROR(VLOOKUP(Таблица72[[#This Row],[НОМЕР]],#REF!,4,0)-$J$2,"")</f>
        <v/>
      </c>
    </row>
    <row r="403" spans="2:6" ht="15" x14ac:dyDescent="0.2">
      <c r="B403" s="11" t="str">
        <f>IFERROR(VLOOKUP(Таблица72[[#This Row],[НОМЕР]],#REF!,9,0),"")</f>
        <v/>
      </c>
      <c r="C403" s="12">
        <f>IF(Категорії!D403&lt;&gt;9999,Категорії!D403,"")</f>
        <v>0</v>
      </c>
      <c r="D403" s="11" t="str">
        <f>IFERROR(VLOOKUP(Таблица72[[#This Row],[НОМЕР]],#REF!,2),"")</f>
        <v/>
      </c>
      <c r="E403" s="11" t="str">
        <f>IFERROR(VLOOKUP(Таблица72[[#This Row],[НОМЕР]],#REF!,6),"")</f>
        <v/>
      </c>
      <c r="F403" s="13" t="str">
        <f>IFERROR(VLOOKUP(Таблица72[[#This Row],[НОМЕР]],#REF!,4,0)-$J$2,"")</f>
        <v/>
      </c>
    </row>
    <row r="404" spans="2:6" ht="15" x14ac:dyDescent="0.2">
      <c r="B404" s="11" t="str">
        <f>IFERROR(VLOOKUP(Таблица72[[#This Row],[НОМЕР]],#REF!,9,0),"")</f>
        <v/>
      </c>
      <c r="C404" s="12">
        <f>IF(Категорії!D404&lt;&gt;9999,Категорії!D404,"")</f>
        <v>0</v>
      </c>
      <c r="D404" s="11" t="str">
        <f>IFERROR(VLOOKUP(Таблица72[[#This Row],[НОМЕР]],#REF!,2),"")</f>
        <v/>
      </c>
      <c r="E404" s="11" t="str">
        <f>IFERROR(VLOOKUP(Таблица72[[#This Row],[НОМЕР]],#REF!,6),"")</f>
        <v/>
      </c>
      <c r="F404" s="13" t="str">
        <f>IFERROR(VLOOKUP(Таблица72[[#This Row],[НОМЕР]],#REF!,4,0)-$J$2,"")</f>
        <v/>
      </c>
    </row>
    <row r="405" spans="2:6" ht="15" x14ac:dyDescent="0.2">
      <c r="B405" s="11" t="str">
        <f>IFERROR(VLOOKUP(Таблица72[[#This Row],[НОМЕР]],#REF!,9,0),"")</f>
        <v/>
      </c>
      <c r="C405" s="12">
        <f>IF(Категорії!D405&lt;&gt;9999,Категорії!D405,"")</f>
        <v>0</v>
      </c>
      <c r="D405" s="11" t="str">
        <f>IFERROR(VLOOKUP(Таблица72[[#This Row],[НОМЕР]],#REF!,2),"")</f>
        <v/>
      </c>
      <c r="E405" s="11" t="str">
        <f>IFERROR(VLOOKUP(Таблица72[[#This Row],[НОМЕР]],#REF!,6),"")</f>
        <v/>
      </c>
      <c r="F405" s="13" t="str">
        <f>IFERROR(VLOOKUP(Таблица72[[#This Row],[НОМЕР]],#REF!,4,0)-$J$2,"")</f>
        <v/>
      </c>
    </row>
    <row r="406" spans="2:6" ht="15" x14ac:dyDescent="0.2">
      <c r="B406" s="11" t="str">
        <f>IFERROR(VLOOKUP(Таблица72[[#This Row],[НОМЕР]],#REF!,9,0),"")</f>
        <v/>
      </c>
      <c r="C406" s="12">
        <f>IF(Категорії!D406&lt;&gt;9999,Категорії!D406,"")</f>
        <v>0</v>
      </c>
      <c r="D406" s="11" t="str">
        <f>IFERROR(VLOOKUP(Таблица72[[#This Row],[НОМЕР]],#REF!,2),"")</f>
        <v/>
      </c>
      <c r="E406" s="11" t="str">
        <f>IFERROR(VLOOKUP(Таблица72[[#This Row],[НОМЕР]],#REF!,6),"")</f>
        <v/>
      </c>
      <c r="F406" s="13" t="str">
        <f>IFERROR(VLOOKUP(Таблица72[[#This Row],[НОМЕР]],#REF!,4,0)-$J$2,"")</f>
        <v/>
      </c>
    </row>
    <row r="407" spans="2:6" ht="15" x14ac:dyDescent="0.2">
      <c r="B407" s="11" t="str">
        <f>IFERROR(VLOOKUP(Таблица72[[#This Row],[НОМЕР]],#REF!,9,0),"")</f>
        <v/>
      </c>
      <c r="C407" s="12">
        <f>IF(Категорії!D407&lt;&gt;9999,Категорії!D407,"")</f>
        <v>0</v>
      </c>
      <c r="D407" s="11" t="str">
        <f>IFERROR(VLOOKUP(Таблица72[[#This Row],[НОМЕР]],#REF!,2),"")</f>
        <v/>
      </c>
      <c r="E407" s="11" t="str">
        <f>IFERROR(VLOOKUP(Таблица72[[#This Row],[НОМЕР]],#REF!,6),"")</f>
        <v/>
      </c>
      <c r="F407" s="13" t="str">
        <f>IFERROR(VLOOKUP(Таблица72[[#This Row],[НОМЕР]],#REF!,4,0)-$J$2,"")</f>
        <v/>
      </c>
    </row>
    <row r="408" spans="2:6" ht="15" x14ac:dyDescent="0.2">
      <c r="B408" s="11" t="str">
        <f>IFERROR(VLOOKUP(Таблица72[[#This Row],[НОМЕР]],#REF!,9,0),"")</f>
        <v/>
      </c>
      <c r="C408" s="12">
        <f>IF(Категорії!D408&lt;&gt;9999,Категорії!D408,"")</f>
        <v>0</v>
      </c>
      <c r="D408" s="11" t="str">
        <f>IFERROR(VLOOKUP(Таблица72[[#This Row],[НОМЕР]],#REF!,2),"")</f>
        <v/>
      </c>
      <c r="E408" s="11" t="str">
        <f>IFERROR(VLOOKUP(Таблица72[[#This Row],[НОМЕР]],#REF!,6),"")</f>
        <v/>
      </c>
      <c r="F408" s="13" t="str">
        <f>IFERROR(VLOOKUP(Таблица72[[#This Row],[НОМЕР]],#REF!,4,0)-$J$2,"")</f>
        <v/>
      </c>
    </row>
    <row r="409" spans="2:6" ht="15" x14ac:dyDescent="0.2">
      <c r="B409" s="11" t="str">
        <f>IFERROR(VLOOKUP(Таблица72[[#This Row],[НОМЕР]],#REF!,9,0),"")</f>
        <v/>
      </c>
      <c r="C409" s="12">
        <f>IF(Категорії!D409&lt;&gt;9999,Категорії!D409,"")</f>
        <v>0</v>
      </c>
      <c r="D409" s="11" t="str">
        <f>IFERROR(VLOOKUP(Таблица72[[#This Row],[НОМЕР]],#REF!,2),"")</f>
        <v/>
      </c>
      <c r="E409" s="11" t="str">
        <f>IFERROR(VLOOKUP(Таблица72[[#This Row],[НОМЕР]],#REF!,6),"")</f>
        <v/>
      </c>
      <c r="F409" s="13" t="str">
        <f>IFERROR(VLOOKUP(Таблица72[[#This Row],[НОМЕР]],#REF!,4,0)-$J$2,"")</f>
        <v/>
      </c>
    </row>
    <row r="410" spans="2:6" ht="15" x14ac:dyDescent="0.2">
      <c r="B410" s="11" t="str">
        <f>IFERROR(VLOOKUP(Таблица72[[#This Row],[НОМЕР]],#REF!,9,0),"")</f>
        <v/>
      </c>
      <c r="C410" s="12">
        <f>IF(Категорії!D410&lt;&gt;9999,Категорії!D410,"")</f>
        <v>0</v>
      </c>
      <c r="D410" s="11" t="str">
        <f>IFERROR(VLOOKUP(Таблица72[[#This Row],[НОМЕР]],#REF!,2),"")</f>
        <v/>
      </c>
      <c r="E410" s="11" t="str">
        <f>IFERROR(VLOOKUP(Таблица72[[#This Row],[НОМЕР]],#REF!,6),"")</f>
        <v/>
      </c>
      <c r="F410" s="13" t="str">
        <f>IFERROR(VLOOKUP(Таблица72[[#This Row],[НОМЕР]],#REF!,4,0)-$J$2,"")</f>
        <v/>
      </c>
    </row>
    <row r="411" spans="2:6" ht="15" x14ac:dyDescent="0.2">
      <c r="B411" s="11" t="str">
        <f>IFERROR(VLOOKUP(Таблица72[[#This Row],[НОМЕР]],#REF!,9,0),"")</f>
        <v/>
      </c>
      <c r="C411" s="12">
        <f>IF(Категорії!D411&lt;&gt;9999,Категорії!D411,"")</f>
        <v>0</v>
      </c>
      <c r="D411" s="11" t="str">
        <f>IFERROR(VLOOKUP(Таблица72[[#This Row],[НОМЕР]],#REF!,2),"")</f>
        <v/>
      </c>
      <c r="E411" s="11" t="str">
        <f>IFERROR(VLOOKUP(Таблица72[[#This Row],[НОМЕР]],#REF!,6),"")</f>
        <v/>
      </c>
      <c r="F411" s="13" t="str">
        <f>IFERROR(VLOOKUP(Таблица72[[#This Row],[НОМЕР]],#REF!,4,0)-$J$2,"")</f>
        <v/>
      </c>
    </row>
    <row r="412" spans="2:6" ht="15" x14ac:dyDescent="0.2">
      <c r="B412" s="11" t="str">
        <f>IFERROR(VLOOKUP(Таблица72[[#This Row],[НОМЕР]],#REF!,9,0),"")</f>
        <v/>
      </c>
      <c r="C412" s="12">
        <f>IF(Категорії!D412&lt;&gt;9999,Категорії!D412,"")</f>
        <v>0</v>
      </c>
      <c r="D412" s="11" t="str">
        <f>IFERROR(VLOOKUP(Таблица72[[#This Row],[НОМЕР]],#REF!,2),"")</f>
        <v/>
      </c>
      <c r="E412" s="11" t="str">
        <f>IFERROR(VLOOKUP(Таблица72[[#This Row],[НОМЕР]],#REF!,6),"")</f>
        <v/>
      </c>
      <c r="F412" s="13" t="str">
        <f>IFERROR(VLOOKUP(Таблица72[[#This Row],[НОМЕР]],#REF!,4,0)-$J$2,"")</f>
        <v/>
      </c>
    </row>
    <row r="413" spans="2:6" ht="15" x14ac:dyDescent="0.2">
      <c r="B413" s="11" t="str">
        <f>IFERROR(VLOOKUP(Таблица72[[#This Row],[НОМЕР]],#REF!,9,0),"")</f>
        <v/>
      </c>
      <c r="C413" s="12">
        <f>IF(Категорії!D413&lt;&gt;9999,Категорії!D413,"")</f>
        <v>0</v>
      </c>
      <c r="D413" s="11" t="str">
        <f>IFERROR(VLOOKUP(Таблица72[[#This Row],[НОМЕР]],#REF!,2),"")</f>
        <v/>
      </c>
      <c r="E413" s="11" t="str">
        <f>IFERROR(VLOOKUP(Таблица72[[#This Row],[НОМЕР]],#REF!,6),"")</f>
        <v/>
      </c>
      <c r="F413" s="13" t="str">
        <f>IFERROR(VLOOKUP(Таблица72[[#This Row],[НОМЕР]],#REF!,4,0)-$J$2,"")</f>
        <v/>
      </c>
    </row>
    <row r="414" spans="2:6" ht="15" x14ac:dyDescent="0.2">
      <c r="B414" s="11" t="str">
        <f>IFERROR(VLOOKUP(Таблица72[[#This Row],[НОМЕР]],#REF!,9,0),"")</f>
        <v/>
      </c>
      <c r="C414" s="12">
        <f>IF(Категорії!D414&lt;&gt;9999,Категорії!D414,"")</f>
        <v>0</v>
      </c>
      <c r="D414" s="11" t="str">
        <f>IFERROR(VLOOKUP(Таблица72[[#This Row],[НОМЕР]],#REF!,2),"")</f>
        <v/>
      </c>
      <c r="E414" s="11" t="str">
        <f>IFERROR(VLOOKUP(Таблица72[[#This Row],[НОМЕР]],#REF!,6),"")</f>
        <v/>
      </c>
      <c r="F414" s="13" t="str">
        <f>IFERROR(VLOOKUP(Таблица72[[#This Row],[НОМЕР]],#REF!,4,0)-$J$2,"")</f>
        <v/>
      </c>
    </row>
    <row r="415" spans="2:6" ht="15" x14ac:dyDescent="0.2">
      <c r="B415" s="11" t="str">
        <f>IFERROR(VLOOKUP(Таблица72[[#This Row],[НОМЕР]],#REF!,9,0),"")</f>
        <v/>
      </c>
      <c r="C415" s="12">
        <f>IF(Категорії!D415&lt;&gt;9999,Категорії!D415,"")</f>
        <v>0</v>
      </c>
      <c r="D415" s="11" t="str">
        <f>IFERROR(VLOOKUP(Таблица72[[#This Row],[НОМЕР]],#REF!,2),"")</f>
        <v/>
      </c>
      <c r="E415" s="11" t="str">
        <f>IFERROR(VLOOKUP(Таблица72[[#This Row],[НОМЕР]],#REF!,6),"")</f>
        <v/>
      </c>
      <c r="F415" s="13" t="str">
        <f>IFERROR(VLOOKUP(Таблица72[[#This Row],[НОМЕР]],#REF!,4,0)-$J$2,"")</f>
        <v/>
      </c>
    </row>
    <row r="416" spans="2:6" ht="15" x14ac:dyDescent="0.2">
      <c r="B416" s="11" t="str">
        <f>IFERROR(VLOOKUP(Таблица72[[#This Row],[НОМЕР]],#REF!,9,0),"")</f>
        <v/>
      </c>
      <c r="C416" s="12">
        <f>IF(Категорії!D416&lt;&gt;9999,Категорії!D416,"")</f>
        <v>0</v>
      </c>
      <c r="D416" s="11" t="str">
        <f>IFERROR(VLOOKUP(Таблица72[[#This Row],[НОМЕР]],#REF!,2),"")</f>
        <v/>
      </c>
      <c r="E416" s="11" t="str">
        <f>IFERROR(VLOOKUP(Таблица72[[#This Row],[НОМЕР]],#REF!,6),"")</f>
        <v/>
      </c>
      <c r="F416" s="13" t="str">
        <f>IFERROR(VLOOKUP(Таблица72[[#This Row],[НОМЕР]],#REF!,4,0)-$J$2,"")</f>
        <v/>
      </c>
    </row>
    <row r="417" spans="2:6" ht="15" x14ac:dyDescent="0.2">
      <c r="B417" s="11" t="str">
        <f>IFERROR(VLOOKUP(Таблица72[[#This Row],[НОМЕР]],#REF!,9,0),"")</f>
        <v/>
      </c>
      <c r="C417" s="12">
        <f>IF(Категорії!D417&lt;&gt;9999,Категорії!D417,"")</f>
        <v>0</v>
      </c>
      <c r="D417" s="11" t="str">
        <f>IFERROR(VLOOKUP(Таблица72[[#This Row],[НОМЕР]],#REF!,2),"")</f>
        <v/>
      </c>
      <c r="E417" s="11" t="str">
        <f>IFERROR(VLOOKUP(Таблица72[[#This Row],[НОМЕР]],#REF!,6),"")</f>
        <v/>
      </c>
      <c r="F417" s="13" t="str">
        <f>IFERROR(VLOOKUP(Таблица72[[#This Row],[НОМЕР]],#REF!,4,0)-$J$2,"")</f>
        <v/>
      </c>
    </row>
    <row r="418" spans="2:6" ht="15" x14ac:dyDescent="0.2">
      <c r="B418" s="11" t="str">
        <f>IFERROR(VLOOKUP(Таблица72[[#This Row],[НОМЕР]],#REF!,9,0),"")</f>
        <v/>
      </c>
      <c r="C418" s="12">
        <f>IF(Категорії!D418&lt;&gt;9999,Категорії!D418,"")</f>
        <v>0</v>
      </c>
      <c r="D418" s="11" t="str">
        <f>IFERROR(VLOOKUP(Таблица72[[#This Row],[НОМЕР]],#REF!,2),"")</f>
        <v/>
      </c>
      <c r="E418" s="11" t="str">
        <f>IFERROR(VLOOKUP(Таблица72[[#This Row],[НОМЕР]],#REF!,6),"")</f>
        <v/>
      </c>
      <c r="F418" s="13" t="str">
        <f>IFERROR(VLOOKUP(Таблица72[[#This Row],[НОМЕР]],#REF!,4,0)-$J$2,"")</f>
        <v/>
      </c>
    </row>
    <row r="419" spans="2:6" ht="15" x14ac:dyDescent="0.2">
      <c r="B419" s="11" t="str">
        <f>IFERROR(VLOOKUP(Таблица72[[#This Row],[НОМЕР]],#REF!,9,0),"")</f>
        <v/>
      </c>
      <c r="C419" s="12">
        <f>IF(Категорії!D419&lt;&gt;9999,Категорії!D419,"")</f>
        <v>0</v>
      </c>
      <c r="D419" s="11" t="str">
        <f>IFERROR(VLOOKUP(Таблица72[[#This Row],[НОМЕР]],#REF!,2),"")</f>
        <v/>
      </c>
      <c r="E419" s="11" t="str">
        <f>IFERROR(VLOOKUP(Таблица72[[#This Row],[НОМЕР]],#REF!,6),"")</f>
        <v/>
      </c>
      <c r="F419" s="13" t="str">
        <f>IFERROR(VLOOKUP(Таблица72[[#This Row],[НОМЕР]],#REF!,4,0)-$J$2,"")</f>
        <v/>
      </c>
    </row>
    <row r="420" spans="2:6" ht="15" x14ac:dyDescent="0.2">
      <c r="B420" s="11" t="str">
        <f>IFERROR(VLOOKUP(Таблица72[[#This Row],[НОМЕР]],#REF!,9,0),"")</f>
        <v/>
      </c>
      <c r="C420" s="12">
        <f>IF(Категорії!D420&lt;&gt;9999,Категорії!D420,"")</f>
        <v>0</v>
      </c>
      <c r="D420" s="11" t="str">
        <f>IFERROR(VLOOKUP(Таблица72[[#This Row],[НОМЕР]],#REF!,2),"")</f>
        <v/>
      </c>
      <c r="E420" s="11" t="str">
        <f>IFERROR(VLOOKUP(Таблица72[[#This Row],[НОМЕР]],#REF!,6),"")</f>
        <v/>
      </c>
      <c r="F420" s="13" t="str">
        <f>IFERROR(VLOOKUP(Таблица72[[#This Row],[НОМЕР]],#REF!,4,0)-$J$2,"")</f>
        <v/>
      </c>
    </row>
    <row r="421" spans="2:6" ht="15" x14ac:dyDescent="0.2">
      <c r="B421" s="11" t="str">
        <f>IFERROR(VLOOKUP(Таблица72[[#This Row],[НОМЕР]],#REF!,9,0),"")</f>
        <v/>
      </c>
      <c r="C421" s="12">
        <f>IF(Категорії!D421&lt;&gt;9999,Категорії!D421,"")</f>
        <v>0</v>
      </c>
      <c r="D421" s="11" t="str">
        <f>IFERROR(VLOOKUP(Таблица72[[#This Row],[НОМЕР]],#REF!,2),"")</f>
        <v/>
      </c>
      <c r="E421" s="11" t="str">
        <f>IFERROR(VLOOKUP(Таблица72[[#This Row],[НОМЕР]],#REF!,6),"")</f>
        <v/>
      </c>
      <c r="F421" s="13" t="str">
        <f>IFERROR(VLOOKUP(Таблица72[[#This Row],[НОМЕР]],#REF!,4,0)-$J$2,"")</f>
        <v/>
      </c>
    </row>
    <row r="422" spans="2:6" ht="15" x14ac:dyDescent="0.2">
      <c r="B422" s="11" t="str">
        <f>IFERROR(VLOOKUP(Таблица72[[#This Row],[НОМЕР]],#REF!,9,0),"")</f>
        <v/>
      </c>
      <c r="C422" s="12">
        <f>IF(Категорії!D422&lt;&gt;9999,Категорії!D422,"")</f>
        <v>0</v>
      </c>
      <c r="D422" s="11" t="str">
        <f>IFERROR(VLOOKUP(Таблица72[[#This Row],[НОМЕР]],#REF!,2),"")</f>
        <v/>
      </c>
      <c r="E422" s="11" t="str">
        <f>IFERROR(VLOOKUP(Таблица72[[#This Row],[НОМЕР]],#REF!,6),"")</f>
        <v/>
      </c>
      <c r="F422" s="13" t="str">
        <f>IFERROR(VLOOKUP(Таблица72[[#This Row],[НОМЕР]],#REF!,4,0)-$J$2,"")</f>
        <v/>
      </c>
    </row>
    <row r="423" spans="2:6" ht="15" x14ac:dyDescent="0.2">
      <c r="B423" s="11" t="str">
        <f>IFERROR(VLOOKUP(Таблица72[[#This Row],[НОМЕР]],#REF!,9,0),"")</f>
        <v/>
      </c>
      <c r="C423" s="12">
        <f>IF(Категорії!D423&lt;&gt;9999,Категорії!D423,"")</f>
        <v>0</v>
      </c>
      <c r="D423" s="11" t="str">
        <f>IFERROR(VLOOKUP(Таблица72[[#This Row],[НОМЕР]],#REF!,2),"")</f>
        <v/>
      </c>
      <c r="E423" s="11" t="str">
        <f>IFERROR(VLOOKUP(Таблица72[[#This Row],[НОМЕР]],#REF!,6),"")</f>
        <v/>
      </c>
      <c r="F423" s="13" t="str">
        <f>IFERROR(VLOOKUP(Таблица72[[#This Row],[НОМЕР]],#REF!,4,0)-$J$2,"")</f>
        <v/>
      </c>
    </row>
    <row r="424" spans="2:6" ht="15" x14ac:dyDescent="0.2">
      <c r="B424" s="11" t="str">
        <f>IFERROR(VLOOKUP(Таблица72[[#This Row],[НОМЕР]],#REF!,9,0),"")</f>
        <v/>
      </c>
      <c r="C424" s="12">
        <f>IF(Категорії!D424&lt;&gt;9999,Категорії!D424,"")</f>
        <v>0</v>
      </c>
      <c r="D424" s="11" t="str">
        <f>IFERROR(VLOOKUP(Таблица72[[#This Row],[НОМЕР]],#REF!,2),"")</f>
        <v/>
      </c>
      <c r="E424" s="11" t="str">
        <f>IFERROR(VLOOKUP(Таблица72[[#This Row],[НОМЕР]],#REF!,6),"")</f>
        <v/>
      </c>
      <c r="F424" s="13" t="str">
        <f>IFERROR(VLOOKUP(Таблица72[[#This Row],[НОМЕР]],#REF!,4,0)-$J$2,"")</f>
        <v/>
      </c>
    </row>
    <row r="425" spans="2:6" ht="15" x14ac:dyDescent="0.2">
      <c r="B425" s="11" t="str">
        <f>IFERROR(VLOOKUP(Таблица72[[#This Row],[НОМЕР]],#REF!,9,0),"")</f>
        <v/>
      </c>
      <c r="C425" s="12">
        <f>IF(Категорії!D425&lt;&gt;9999,Категорії!D425,"")</f>
        <v>0</v>
      </c>
      <c r="D425" s="11" t="str">
        <f>IFERROR(VLOOKUP(Таблица72[[#This Row],[НОМЕР]],#REF!,2),"")</f>
        <v/>
      </c>
      <c r="E425" s="11" t="str">
        <f>IFERROR(VLOOKUP(Таблица72[[#This Row],[НОМЕР]],#REF!,6),"")</f>
        <v/>
      </c>
      <c r="F425" s="13" t="str">
        <f>IFERROR(VLOOKUP(Таблица72[[#This Row],[НОМЕР]],#REF!,4,0)-$J$2,"")</f>
        <v/>
      </c>
    </row>
    <row r="426" spans="2:6" ht="15" x14ac:dyDescent="0.2">
      <c r="B426" s="11" t="str">
        <f>IFERROR(VLOOKUP(Таблица72[[#This Row],[НОМЕР]],#REF!,9,0),"")</f>
        <v/>
      </c>
      <c r="C426" s="12">
        <f>IF(Категорії!D426&lt;&gt;9999,Категорії!D426,"")</f>
        <v>0</v>
      </c>
      <c r="D426" s="11" t="str">
        <f>IFERROR(VLOOKUP(Таблица72[[#This Row],[НОМЕР]],#REF!,2),"")</f>
        <v/>
      </c>
      <c r="E426" s="11" t="str">
        <f>IFERROR(VLOOKUP(Таблица72[[#This Row],[НОМЕР]],#REF!,6),"")</f>
        <v/>
      </c>
      <c r="F426" s="13" t="str">
        <f>IFERROR(VLOOKUP(Таблица72[[#This Row],[НОМЕР]],#REF!,4,0)-$J$2,"")</f>
        <v/>
      </c>
    </row>
    <row r="427" spans="2:6" ht="15" x14ac:dyDescent="0.2">
      <c r="B427" s="11" t="str">
        <f>IFERROR(VLOOKUP(Таблица72[[#This Row],[НОМЕР]],#REF!,9,0),"")</f>
        <v/>
      </c>
      <c r="C427" s="12">
        <f>IF(Категорії!D427&lt;&gt;9999,Категорії!D427,"")</f>
        <v>0</v>
      </c>
      <c r="D427" s="11" t="str">
        <f>IFERROR(VLOOKUP(Таблица72[[#This Row],[НОМЕР]],#REF!,2),"")</f>
        <v/>
      </c>
      <c r="E427" s="11" t="str">
        <f>IFERROR(VLOOKUP(Таблица72[[#This Row],[НОМЕР]],#REF!,6),"")</f>
        <v/>
      </c>
      <c r="F427" s="13" t="str">
        <f>IFERROR(VLOOKUP(Таблица72[[#This Row],[НОМЕР]],#REF!,4,0)-$J$2,"")</f>
        <v/>
      </c>
    </row>
    <row r="428" spans="2:6" ht="15" x14ac:dyDescent="0.2">
      <c r="B428" s="11" t="str">
        <f>IFERROR(VLOOKUP(Таблица72[[#This Row],[НОМЕР]],#REF!,9,0),"")</f>
        <v/>
      </c>
      <c r="C428" s="12">
        <f>IF(Категорії!D428&lt;&gt;9999,Категорії!D428,"")</f>
        <v>0</v>
      </c>
      <c r="D428" s="11" t="str">
        <f>IFERROR(VLOOKUP(Таблица72[[#This Row],[НОМЕР]],#REF!,2),"")</f>
        <v/>
      </c>
      <c r="E428" s="11" t="str">
        <f>IFERROR(VLOOKUP(Таблица72[[#This Row],[НОМЕР]],#REF!,6),"")</f>
        <v/>
      </c>
      <c r="F428" s="13" t="str">
        <f>IFERROR(VLOOKUP(Таблица72[[#This Row],[НОМЕР]],#REF!,4,0)-$J$2,"")</f>
        <v/>
      </c>
    </row>
    <row r="429" spans="2:6" ht="15" x14ac:dyDescent="0.2">
      <c r="B429" s="11" t="str">
        <f>IFERROR(VLOOKUP(Таблица72[[#This Row],[НОМЕР]],#REF!,9,0),"")</f>
        <v/>
      </c>
      <c r="C429" s="12">
        <f>IF(Категорії!D429&lt;&gt;9999,Категорії!D429,"")</f>
        <v>0</v>
      </c>
      <c r="D429" s="11" t="str">
        <f>IFERROR(VLOOKUP(Таблица72[[#This Row],[НОМЕР]],#REF!,2),"")</f>
        <v/>
      </c>
      <c r="E429" s="11" t="str">
        <f>IFERROR(VLOOKUP(Таблица72[[#This Row],[НОМЕР]],#REF!,6),"")</f>
        <v/>
      </c>
      <c r="F429" s="13" t="str">
        <f>IFERROR(VLOOKUP(Таблица72[[#This Row],[НОМЕР]],#REF!,4,0)-$J$2,"")</f>
        <v/>
      </c>
    </row>
    <row r="430" spans="2:6" ht="15" x14ac:dyDescent="0.2">
      <c r="B430" s="11" t="str">
        <f>IFERROR(VLOOKUP(Таблица72[[#This Row],[НОМЕР]],#REF!,9,0),"")</f>
        <v/>
      </c>
      <c r="C430" s="12">
        <f>IF(Категорії!D430&lt;&gt;9999,Категорії!D430,"")</f>
        <v>0</v>
      </c>
      <c r="D430" s="11" t="str">
        <f>IFERROR(VLOOKUP(Таблица72[[#This Row],[НОМЕР]],#REF!,2),"")</f>
        <v/>
      </c>
      <c r="E430" s="11" t="str">
        <f>IFERROR(VLOOKUP(Таблица72[[#This Row],[НОМЕР]],#REF!,6),"")</f>
        <v/>
      </c>
      <c r="F430" s="13" t="str">
        <f>IFERROR(VLOOKUP(Таблица72[[#This Row],[НОМЕР]],#REF!,4,0)-$J$2,"")</f>
        <v/>
      </c>
    </row>
    <row r="431" spans="2:6" ht="15" x14ac:dyDescent="0.2">
      <c r="B431" s="11" t="str">
        <f>IFERROR(VLOOKUP(Таблица72[[#This Row],[НОМЕР]],#REF!,9,0),"")</f>
        <v/>
      </c>
      <c r="C431" s="12">
        <f>IF(Категорії!D431&lt;&gt;9999,Категорії!D431,"")</f>
        <v>0</v>
      </c>
      <c r="D431" s="11" t="str">
        <f>IFERROR(VLOOKUP(Таблица72[[#This Row],[НОМЕР]],#REF!,2),"")</f>
        <v/>
      </c>
      <c r="E431" s="11" t="str">
        <f>IFERROR(VLOOKUP(Таблица72[[#This Row],[НОМЕР]],#REF!,6),"")</f>
        <v/>
      </c>
      <c r="F431" s="13" t="str">
        <f>IFERROR(VLOOKUP(Таблица72[[#This Row],[НОМЕР]],#REF!,4,0)-$J$2,"")</f>
        <v/>
      </c>
    </row>
    <row r="432" spans="2:6" ht="15" x14ac:dyDescent="0.2">
      <c r="B432" s="11" t="str">
        <f>IFERROR(VLOOKUP(Таблица72[[#This Row],[НОМЕР]],#REF!,9,0),"")</f>
        <v/>
      </c>
      <c r="C432" s="12">
        <f>IF(Категорії!D432&lt;&gt;9999,Категорії!D432,"")</f>
        <v>0</v>
      </c>
      <c r="D432" s="11" t="str">
        <f>IFERROR(VLOOKUP(Таблица72[[#This Row],[НОМЕР]],#REF!,2),"")</f>
        <v/>
      </c>
      <c r="E432" s="11" t="str">
        <f>IFERROR(VLOOKUP(Таблица72[[#This Row],[НОМЕР]],#REF!,6),"")</f>
        <v/>
      </c>
      <c r="F432" s="13" t="str">
        <f>IFERROR(VLOOKUP(Таблица72[[#This Row],[НОМЕР]],#REF!,4,0)-$J$2,"")</f>
        <v/>
      </c>
    </row>
    <row r="433" spans="2:6" ht="15" x14ac:dyDescent="0.2">
      <c r="B433" s="11" t="str">
        <f>IFERROR(VLOOKUP(Таблица72[[#This Row],[НОМЕР]],#REF!,9,0),"")</f>
        <v/>
      </c>
      <c r="C433" s="12">
        <f>IF(Категорії!D433&lt;&gt;9999,Категорії!D433,"")</f>
        <v>0</v>
      </c>
      <c r="D433" s="11" t="str">
        <f>IFERROR(VLOOKUP(Таблица72[[#This Row],[НОМЕР]],#REF!,2),"")</f>
        <v/>
      </c>
      <c r="E433" s="11" t="str">
        <f>IFERROR(VLOOKUP(Таблица72[[#This Row],[НОМЕР]],#REF!,6),"")</f>
        <v/>
      </c>
      <c r="F433" s="13" t="str">
        <f>IFERROR(VLOOKUP(Таблица72[[#This Row],[НОМЕР]],#REF!,4,0)-$J$2,"")</f>
        <v/>
      </c>
    </row>
    <row r="434" spans="2:6" ht="15" x14ac:dyDescent="0.2">
      <c r="B434" s="11" t="str">
        <f>IFERROR(VLOOKUP(Таблица72[[#This Row],[НОМЕР]],#REF!,9,0),"")</f>
        <v/>
      </c>
      <c r="C434" s="12">
        <f>IF(Категорії!D434&lt;&gt;9999,Категорії!D434,"")</f>
        <v>0</v>
      </c>
      <c r="D434" s="11" t="str">
        <f>IFERROR(VLOOKUP(Таблица72[[#This Row],[НОМЕР]],#REF!,2),"")</f>
        <v/>
      </c>
      <c r="E434" s="11" t="str">
        <f>IFERROR(VLOOKUP(Таблица72[[#This Row],[НОМЕР]],#REF!,6),"")</f>
        <v/>
      </c>
      <c r="F434" s="13" t="str">
        <f>IFERROR(VLOOKUP(Таблица72[[#This Row],[НОМЕР]],#REF!,4,0)-$J$2,"")</f>
        <v/>
      </c>
    </row>
    <row r="435" spans="2:6" ht="15" x14ac:dyDescent="0.2">
      <c r="B435" s="11" t="str">
        <f>IFERROR(VLOOKUP(Таблица72[[#This Row],[НОМЕР]],#REF!,9,0),"")</f>
        <v/>
      </c>
      <c r="C435" s="12">
        <f>IF(Категорії!D435&lt;&gt;9999,Категорії!D435,"")</f>
        <v>0</v>
      </c>
      <c r="D435" s="11" t="str">
        <f>IFERROR(VLOOKUP(Таблица72[[#This Row],[НОМЕР]],#REF!,2),"")</f>
        <v/>
      </c>
      <c r="E435" s="11" t="str">
        <f>IFERROR(VLOOKUP(Таблица72[[#This Row],[НОМЕР]],#REF!,6),"")</f>
        <v/>
      </c>
      <c r="F435" s="13" t="str">
        <f>IFERROR(VLOOKUP(Таблица72[[#This Row],[НОМЕР]],#REF!,4,0)-$J$2,"")</f>
        <v/>
      </c>
    </row>
    <row r="436" spans="2:6" ht="15" x14ac:dyDescent="0.2">
      <c r="B436" s="11" t="str">
        <f>IFERROR(VLOOKUP(Таблица72[[#This Row],[НОМЕР]],#REF!,9,0),"")</f>
        <v/>
      </c>
      <c r="C436" s="12">
        <f>IF(Категорії!D436&lt;&gt;9999,Категорії!D436,"")</f>
        <v>0</v>
      </c>
      <c r="D436" s="11" t="str">
        <f>IFERROR(VLOOKUP(Таблица72[[#This Row],[НОМЕР]],#REF!,2),"")</f>
        <v/>
      </c>
      <c r="E436" s="11" t="str">
        <f>IFERROR(VLOOKUP(Таблица72[[#This Row],[НОМЕР]],#REF!,6),"")</f>
        <v/>
      </c>
      <c r="F436" s="13" t="str">
        <f>IFERROR(VLOOKUP(Таблица72[[#This Row],[НОМЕР]],#REF!,4,0)-$J$2,"")</f>
        <v/>
      </c>
    </row>
    <row r="437" spans="2:6" ht="15" x14ac:dyDescent="0.2">
      <c r="B437" s="11" t="str">
        <f>IFERROR(VLOOKUP(Таблица72[[#This Row],[НОМЕР]],#REF!,9,0),"")</f>
        <v/>
      </c>
      <c r="C437" s="12">
        <f>IF(Категорії!D437&lt;&gt;9999,Категорії!D437,"")</f>
        <v>0</v>
      </c>
      <c r="D437" s="11" t="str">
        <f>IFERROR(VLOOKUP(Таблица72[[#This Row],[НОМЕР]],#REF!,2),"")</f>
        <v/>
      </c>
      <c r="E437" s="11" t="str">
        <f>IFERROR(VLOOKUP(Таблица72[[#This Row],[НОМЕР]],#REF!,6),"")</f>
        <v/>
      </c>
      <c r="F437" s="13" t="str">
        <f>IFERROR(VLOOKUP(Таблица72[[#This Row],[НОМЕР]],#REF!,4,0)-$J$2,"")</f>
        <v/>
      </c>
    </row>
    <row r="438" spans="2:6" ht="15" x14ac:dyDescent="0.2">
      <c r="B438" s="11" t="str">
        <f>IFERROR(VLOOKUP(Таблица72[[#This Row],[НОМЕР]],#REF!,9,0),"")</f>
        <v/>
      </c>
      <c r="C438" s="12">
        <f>IF(Категорії!D438&lt;&gt;9999,Категорії!D438,"")</f>
        <v>0</v>
      </c>
      <c r="D438" s="11" t="str">
        <f>IFERROR(VLOOKUP(Таблица72[[#This Row],[НОМЕР]],#REF!,2),"")</f>
        <v/>
      </c>
      <c r="E438" s="11" t="str">
        <f>IFERROR(VLOOKUP(Таблица72[[#This Row],[НОМЕР]],#REF!,6),"")</f>
        <v/>
      </c>
      <c r="F438" s="13" t="str">
        <f>IFERROR(VLOOKUP(Таблица72[[#This Row],[НОМЕР]],#REF!,4,0)-$J$2,"")</f>
        <v/>
      </c>
    </row>
    <row r="439" spans="2:6" ht="15" x14ac:dyDescent="0.2">
      <c r="B439" s="11" t="str">
        <f>IFERROR(VLOOKUP(Таблица72[[#This Row],[НОМЕР]],#REF!,9,0),"")</f>
        <v/>
      </c>
      <c r="C439" s="12">
        <f>IF(Категорії!D439&lt;&gt;9999,Категорії!D439,"")</f>
        <v>0</v>
      </c>
      <c r="D439" s="11" t="str">
        <f>IFERROR(VLOOKUP(Таблица72[[#This Row],[НОМЕР]],#REF!,2),"")</f>
        <v/>
      </c>
      <c r="E439" s="11" t="str">
        <f>IFERROR(VLOOKUP(Таблица72[[#This Row],[НОМЕР]],#REF!,6),"")</f>
        <v/>
      </c>
      <c r="F439" s="13" t="str">
        <f>IFERROR(VLOOKUP(Таблица72[[#This Row],[НОМЕР]],#REF!,4,0)-$J$2,"")</f>
        <v/>
      </c>
    </row>
    <row r="440" spans="2:6" ht="15" x14ac:dyDescent="0.2">
      <c r="B440" s="11" t="str">
        <f>IFERROR(VLOOKUP(Таблица72[[#This Row],[НОМЕР]],#REF!,9,0),"")</f>
        <v/>
      </c>
      <c r="C440" s="12">
        <f>IF(Категорії!D440&lt;&gt;9999,Категорії!D440,"")</f>
        <v>0</v>
      </c>
      <c r="D440" s="11" t="str">
        <f>IFERROR(VLOOKUP(Таблица72[[#This Row],[НОМЕР]],#REF!,2),"")</f>
        <v/>
      </c>
      <c r="E440" s="11" t="str">
        <f>IFERROR(VLOOKUP(Таблица72[[#This Row],[НОМЕР]],#REF!,6),"")</f>
        <v/>
      </c>
      <c r="F440" s="13" t="str">
        <f>IFERROR(VLOOKUP(Таблица72[[#This Row],[НОМЕР]],#REF!,4,0)-$J$2,"")</f>
        <v/>
      </c>
    </row>
    <row r="441" spans="2:6" ht="15" x14ac:dyDescent="0.2">
      <c r="B441" s="11" t="str">
        <f>IFERROR(VLOOKUP(Таблица72[[#This Row],[НОМЕР]],#REF!,9,0),"")</f>
        <v/>
      </c>
      <c r="C441" s="12">
        <f>IF(Категорії!D441&lt;&gt;9999,Категорії!D441,"")</f>
        <v>0</v>
      </c>
      <c r="D441" s="11" t="str">
        <f>IFERROR(VLOOKUP(Таблица72[[#This Row],[НОМЕР]],#REF!,2),"")</f>
        <v/>
      </c>
      <c r="E441" s="11" t="str">
        <f>IFERROR(VLOOKUP(Таблица72[[#This Row],[НОМЕР]],#REF!,6),"")</f>
        <v/>
      </c>
      <c r="F441" s="13" t="str">
        <f>IFERROR(VLOOKUP(Таблица72[[#This Row],[НОМЕР]],#REF!,4,0)-$J$2,"")</f>
        <v/>
      </c>
    </row>
    <row r="442" spans="2:6" ht="15" x14ac:dyDescent="0.2">
      <c r="B442" s="11" t="str">
        <f>IFERROR(VLOOKUP(Таблица72[[#This Row],[НОМЕР]],#REF!,9,0),"")</f>
        <v/>
      </c>
      <c r="C442" s="12">
        <f>IF(Категорії!D442&lt;&gt;9999,Категорії!D442,"")</f>
        <v>0</v>
      </c>
      <c r="D442" s="11" t="str">
        <f>IFERROR(VLOOKUP(Таблица72[[#This Row],[НОМЕР]],#REF!,2),"")</f>
        <v/>
      </c>
      <c r="E442" s="11" t="str">
        <f>IFERROR(VLOOKUP(Таблица72[[#This Row],[НОМЕР]],#REF!,6),"")</f>
        <v/>
      </c>
      <c r="F442" s="13" t="str">
        <f>IFERROR(VLOOKUP(Таблица72[[#This Row],[НОМЕР]],#REF!,4,0)-$J$2,"")</f>
        <v/>
      </c>
    </row>
    <row r="443" spans="2:6" ht="15" x14ac:dyDescent="0.2">
      <c r="B443" s="11" t="str">
        <f>IFERROR(VLOOKUP(Таблица72[[#This Row],[НОМЕР]],#REF!,9,0),"")</f>
        <v/>
      </c>
      <c r="C443" s="12">
        <f>IF(Категорії!D443&lt;&gt;9999,Категорії!D443,"")</f>
        <v>0</v>
      </c>
      <c r="D443" s="11" t="str">
        <f>IFERROR(VLOOKUP(Таблица72[[#This Row],[НОМЕР]],#REF!,2),"")</f>
        <v/>
      </c>
      <c r="E443" s="11" t="str">
        <f>IFERROR(VLOOKUP(Таблица72[[#This Row],[НОМЕР]],#REF!,6),"")</f>
        <v/>
      </c>
      <c r="F443" s="13" t="str">
        <f>IFERROR(VLOOKUP(Таблица72[[#This Row],[НОМЕР]],#REF!,4,0)-$J$2,"")</f>
        <v/>
      </c>
    </row>
    <row r="444" spans="2:6" ht="15" x14ac:dyDescent="0.2">
      <c r="B444" s="11" t="str">
        <f>IFERROR(VLOOKUP(Таблица72[[#This Row],[НОМЕР]],#REF!,9,0),"")</f>
        <v/>
      </c>
      <c r="C444" s="12">
        <f>IF(Категорії!D444&lt;&gt;9999,Категорії!D444,"")</f>
        <v>0</v>
      </c>
      <c r="D444" s="11" t="str">
        <f>IFERROR(VLOOKUP(Таблица72[[#This Row],[НОМЕР]],#REF!,2),"")</f>
        <v/>
      </c>
      <c r="E444" s="11" t="str">
        <f>IFERROR(VLOOKUP(Таблица72[[#This Row],[НОМЕР]],#REF!,6),"")</f>
        <v/>
      </c>
      <c r="F444" s="13" t="str">
        <f>IFERROR(VLOOKUP(Таблица72[[#This Row],[НОМЕР]],#REF!,4,0)-$J$2,"")</f>
        <v/>
      </c>
    </row>
    <row r="445" spans="2:6" ht="15" x14ac:dyDescent="0.2">
      <c r="B445" s="11" t="str">
        <f>IFERROR(VLOOKUP(Таблица72[[#This Row],[НОМЕР]],#REF!,9,0),"")</f>
        <v/>
      </c>
      <c r="C445" s="12">
        <f>IF(Категорії!D445&lt;&gt;9999,Категорії!D445,"")</f>
        <v>0</v>
      </c>
      <c r="D445" s="11" t="str">
        <f>IFERROR(VLOOKUP(Таблица72[[#This Row],[НОМЕР]],#REF!,2),"")</f>
        <v/>
      </c>
      <c r="E445" s="11" t="str">
        <f>IFERROR(VLOOKUP(Таблица72[[#This Row],[НОМЕР]],#REF!,6),"")</f>
        <v/>
      </c>
      <c r="F445" s="13" t="str">
        <f>IFERROR(VLOOKUP(Таблица72[[#This Row],[НОМЕР]],#REF!,4,0)-$J$2,"")</f>
        <v/>
      </c>
    </row>
    <row r="446" spans="2:6" ht="15" x14ac:dyDescent="0.2">
      <c r="B446" s="11" t="str">
        <f>IFERROR(VLOOKUP(Таблица72[[#This Row],[НОМЕР]],#REF!,9,0),"")</f>
        <v/>
      </c>
      <c r="C446" s="12">
        <f>IF(Категорії!D446&lt;&gt;9999,Категорії!D446,"")</f>
        <v>0</v>
      </c>
      <c r="D446" s="11" t="str">
        <f>IFERROR(VLOOKUP(Таблица72[[#This Row],[НОМЕР]],#REF!,2),"")</f>
        <v/>
      </c>
      <c r="E446" s="11" t="str">
        <f>IFERROR(VLOOKUP(Таблица72[[#This Row],[НОМЕР]],#REF!,6),"")</f>
        <v/>
      </c>
      <c r="F446" s="13" t="str">
        <f>IFERROR(VLOOKUP(Таблица72[[#This Row],[НОМЕР]],#REF!,4,0)-$J$2,"")</f>
        <v/>
      </c>
    </row>
    <row r="447" spans="2:6" ht="15" x14ac:dyDescent="0.2">
      <c r="B447" s="11" t="str">
        <f>IFERROR(VLOOKUP(Таблица72[[#This Row],[НОМЕР]],#REF!,9,0),"")</f>
        <v/>
      </c>
      <c r="C447" s="12">
        <f>IF(Категорії!D447&lt;&gt;9999,Категорії!D447,"")</f>
        <v>0</v>
      </c>
      <c r="D447" s="11" t="str">
        <f>IFERROR(VLOOKUP(Таблица72[[#This Row],[НОМЕР]],#REF!,2),"")</f>
        <v/>
      </c>
      <c r="E447" s="11" t="str">
        <f>IFERROR(VLOOKUP(Таблица72[[#This Row],[НОМЕР]],#REF!,6),"")</f>
        <v/>
      </c>
      <c r="F447" s="13" t="str">
        <f>IFERROR(VLOOKUP(Таблица72[[#This Row],[НОМЕР]],#REF!,4,0)-$J$2,"")</f>
        <v/>
      </c>
    </row>
    <row r="448" spans="2:6" ht="15" x14ac:dyDescent="0.2">
      <c r="B448" s="11" t="str">
        <f>IFERROR(VLOOKUP(Таблица72[[#This Row],[НОМЕР]],#REF!,9,0),"")</f>
        <v/>
      </c>
      <c r="C448" s="12">
        <f>IF(Категорії!D448&lt;&gt;9999,Категорії!D448,"")</f>
        <v>0</v>
      </c>
      <c r="D448" s="11" t="str">
        <f>IFERROR(VLOOKUP(Таблица72[[#This Row],[НОМЕР]],#REF!,2),"")</f>
        <v/>
      </c>
      <c r="E448" s="11" t="str">
        <f>IFERROR(VLOOKUP(Таблица72[[#This Row],[НОМЕР]],#REF!,6),"")</f>
        <v/>
      </c>
      <c r="F448" s="13" t="str">
        <f>IFERROR(VLOOKUP(Таблица72[[#This Row],[НОМЕР]],#REF!,4,0)-$J$2,"")</f>
        <v/>
      </c>
    </row>
    <row r="449" spans="2:6" ht="15" x14ac:dyDescent="0.2">
      <c r="B449" s="11" t="str">
        <f>IFERROR(VLOOKUP(Таблица72[[#This Row],[НОМЕР]],#REF!,9,0),"")</f>
        <v/>
      </c>
      <c r="C449" s="12">
        <f>IF(Категорії!D449&lt;&gt;9999,Категорії!D449,"")</f>
        <v>0</v>
      </c>
      <c r="D449" s="11" t="str">
        <f>IFERROR(VLOOKUP(Таблица72[[#This Row],[НОМЕР]],#REF!,2),"")</f>
        <v/>
      </c>
      <c r="E449" s="11" t="str">
        <f>IFERROR(VLOOKUP(Таблица72[[#This Row],[НОМЕР]],#REF!,6),"")</f>
        <v/>
      </c>
      <c r="F449" s="13" t="str">
        <f>IFERROR(VLOOKUP(Таблица72[[#This Row],[НОМЕР]],#REF!,4,0)-$J$2,"")</f>
        <v/>
      </c>
    </row>
    <row r="450" spans="2:6" ht="15" x14ac:dyDescent="0.2">
      <c r="B450" s="11" t="str">
        <f>IFERROR(VLOOKUP(Таблица72[[#This Row],[НОМЕР]],#REF!,9,0),"")</f>
        <v/>
      </c>
      <c r="C450" s="12">
        <f>IF(Категорії!D450&lt;&gt;9999,Категорії!D450,"")</f>
        <v>0</v>
      </c>
      <c r="D450" s="11" t="str">
        <f>IFERROR(VLOOKUP(Таблица72[[#This Row],[НОМЕР]],#REF!,2),"")</f>
        <v/>
      </c>
      <c r="E450" s="11" t="str">
        <f>IFERROR(VLOOKUP(Таблица72[[#This Row],[НОМЕР]],#REF!,6),"")</f>
        <v/>
      </c>
      <c r="F450" s="13" t="str">
        <f>IFERROR(VLOOKUP(Таблица72[[#This Row],[НОМЕР]],#REF!,4,0)-$J$2,"")</f>
        <v/>
      </c>
    </row>
    <row r="451" spans="2:6" ht="15" x14ac:dyDescent="0.2">
      <c r="B451" s="11" t="str">
        <f>IFERROR(VLOOKUP(Таблица72[[#This Row],[НОМЕР]],#REF!,9,0),"")</f>
        <v/>
      </c>
      <c r="C451" s="12">
        <f>IF(Категорії!D451&lt;&gt;9999,Категорії!D451,"")</f>
        <v>0</v>
      </c>
      <c r="D451" s="11" t="str">
        <f>IFERROR(VLOOKUP(Таблица72[[#This Row],[НОМЕР]],#REF!,2),"")</f>
        <v/>
      </c>
      <c r="E451" s="11" t="str">
        <f>IFERROR(VLOOKUP(Таблица72[[#This Row],[НОМЕР]],#REF!,6),"")</f>
        <v/>
      </c>
      <c r="F451" s="13" t="str">
        <f>IFERROR(VLOOKUP(Таблица72[[#This Row],[НОМЕР]],#REF!,4,0)-$J$2,"")</f>
        <v/>
      </c>
    </row>
    <row r="452" spans="2:6" ht="15" x14ac:dyDescent="0.2">
      <c r="B452" s="11" t="str">
        <f>IFERROR(VLOOKUP(Таблица72[[#This Row],[НОМЕР]],#REF!,9,0),"")</f>
        <v/>
      </c>
      <c r="C452" s="12">
        <f>IF(Категорії!D452&lt;&gt;9999,Категорії!D452,"")</f>
        <v>0</v>
      </c>
      <c r="D452" s="11" t="str">
        <f>IFERROR(VLOOKUP(Таблица72[[#This Row],[НОМЕР]],#REF!,2),"")</f>
        <v/>
      </c>
      <c r="E452" s="11" t="str">
        <f>IFERROR(VLOOKUP(Таблица72[[#This Row],[НОМЕР]],#REF!,6),"")</f>
        <v/>
      </c>
      <c r="F452" s="13" t="str">
        <f>IFERROR(VLOOKUP(Таблица72[[#This Row],[НОМЕР]],#REF!,4,0)-$J$2,"")</f>
        <v/>
      </c>
    </row>
    <row r="453" spans="2:6" ht="15" x14ac:dyDescent="0.2">
      <c r="B453" s="11" t="str">
        <f>IFERROR(VLOOKUP(Таблица72[[#This Row],[НОМЕР]],#REF!,9,0),"")</f>
        <v/>
      </c>
      <c r="C453" s="12">
        <f>IF(Категорії!D453&lt;&gt;9999,Категорії!D453,"")</f>
        <v>0</v>
      </c>
      <c r="D453" s="11" t="str">
        <f>IFERROR(VLOOKUP(Таблица72[[#This Row],[НОМЕР]],#REF!,2),"")</f>
        <v/>
      </c>
      <c r="E453" s="11" t="str">
        <f>IFERROR(VLOOKUP(Таблица72[[#This Row],[НОМЕР]],#REF!,6),"")</f>
        <v/>
      </c>
      <c r="F453" s="13" t="str">
        <f>IFERROR(VLOOKUP(Таблица72[[#This Row],[НОМЕР]],#REF!,4,0)-$J$2,"")</f>
        <v/>
      </c>
    </row>
    <row r="454" spans="2:6" ht="15" x14ac:dyDescent="0.2">
      <c r="B454" s="11" t="str">
        <f>IFERROR(VLOOKUP(Таблица72[[#This Row],[НОМЕР]],#REF!,9,0),"")</f>
        <v/>
      </c>
      <c r="C454" s="12">
        <f>IF(Категорії!D454&lt;&gt;9999,Категорії!D454,"")</f>
        <v>0</v>
      </c>
      <c r="D454" s="11" t="str">
        <f>IFERROR(VLOOKUP(Таблица72[[#This Row],[НОМЕР]],#REF!,2),"")</f>
        <v/>
      </c>
      <c r="E454" s="11" t="str">
        <f>IFERROR(VLOOKUP(Таблица72[[#This Row],[НОМЕР]],#REF!,6),"")</f>
        <v/>
      </c>
      <c r="F454" s="13" t="str">
        <f>IFERROR(VLOOKUP(Таблица72[[#This Row],[НОМЕР]],#REF!,4,0)-$J$2,"")</f>
        <v/>
      </c>
    </row>
    <row r="455" spans="2:6" ht="15" x14ac:dyDescent="0.2">
      <c r="B455" s="11" t="str">
        <f>IFERROR(VLOOKUP(Таблица72[[#This Row],[НОМЕР]],#REF!,9,0),"")</f>
        <v/>
      </c>
      <c r="C455" s="12">
        <f>IF(Категорії!D455&lt;&gt;9999,Категорії!D455,"")</f>
        <v>0</v>
      </c>
      <c r="D455" s="11" t="str">
        <f>IFERROR(VLOOKUP(Таблица72[[#This Row],[НОМЕР]],#REF!,2),"")</f>
        <v/>
      </c>
      <c r="E455" s="11" t="str">
        <f>IFERROR(VLOOKUP(Таблица72[[#This Row],[НОМЕР]],#REF!,6),"")</f>
        <v/>
      </c>
      <c r="F455" s="13" t="str">
        <f>IFERROR(VLOOKUP(Таблица72[[#This Row],[НОМЕР]],#REF!,4,0)-$J$2,"")</f>
        <v/>
      </c>
    </row>
    <row r="456" spans="2:6" ht="15" x14ac:dyDescent="0.2">
      <c r="B456" s="11" t="str">
        <f>IFERROR(VLOOKUP(Таблица72[[#This Row],[НОМЕР]],#REF!,9,0),"")</f>
        <v/>
      </c>
      <c r="C456" s="12">
        <f>IF(Категорії!D456&lt;&gt;9999,Категорії!D456,"")</f>
        <v>0</v>
      </c>
      <c r="D456" s="11" t="str">
        <f>IFERROR(VLOOKUP(Таблица72[[#This Row],[НОМЕР]],#REF!,2),"")</f>
        <v/>
      </c>
      <c r="E456" s="11" t="str">
        <f>IFERROR(VLOOKUP(Таблица72[[#This Row],[НОМЕР]],#REF!,6),"")</f>
        <v/>
      </c>
      <c r="F456" s="13" t="str">
        <f>IFERROR(VLOOKUP(Таблица72[[#This Row],[НОМЕР]],#REF!,4,0)-$J$2,"")</f>
        <v/>
      </c>
    </row>
    <row r="457" spans="2:6" ht="15" x14ac:dyDescent="0.2">
      <c r="B457" s="11" t="str">
        <f>IFERROR(VLOOKUP(Таблица72[[#This Row],[НОМЕР]],#REF!,9,0),"")</f>
        <v/>
      </c>
      <c r="C457" s="12">
        <f>IF(Категорії!D457&lt;&gt;9999,Категорії!D457,"")</f>
        <v>0</v>
      </c>
      <c r="D457" s="11" t="str">
        <f>IFERROR(VLOOKUP(Таблица72[[#This Row],[НОМЕР]],#REF!,2),"")</f>
        <v/>
      </c>
      <c r="E457" s="11" t="str">
        <f>IFERROR(VLOOKUP(Таблица72[[#This Row],[НОМЕР]],#REF!,6),"")</f>
        <v/>
      </c>
      <c r="F457" s="13" t="str">
        <f>IFERROR(VLOOKUP(Таблица72[[#This Row],[НОМЕР]],#REF!,4,0)-$J$2,"")</f>
        <v/>
      </c>
    </row>
    <row r="458" spans="2:6" ht="15" x14ac:dyDescent="0.2">
      <c r="B458" s="11" t="str">
        <f>IFERROR(VLOOKUP(Таблица72[[#This Row],[НОМЕР]],#REF!,9,0),"")</f>
        <v/>
      </c>
      <c r="C458" s="12">
        <f>IF(Категорії!D458&lt;&gt;9999,Категорії!D458,"")</f>
        <v>0</v>
      </c>
      <c r="D458" s="11" t="str">
        <f>IFERROR(VLOOKUP(Таблица72[[#This Row],[НОМЕР]],#REF!,2),"")</f>
        <v/>
      </c>
      <c r="E458" s="11" t="str">
        <f>IFERROR(VLOOKUP(Таблица72[[#This Row],[НОМЕР]],#REF!,6),"")</f>
        <v/>
      </c>
      <c r="F458" s="13" t="str">
        <f>IFERROR(VLOOKUP(Таблица72[[#This Row],[НОМЕР]],#REF!,4,0)-$J$2,"")</f>
        <v/>
      </c>
    </row>
    <row r="459" spans="2:6" ht="15" x14ac:dyDescent="0.2">
      <c r="B459" s="11" t="str">
        <f>IFERROR(VLOOKUP(Таблица72[[#This Row],[НОМЕР]],#REF!,9,0),"")</f>
        <v/>
      </c>
      <c r="C459" s="12">
        <f>IF(Категорії!D459&lt;&gt;9999,Категорії!D459,"")</f>
        <v>0</v>
      </c>
      <c r="D459" s="11" t="str">
        <f>IFERROR(VLOOKUP(Таблица72[[#This Row],[НОМЕР]],#REF!,2),"")</f>
        <v/>
      </c>
      <c r="E459" s="11" t="str">
        <f>IFERROR(VLOOKUP(Таблица72[[#This Row],[НОМЕР]],#REF!,6),"")</f>
        <v/>
      </c>
      <c r="F459" s="13" t="str">
        <f>IFERROR(VLOOKUP(Таблица72[[#This Row],[НОМЕР]],#REF!,4,0)-$J$2,"")</f>
        <v/>
      </c>
    </row>
    <row r="460" spans="2:6" ht="15" x14ac:dyDescent="0.2">
      <c r="B460" s="11" t="str">
        <f>IFERROR(VLOOKUP(Таблица72[[#This Row],[НОМЕР]],#REF!,9,0),"")</f>
        <v/>
      </c>
      <c r="C460" s="12">
        <f>IF(Категорії!D460&lt;&gt;9999,Категорії!D460,"")</f>
        <v>0</v>
      </c>
      <c r="D460" s="11" t="str">
        <f>IFERROR(VLOOKUP(Таблица72[[#This Row],[НОМЕР]],#REF!,2),"")</f>
        <v/>
      </c>
      <c r="E460" s="11" t="str">
        <f>IFERROR(VLOOKUP(Таблица72[[#This Row],[НОМЕР]],#REF!,6),"")</f>
        <v/>
      </c>
      <c r="F460" s="13" t="str">
        <f>IFERROR(VLOOKUP(Таблица72[[#This Row],[НОМЕР]],#REF!,4,0)-$J$2,"")</f>
        <v/>
      </c>
    </row>
    <row r="461" spans="2:6" ht="15" x14ac:dyDescent="0.2">
      <c r="B461" s="11" t="str">
        <f>IFERROR(VLOOKUP(Таблица72[[#This Row],[НОМЕР]],#REF!,9,0),"")</f>
        <v/>
      </c>
      <c r="C461" s="12">
        <f>IF(Категорії!D461&lt;&gt;9999,Категорії!D461,"")</f>
        <v>0</v>
      </c>
      <c r="D461" s="11" t="str">
        <f>IFERROR(VLOOKUP(Таблица72[[#This Row],[НОМЕР]],#REF!,2),"")</f>
        <v/>
      </c>
      <c r="E461" s="11" t="str">
        <f>IFERROR(VLOOKUP(Таблица72[[#This Row],[НОМЕР]],#REF!,6),"")</f>
        <v/>
      </c>
      <c r="F461" s="13" t="str">
        <f>IFERROR(VLOOKUP(Таблица72[[#This Row],[НОМЕР]],#REF!,4,0)-$J$2,"")</f>
        <v/>
      </c>
    </row>
    <row r="462" spans="2:6" ht="15" x14ac:dyDescent="0.2">
      <c r="B462" s="11" t="str">
        <f>IFERROR(VLOOKUP(Таблица72[[#This Row],[НОМЕР]],#REF!,9,0),"")</f>
        <v/>
      </c>
      <c r="C462" s="12">
        <f>IF(Категорії!D462&lt;&gt;9999,Категорії!D462,"")</f>
        <v>0</v>
      </c>
      <c r="D462" s="11" t="str">
        <f>IFERROR(VLOOKUP(Таблица72[[#This Row],[НОМЕР]],#REF!,2),"")</f>
        <v/>
      </c>
      <c r="E462" s="11" t="str">
        <f>IFERROR(VLOOKUP(Таблица72[[#This Row],[НОМЕР]],#REF!,6),"")</f>
        <v/>
      </c>
      <c r="F462" s="13" t="str">
        <f>IFERROR(VLOOKUP(Таблица72[[#This Row],[НОМЕР]],#REF!,4,0)-$J$2,"")</f>
        <v/>
      </c>
    </row>
    <row r="463" spans="2:6" ht="15" x14ac:dyDescent="0.2">
      <c r="B463" s="11" t="str">
        <f>IFERROR(VLOOKUP(Таблица72[[#This Row],[НОМЕР]],#REF!,9,0),"")</f>
        <v/>
      </c>
      <c r="C463" s="12">
        <f>IF(Категорії!D463&lt;&gt;9999,Категорії!D463,"")</f>
        <v>0</v>
      </c>
      <c r="D463" s="11" t="str">
        <f>IFERROR(VLOOKUP(Таблица72[[#This Row],[НОМЕР]],#REF!,2),"")</f>
        <v/>
      </c>
      <c r="E463" s="11" t="str">
        <f>IFERROR(VLOOKUP(Таблица72[[#This Row],[НОМЕР]],#REF!,6),"")</f>
        <v/>
      </c>
      <c r="F463" s="13" t="str">
        <f>IFERROR(VLOOKUP(Таблица72[[#This Row],[НОМЕР]],#REF!,4,0)-$J$2,"")</f>
        <v/>
      </c>
    </row>
    <row r="464" spans="2:6" ht="15" x14ac:dyDescent="0.2">
      <c r="B464" s="11" t="str">
        <f>IFERROR(VLOOKUP(Таблица72[[#This Row],[НОМЕР]],#REF!,9,0),"")</f>
        <v/>
      </c>
      <c r="C464" s="12">
        <f>IF(Категорії!D464&lt;&gt;9999,Категорії!D464,"")</f>
        <v>0</v>
      </c>
      <c r="D464" s="11" t="str">
        <f>IFERROR(VLOOKUP(Таблица72[[#This Row],[НОМЕР]],#REF!,2),"")</f>
        <v/>
      </c>
      <c r="E464" s="11" t="str">
        <f>IFERROR(VLOOKUP(Таблица72[[#This Row],[НОМЕР]],#REF!,6),"")</f>
        <v/>
      </c>
      <c r="F464" s="13" t="str">
        <f>IFERROR(VLOOKUP(Таблица72[[#This Row],[НОМЕР]],#REF!,4,0)-$J$2,"")</f>
        <v/>
      </c>
    </row>
    <row r="465" spans="2:6" ht="15" x14ac:dyDescent="0.2">
      <c r="B465" s="11" t="str">
        <f>IFERROR(VLOOKUP(Таблица72[[#This Row],[НОМЕР]],#REF!,9,0),"")</f>
        <v/>
      </c>
      <c r="C465" s="12">
        <f>IF(Категорії!D465&lt;&gt;9999,Категорії!D465,"")</f>
        <v>0</v>
      </c>
      <c r="D465" s="11" t="str">
        <f>IFERROR(VLOOKUP(Таблица72[[#This Row],[НОМЕР]],#REF!,2),"")</f>
        <v/>
      </c>
      <c r="E465" s="11" t="str">
        <f>IFERROR(VLOOKUP(Таблица72[[#This Row],[НОМЕР]],#REF!,6),"")</f>
        <v/>
      </c>
      <c r="F465" s="13" t="str">
        <f>IFERROR(VLOOKUP(Таблица72[[#This Row],[НОМЕР]],#REF!,4,0)-$J$2,"")</f>
        <v/>
      </c>
    </row>
    <row r="466" spans="2:6" ht="15" x14ac:dyDescent="0.2">
      <c r="B466" s="11" t="str">
        <f>IFERROR(VLOOKUP(Таблица72[[#This Row],[НОМЕР]],#REF!,9,0),"")</f>
        <v/>
      </c>
      <c r="C466" s="12">
        <f>IF(Категорії!D466&lt;&gt;9999,Категорії!D466,"")</f>
        <v>0</v>
      </c>
      <c r="D466" s="11" t="str">
        <f>IFERROR(VLOOKUP(Таблица72[[#This Row],[НОМЕР]],#REF!,2),"")</f>
        <v/>
      </c>
      <c r="E466" s="11" t="str">
        <f>IFERROR(VLOOKUP(Таблица72[[#This Row],[НОМЕР]],#REF!,6),"")</f>
        <v/>
      </c>
      <c r="F466" s="13" t="str">
        <f>IFERROR(VLOOKUP(Таблица72[[#This Row],[НОМЕР]],#REF!,4,0)-$J$2,"")</f>
        <v/>
      </c>
    </row>
    <row r="467" spans="2:6" ht="15" x14ac:dyDescent="0.2">
      <c r="B467" s="11" t="str">
        <f>IFERROR(VLOOKUP(Таблица72[[#This Row],[НОМЕР]],#REF!,9,0),"")</f>
        <v/>
      </c>
      <c r="C467" s="12">
        <f>IF(Категорії!D467&lt;&gt;9999,Категорії!D467,"")</f>
        <v>0</v>
      </c>
      <c r="D467" s="11" t="str">
        <f>IFERROR(VLOOKUP(Таблица72[[#This Row],[НОМЕР]],#REF!,2),"")</f>
        <v/>
      </c>
      <c r="E467" s="11" t="str">
        <f>IFERROR(VLOOKUP(Таблица72[[#This Row],[НОМЕР]],#REF!,6),"")</f>
        <v/>
      </c>
      <c r="F467" s="13" t="str">
        <f>IFERROR(VLOOKUP(Таблица72[[#This Row],[НОМЕР]],#REF!,4,0)-$J$2,"")</f>
        <v/>
      </c>
    </row>
    <row r="468" spans="2:6" ht="15" x14ac:dyDescent="0.2">
      <c r="B468" s="11" t="str">
        <f>IFERROR(VLOOKUP(Таблица72[[#This Row],[НОМЕР]],#REF!,9,0),"")</f>
        <v/>
      </c>
      <c r="C468" s="12">
        <f>IF(Категорії!D468&lt;&gt;9999,Категорії!D468,"")</f>
        <v>0</v>
      </c>
      <c r="D468" s="11" t="str">
        <f>IFERROR(VLOOKUP(Таблица72[[#This Row],[НОМЕР]],#REF!,2),"")</f>
        <v/>
      </c>
      <c r="E468" s="11" t="str">
        <f>IFERROR(VLOOKUP(Таблица72[[#This Row],[НОМЕР]],#REF!,6),"")</f>
        <v/>
      </c>
      <c r="F468" s="13" t="str">
        <f>IFERROR(VLOOKUP(Таблица72[[#This Row],[НОМЕР]],#REF!,4,0)-$J$2,"")</f>
        <v/>
      </c>
    </row>
    <row r="469" spans="2:6" ht="15" x14ac:dyDescent="0.2">
      <c r="B469" s="11" t="str">
        <f>IFERROR(VLOOKUP(Таблица72[[#This Row],[НОМЕР]],#REF!,9,0),"")</f>
        <v/>
      </c>
      <c r="C469" s="12">
        <f>IF(Категорії!D469&lt;&gt;9999,Категорії!D469,"")</f>
        <v>0</v>
      </c>
      <c r="D469" s="11" t="str">
        <f>IFERROR(VLOOKUP(Таблица72[[#This Row],[НОМЕР]],#REF!,2),"")</f>
        <v/>
      </c>
      <c r="E469" s="11" t="str">
        <f>IFERROR(VLOOKUP(Таблица72[[#This Row],[НОМЕР]],#REF!,6),"")</f>
        <v/>
      </c>
      <c r="F469" s="13" t="str">
        <f>IFERROR(VLOOKUP(Таблица72[[#This Row],[НОМЕР]],#REF!,4,0)-$J$2,"")</f>
        <v/>
      </c>
    </row>
    <row r="470" spans="2:6" ht="15" x14ac:dyDescent="0.2">
      <c r="B470" s="11" t="str">
        <f>IFERROR(VLOOKUP(Таблица72[[#This Row],[НОМЕР]],#REF!,9,0),"")</f>
        <v/>
      </c>
      <c r="C470" s="12">
        <f>IF(Категорії!D470&lt;&gt;9999,Категорії!D470,"")</f>
        <v>0</v>
      </c>
      <c r="D470" s="11" t="str">
        <f>IFERROR(VLOOKUP(Таблица72[[#This Row],[НОМЕР]],#REF!,2),"")</f>
        <v/>
      </c>
      <c r="E470" s="11" t="str">
        <f>IFERROR(VLOOKUP(Таблица72[[#This Row],[НОМЕР]],#REF!,6),"")</f>
        <v/>
      </c>
      <c r="F470" s="13" t="str">
        <f>IFERROR(VLOOKUP(Таблица72[[#This Row],[НОМЕР]],#REF!,4,0)-$J$2,"")</f>
        <v/>
      </c>
    </row>
    <row r="471" spans="2:6" ht="15" x14ac:dyDescent="0.2">
      <c r="B471" s="11" t="str">
        <f>IFERROR(VLOOKUP(Таблица72[[#This Row],[НОМЕР]],#REF!,9,0),"")</f>
        <v/>
      </c>
      <c r="C471" s="12">
        <f>IF(Категорії!D471&lt;&gt;9999,Категорії!D471,"")</f>
        <v>0</v>
      </c>
      <c r="D471" s="11" t="str">
        <f>IFERROR(VLOOKUP(Таблица72[[#This Row],[НОМЕР]],#REF!,2),"")</f>
        <v/>
      </c>
      <c r="E471" s="11" t="str">
        <f>IFERROR(VLOOKUP(Таблица72[[#This Row],[НОМЕР]],#REF!,6),"")</f>
        <v/>
      </c>
      <c r="F471" s="13" t="str">
        <f>IFERROR(VLOOKUP(Таблица72[[#This Row],[НОМЕР]],#REF!,4,0)-$J$2,"")</f>
        <v/>
      </c>
    </row>
    <row r="472" spans="2:6" ht="15" x14ac:dyDescent="0.2">
      <c r="B472" s="11" t="str">
        <f>IFERROR(VLOOKUP(Таблица72[[#This Row],[НОМЕР]],#REF!,9,0),"")</f>
        <v/>
      </c>
      <c r="C472" s="12">
        <f>IF(Категорії!D472&lt;&gt;9999,Категорії!D472,"")</f>
        <v>0</v>
      </c>
      <c r="D472" s="11" t="str">
        <f>IFERROR(VLOOKUP(Таблица72[[#This Row],[НОМЕР]],#REF!,2),"")</f>
        <v/>
      </c>
      <c r="E472" s="11" t="str">
        <f>IFERROR(VLOOKUP(Таблица72[[#This Row],[НОМЕР]],#REF!,6),"")</f>
        <v/>
      </c>
      <c r="F472" s="13" t="str">
        <f>IFERROR(VLOOKUP(Таблица72[[#This Row],[НОМЕР]],#REF!,4,0)-$J$2,"")</f>
        <v/>
      </c>
    </row>
    <row r="473" spans="2:6" ht="15" x14ac:dyDescent="0.2">
      <c r="B473" s="11" t="str">
        <f>IFERROR(VLOOKUP(Таблица72[[#This Row],[НОМЕР]],#REF!,9,0),"")</f>
        <v/>
      </c>
      <c r="C473" s="12">
        <f>IF(Категорії!D473&lt;&gt;9999,Категорії!D473,"")</f>
        <v>0</v>
      </c>
      <c r="D473" s="11" t="str">
        <f>IFERROR(VLOOKUP(Таблица72[[#This Row],[НОМЕР]],#REF!,2),"")</f>
        <v/>
      </c>
      <c r="E473" s="11" t="str">
        <f>IFERROR(VLOOKUP(Таблица72[[#This Row],[НОМЕР]],#REF!,6),"")</f>
        <v/>
      </c>
      <c r="F473" s="13" t="str">
        <f>IFERROR(VLOOKUP(Таблица72[[#This Row],[НОМЕР]],#REF!,4,0)-$J$2,"")</f>
        <v/>
      </c>
    </row>
    <row r="474" spans="2:6" ht="15" x14ac:dyDescent="0.2">
      <c r="B474" s="11" t="str">
        <f>IFERROR(VLOOKUP(Таблица72[[#This Row],[НОМЕР]],#REF!,9,0),"")</f>
        <v/>
      </c>
      <c r="C474" s="12">
        <f>IF(Категорії!D474&lt;&gt;9999,Категорії!D474,"")</f>
        <v>0</v>
      </c>
      <c r="D474" s="11" t="str">
        <f>IFERROR(VLOOKUP(Таблица72[[#This Row],[НОМЕР]],#REF!,2),"")</f>
        <v/>
      </c>
      <c r="E474" s="11" t="str">
        <f>IFERROR(VLOOKUP(Таблица72[[#This Row],[НОМЕР]],#REF!,6),"")</f>
        <v/>
      </c>
      <c r="F474" s="13" t="str">
        <f>IFERROR(VLOOKUP(Таблица72[[#This Row],[НОМЕР]],#REF!,4,0)-$J$2,"")</f>
        <v/>
      </c>
    </row>
    <row r="475" spans="2:6" ht="15" x14ac:dyDescent="0.2">
      <c r="B475" s="11" t="str">
        <f>IFERROR(VLOOKUP(Таблица72[[#This Row],[НОМЕР]],#REF!,9,0),"")</f>
        <v/>
      </c>
      <c r="C475" s="12">
        <f>IF(Категорії!D475&lt;&gt;9999,Категорії!D475,"")</f>
        <v>0</v>
      </c>
      <c r="D475" s="11" t="str">
        <f>IFERROR(VLOOKUP(Таблица72[[#This Row],[НОМЕР]],#REF!,2),"")</f>
        <v/>
      </c>
      <c r="E475" s="11" t="str">
        <f>IFERROR(VLOOKUP(Таблица72[[#This Row],[НОМЕР]],#REF!,6),"")</f>
        <v/>
      </c>
      <c r="F475" s="13" t="str">
        <f>IFERROR(VLOOKUP(Таблица72[[#This Row],[НОМЕР]],#REF!,4,0)-$J$2,"")</f>
        <v/>
      </c>
    </row>
    <row r="476" spans="2:6" ht="15" x14ac:dyDescent="0.2">
      <c r="B476" s="11" t="str">
        <f>IFERROR(VLOOKUP(Таблица72[[#This Row],[НОМЕР]],#REF!,9,0),"")</f>
        <v/>
      </c>
      <c r="C476" s="12">
        <f>IF(Категорії!D476&lt;&gt;9999,Категорії!D476,"")</f>
        <v>0</v>
      </c>
      <c r="D476" s="11" t="str">
        <f>IFERROR(VLOOKUP(Таблица72[[#This Row],[НОМЕР]],#REF!,2),"")</f>
        <v/>
      </c>
      <c r="E476" s="11" t="str">
        <f>IFERROR(VLOOKUP(Таблица72[[#This Row],[НОМЕР]],#REF!,6),"")</f>
        <v/>
      </c>
      <c r="F476" s="13" t="str">
        <f>IFERROR(VLOOKUP(Таблица72[[#This Row],[НОМЕР]],#REF!,4,0)-$J$2,"")</f>
        <v/>
      </c>
    </row>
    <row r="477" spans="2:6" ht="15" x14ac:dyDescent="0.2">
      <c r="B477" s="11" t="str">
        <f>IFERROR(VLOOKUP(Таблица72[[#This Row],[НОМЕР]],#REF!,9,0),"")</f>
        <v/>
      </c>
      <c r="C477" s="12">
        <f>IF(Категорії!D477&lt;&gt;9999,Категорії!D477,"")</f>
        <v>0</v>
      </c>
      <c r="D477" s="11" t="str">
        <f>IFERROR(VLOOKUP(Таблица72[[#This Row],[НОМЕР]],#REF!,2),"")</f>
        <v/>
      </c>
      <c r="E477" s="11" t="str">
        <f>IFERROR(VLOOKUP(Таблица72[[#This Row],[НОМЕР]],#REF!,6),"")</f>
        <v/>
      </c>
      <c r="F477" s="13" t="str">
        <f>IFERROR(VLOOKUP(Таблица72[[#This Row],[НОМЕР]],#REF!,4,0)-$J$2,"")</f>
        <v/>
      </c>
    </row>
    <row r="478" spans="2:6" ht="15" x14ac:dyDescent="0.2">
      <c r="B478" s="11" t="str">
        <f>IFERROR(VLOOKUP(Таблица72[[#This Row],[НОМЕР]],#REF!,9,0),"")</f>
        <v/>
      </c>
      <c r="C478" s="12">
        <f>IF(Категорії!D478&lt;&gt;9999,Категорії!D478,"")</f>
        <v>0</v>
      </c>
      <c r="D478" s="11" t="str">
        <f>IFERROR(VLOOKUP(Таблица72[[#This Row],[НОМЕР]],#REF!,2),"")</f>
        <v/>
      </c>
      <c r="E478" s="11" t="str">
        <f>IFERROR(VLOOKUP(Таблица72[[#This Row],[НОМЕР]],#REF!,6),"")</f>
        <v/>
      </c>
      <c r="F478" s="13" t="str">
        <f>IFERROR(VLOOKUP(Таблица72[[#This Row],[НОМЕР]],#REF!,4,0)-$J$2,"")</f>
        <v/>
      </c>
    </row>
    <row r="479" spans="2:6" ht="15" x14ac:dyDescent="0.2">
      <c r="B479" s="11" t="str">
        <f>IFERROR(VLOOKUP(Таблица72[[#This Row],[НОМЕР]],#REF!,9,0),"")</f>
        <v/>
      </c>
      <c r="C479" s="12">
        <f>IF(Категорії!D479&lt;&gt;9999,Категорії!D479,"")</f>
        <v>0</v>
      </c>
      <c r="D479" s="11" t="str">
        <f>IFERROR(VLOOKUP(Таблица72[[#This Row],[НОМЕР]],#REF!,2),"")</f>
        <v/>
      </c>
      <c r="E479" s="11" t="str">
        <f>IFERROR(VLOOKUP(Таблица72[[#This Row],[НОМЕР]],#REF!,6),"")</f>
        <v/>
      </c>
      <c r="F479" s="13" t="str">
        <f>IFERROR(VLOOKUP(Таблица72[[#This Row],[НОМЕР]],#REF!,4,0)-$J$2,"")</f>
        <v/>
      </c>
    </row>
    <row r="480" spans="2:6" ht="15" x14ac:dyDescent="0.2">
      <c r="B480" s="11" t="str">
        <f>IFERROR(VLOOKUP(Таблица72[[#This Row],[НОМЕР]],#REF!,9,0),"")</f>
        <v/>
      </c>
      <c r="C480" s="12">
        <f>IF(Категорії!D480&lt;&gt;9999,Категорії!D480,"")</f>
        <v>0</v>
      </c>
      <c r="D480" s="11" t="str">
        <f>IFERROR(VLOOKUP(Таблица72[[#This Row],[НОМЕР]],#REF!,2),"")</f>
        <v/>
      </c>
      <c r="E480" s="11" t="str">
        <f>IFERROR(VLOOKUP(Таблица72[[#This Row],[НОМЕР]],#REF!,6),"")</f>
        <v/>
      </c>
      <c r="F480" s="13" t="str">
        <f>IFERROR(VLOOKUP(Таблица72[[#This Row],[НОМЕР]],#REF!,4,0)-$J$2,"")</f>
        <v/>
      </c>
    </row>
    <row r="481" spans="2:6" ht="15" x14ac:dyDescent="0.2">
      <c r="B481" s="11" t="str">
        <f>IFERROR(VLOOKUP(Таблица72[[#This Row],[НОМЕР]],#REF!,9,0),"")</f>
        <v/>
      </c>
      <c r="C481" s="12">
        <f>IF(Категорії!D481&lt;&gt;9999,Категорії!D481,"")</f>
        <v>0</v>
      </c>
      <c r="D481" s="11" t="str">
        <f>IFERROR(VLOOKUP(Таблица72[[#This Row],[НОМЕР]],#REF!,2),"")</f>
        <v/>
      </c>
      <c r="E481" s="11" t="str">
        <f>IFERROR(VLOOKUP(Таблица72[[#This Row],[НОМЕР]],#REF!,6),"")</f>
        <v/>
      </c>
      <c r="F481" s="13" t="str">
        <f>IFERROR(VLOOKUP(Таблица72[[#This Row],[НОМЕР]],#REF!,4,0)-$J$2,"")</f>
        <v/>
      </c>
    </row>
    <row r="482" spans="2:6" ht="15" x14ac:dyDescent="0.2">
      <c r="B482" s="11" t="str">
        <f>IFERROR(VLOOKUP(Таблица72[[#This Row],[НОМЕР]],#REF!,9,0),"")</f>
        <v/>
      </c>
      <c r="C482" s="12">
        <f>IF(Категорії!D482&lt;&gt;9999,Категорії!D482,"")</f>
        <v>0</v>
      </c>
      <c r="D482" s="11" t="str">
        <f>IFERROR(VLOOKUP(Таблица72[[#This Row],[НОМЕР]],#REF!,2),"")</f>
        <v/>
      </c>
      <c r="E482" s="11" t="str">
        <f>IFERROR(VLOOKUP(Таблица72[[#This Row],[НОМЕР]],#REF!,6),"")</f>
        <v/>
      </c>
      <c r="F482" s="13" t="str">
        <f>IFERROR(VLOOKUP(Таблица72[[#This Row],[НОМЕР]],#REF!,4,0)-$J$2,"")</f>
        <v/>
      </c>
    </row>
    <row r="483" spans="2:6" ht="15" x14ac:dyDescent="0.2">
      <c r="B483" s="11" t="str">
        <f>IFERROR(VLOOKUP(Таблица72[[#This Row],[НОМЕР]],#REF!,9,0),"")</f>
        <v/>
      </c>
      <c r="C483" s="12">
        <f>IF(Категорії!D483&lt;&gt;9999,Категорії!D483,"")</f>
        <v>0</v>
      </c>
      <c r="D483" s="11" t="str">
        <f>IFERROR(VLOOKUP(Таблица72[[#This Row],[НОМЕР]],#REF!,2),"")</f>
        <v/>
      </c>
      <c r="E483" s="11" t="str">
        <f>IFERROR(VLOOKUP(Таблица72[[#This Row],[НОМЕР]],#REF!,6),"")</f>
        <v/>
      </c>
      <c r="F483" s="13" t="str">
        <f>IFERROR(VLOOKUP(Таблица72[[#This Row],[НОМЕР]],#REF!,4,0)-$J$2,"")</f>
        <v/>
      </c>
    </row>
    <row r="484" spans="2:6" ht="15" x14ac:dyDescent="0.2">
      <c r="B484" s="11" t="str">
        <f>IFERROR(VLOOKUP(Таблица72[[#This Row],[НОМЕР]],#REF!,9,0),"")</f>
        <v/>
      </c>
      <c r="C484" s="12">
        <f>IF(Категорії!D484&lt;&gt;9999,Категорії!D484,"")</f>
        <v>0</v>
      </c>
      <c r="D484" s="11" t="str">
        <f>IFERROR(VLOOKUP(Таблица72[[#This Row],[НОМЕР]],#REF!,2),"")</f>
        <v/>
      </c>
      <c r="E484" s="11" t="str">
        <f>IFERROR(VLOOKUP(Таблица72[[#This Row],[НОМЕР]],#REF!,6),"")</f>
        <v/>
      </c>
      <c r="F484" s="13" t="str">
        <f>IFERROR(VLOOKUP(Таблица72[[#This Row],[НОМЕР]],#REF!,4,0)-$J$2,"")</f>
        <v/>
      </c>
    </row>
    <row r="485" spans="2:6" ht="15" x14ac:dyDescent="0.2">
      <c r="B485" s="11" t="str">
        <f>IFERROR(VLOOKUP(Таблица72[[#This Row],[НОМЕР]],#REF!,9,0),"")</f>
        <v/>
      </c>
      <c r="C485" s="12">
        <f>IF(Категорії!D485&lt;&gt;9999,Категорії!D485,"")</f>
        <v>0</v>
      </c>
      <c r="D485" s="11" t="str">
        <f>IFERROR(VLOOKUP(Таблица72[[#This Row],[НОМЕР]],#REF!,2),"")</f>
        <v/>
      </c>
      <c r="E485" s="11" t="str">
        <f>IFERROR(VLOOKUP(Таблица72[[#This Row],[НОМЕР]],#REF!,6),"")</f>
        <v/>
      </c>
      <c r="F485" s="13" t="str">
        <f>IFERROR(VLOOKUP(Таблица72[[#This Row],[НОМЕР]],#REF!,4,0)-$J$2,"")</f>
        <v/>
      </c>
    </row>
    <row r="486" spans="2:6" ht="15" x14ac:dyDescent="0.2">
      <c r="B486" s="11" t="str">
        <f>IFERROR(VLOOKUP(Таблица72[[#This Row],[НОМЕР]],#REF!,9,0),"")</f>
        <v/>
      </c>
      <c r="C486" s="12">
        <f>IF(Категорії!D486&lt;&gt;9999,Категорії!D486,"")</f>
        <v>0</v>
      </c>
      <c r="D486" s="11" t="str">
        <f>IFERROR(VLOOKUP(Таблица72[[#This Row],[НОМЕР]],#REF!,2),"")</f>
        <v/>
      </c>
      <c r="E486" s="11" t="str">
        <f>IFERROR(VLOOKUP(Таблица72[[#This Row],[НОМЕР]],#REF!,6),"")</f>
        <v/>
      </c>
      <c r="F486" s="13" t="str">
        <f>IFERROR(VLOOKUP(Таблица72[[#This Row],[НОМЕР]],#REF!,4,0)-$J$2,"")</f>
        <v/>
      </c>
    </row>
    <row r="487" spans="2:6" ht="15" x14ac:dyDescent="0.2">
      <c r="B487" s="11" t="str">
        <f>IFERROR(VLOOKUP(Таблица72[[#This Row],[НОМЕР]],#REF!,9,0),"")</f>
        <v/>
      </c>
      <c r="C487" s="12">
        <f>IF(Категорії!D487&lt;&gt;9999,Категорії!D487,"")</f>
        <v>0</v>
      </c>
      <c r="D487" s="11" t="str">
        <f>IFERROR(VLOOKUP(Таблица72[[#This Row],[НОМЕР]],#REF!,2),"")</f>
        <v/>
      </c>
      <c r="E487" s="11" t="str">
        <f>IFERROR(VLOOKUP(Таблица72[[#This Row],[НОМЕР]],#REF!,6),"")</f>
        <v/>
      </c>
      <c r="F487" s="13" t="str">
        <f>IFERROR(VLOOKUP(Таблица72[[#This Row],[НОМЕР]],#REF!,4,0)-$J$2,"")</f>
        <v/>
      </c>
    </row>
    <row r="488" spans="2:6" ht="15" x14ac:dyDescent="0.2">
      <c r="B488" s="11" t="str">
        <f>IFERROR(VLOOKUP(Таблица72[[#This Row],[НОМЕР]],#REF!,9,0),"")</f>
        <v/>
      </c>
      <c r="C488" s="12">
        <f>IF(Категорії!D488&lt;&gt;9999,Категорії!D488,"")</f>
        <v>0</v>
      </c>
      <c r="D488" s="11" t="str">
        <f>IFERROR(VLOOKUP(Таблица72[[#This Row],[НОМЕР]],#REF!,2),"")</f>
        <v/>
      </c>
      <c r="E488" s="11" t="str">
        <f>IFERROR(VLOOKUP(Таблица72[[#This Row],[НОМЕР]],#REF!,6),"")</f>
        <v/>
      </c>
      <c r="F488" s="13" t="str">
        <f>IFERROR(VLOOKUP(Таблица72[[#This Row],[НОМЕР]],#REF!,4,0)-$J$2,"")</f>
        <v/>
      </c>
    </row>
    <row r="489" spans="2:6" ht="15" x14ac:dyDescent="0.2">
      <c r="B489" s="11" t="str">
        <f>IFERROR(VLOOKUP(Таблица72[[#This Row],[НОМЕР]],#REF!,9,0),"")</f>
        <v/>
      </c>
      <c r="C489" s="12">
        <f>IF(Категорії!D489&lt;&gt;9999,Категорії!D489,"")</f>
        <v>0</v>
      </c>
      <c r="D489" s="11" t="str">
        <f>IFERROR(VLOOKUP(Таблица72[[#This Row],[НОМЕР]],#REF!,2),"")</f>
        <v/>
      </c>
      <c r="E489" s="11" t="str">
        <f>IFERROR(VLOOKUP(Таблица72[[#This Row],[НОМЕР]],#REF!,6),"")</f>
        <v/>
      </c>
      <c r="F489" s="13" t="str">
        <f>IFERROR(VLOOKUP(Таблица72[[#This Row],[НОМЕР]],#REF!,4,0)-$J$2,"")</f>
        <v/>
      </c>
    </row>
    <row r="490" spans="2:6" ht="15" x14ac:dyDescent="0.2">
      <c r="B490" s="11" t="str">
        <f>IFERROR(VLOOKUP(Таблица72[[#This Row],[НОМЕР]],#REF!,9,0),"")</f>
        <v/>
      </c>
      <c r="C490" s="12">
        <f>IF(Категорії!D490&lt;&gt;9999,Категорії!D490,"")</f>
        <v>0</v>
      </c>
      <c r="D490" s="11" t="str">
        <f>IFERROR(VLOOKUP(Таблица72[[#This Row],[НОМЕР]],#REF!,2),"")</f>
        <v/>
      </c>
      <c r="E490" s="11" t="str">
        <f>IFERROR(VLOOKUP(Таблица72[[#This Row],[НОМЕР]],#REF!,6),"")</f>
        <v/>
      </c>
      <c r="F490" s="13" t="str">
        <f>IFERROR(VLOOKUP(Таблица72[[#This Row],[НОМЕР]],#REF!,4,0)-$J$2,"")</f>
        <v/>
      </c>
    </row>
    <row r="491" spans="2:6" ht="15" x14ac:dyDescent="0.2">
      <c r="B491" s="11" t="str">
        <f>IFERROR(VLOOKUP(Таблица72[[#This Row],[НОМЕР]],#REF!,9,0),"")</f>
        <v/>
      </c>
      <c r="C491" s="12">
        <f>IF(Категорії!D491&lt;&gt;9999,Категорії!D491,"")</f>
        <v>0</v>
      </c>
      <c r="D491" s="11" t="str">
        <f>IFERROR(VLOOKUP(Таблица72[[#This Row],[НОМЕР]],#REF!,2),"")</f>
        <v/>
      </c>
      <c r="E491" s="11" t="str">
        <f>IFERROR(VLOOKUP(Таблица72[[#This Row],[НОМЕР]],#REF!,6),"")</f>
        <v/>
      </c>
      <c r="F491" s="13" t="str">
        <f>IFERROR(VLOOKUP(Таблица72[[#This Row],[НОМЕР]],#REF!,4,0)-$J$2,"")</f>
        <v/>
      </c>
    </row>
    <row r="492" spans="2:6" ht="15" x14ac:dyDescent="0.2">
      <c r="B492" s="11" t="str">
        <f>IFERROR(VLOOKUP(Таблица72[[#This Row],[НОМЕР]],#REF!,9,0),"")</f>
        <v/>
      </c>
      <c r="C492" s="12">
        <f>IF(Категорії!D492&lt;&gt;9999,Категорії!D492,"")</f>
        <v>0</v>
      </c>
      <c r="D492" s="11" t="str">
        <f>IFERROR(VLOOKUP(Таблица72[[#This Row],[НОМЕР]],#REF!,2),"")</f>
        <v/>
      </c>
      <c r="E492" s="11" t="str">
        <f>IFERROR(VLOOKUP(Таблица72[[#This Row],[НОМЕР]],#REF!,6),"")</f>
        <v/>
      </c>
      <c r="F492" s="13" t="str">
        <f>IFERROR(VLOOKUP(Таблица72[[#This Row],[НОМЕР]],#REF!,4,0)-$J$2,"")</f>
        <v/>
      </c>
    </row>
    <row r="493" spans="2:6" ht="15" x14ac:dyDescent="0.2">
      <c r="B493" s="11" t="str">
        <f>IFERROR(VLOOKUP(Таблица72[[#This Row],[НОМЕР]],#REF!,9,0),"")</f>
        <v/>
      </c>
      <c r="C493" s="12">
        <f>IF(Категорії!D493&lt;&gt;9999,Категорії!D493,"")</f>
        <v>0</v>
      </c>
      <c r="D493" s="11" t="str">
        <f>IFERROR(VLOOKUP(Таблица72[[#This Row],[НОМЕР]],#REF!,2),"")</f>
        <v/>
      </c>
      <c r="E493" s="11" t="str">
        <f>IFERROR(VLOOKUP(Таблица72[[#This Row],[НОМЕР]],#REF!,6),"")</f>
        <v/>
      </c>
      <c r="F493" s="13" t="str">
        <f>IFERROR(VLOOKUP(Таблица72[[#This Row],[НОМЕР]],#REF!,4,0)-$J$2,"")</f>
        <v/>
      </c>
    </row>
    <row r="494" spans="2:6" ht="15" x14ac:dyDescent="0.2">
      <c r="B494" s="11" t="str">
        <f>IFERROR(VLOOKUP(Таблица72[[#This Row],[НОМЕР]],#REF!,9,0),"")</f>
        <v/>
      </c>
      <c r="C494" s="12">
        <f>IF(Категорії!D494&lt;&gt;9999,Категорії!D494,"")</f>
        <v>0</v>
      </c>
      <c r="D494" s="11" t="str">
        <f>IFERROR(VLOOKUP(Таблица72[[#This Row],[НОМЕР]],#REF!,2),"")</f>
        <v/>
      </c>
      <c r="E494" s="11" t="str">
        <f>IFERROR(VLOOKUP(Таблица72[[#This Row],[НОМЕР]],#REF!,6),"")</f>
        <v/>
      </c>
      <c r="F494" s="13" t="str">
        <f>IFERROR(VLOOKUP(Таблица72[[#This Row],[НОМЕР]],#REF!,4,0)-$J$2,"")</f>
        <v/>
      </c>
    </row>
    <row r="495" spans="2:6" ht="15" x14ac:dyDescent="0.2">
      <c r="B495" s="11" t="str">
        <f>IFERROR(VLOOKUP(Таблица72[[#This Row],[НОМЕР]],#REF!,9,0),"")</f>
        <v/>
      </c>
      <c r="C495" s="12">
        <f>IF(Категорії!D495&lt;&gt;9999,Категорії!D495,"")</f>
        <v>0</v>
      </c>
      <c r="D495" s="11" t="str">
        <f>IFERROR(VLOOKUP(Таблица72[[#This Row],[НОМЕР]],#REF!,2),"")</f>
        <v/>
      </c>
      <c r="E495" s="11" t="str">
        <f>IFERROR(VLOOKUP(Таблица72[[#This Row],[НОМЕР]],#REF!,6),"")</f>
        <v/>
      </c>
      <c r="F495" s="13" t="str">
        <f>IFERROR(VLOOKUP(Таблица72[[#This Row],[НОМЕР]],#REF!,4,0)-$J$2,"")</f>
        <v/>
      </c>
    </row>
    <row r="496" spans="2:6" ht="15" x14ac:dyDescent="0.2">
      <c r="B496" s="11" t="str">
        <f>IFERROR(VLOOKUP(Таблица72[[#This Row],[НОМЕР]],#REF!,9,0),"")</f>
        <v/>
      </c>
      <c r="C496" s="12">
        <f>IF(Категорії!D496&lt;&gt;9999,Категорії!D496,"")</f>
        <v>0</v>
      </c>
      <c r="D496" s="11" t="str">
        <f>IFERROR(VLOOKUP(Таблица72[[#This Row],[НОМЕР]],#REF!,2),"")</f>
        <v/>
      </c>
      <c r="E496" s="11" t="str">
        <f>IFERROR(VLOOKUP(Таблица72[[#This Row],[НОМЕР]],#REF!,6),"")</f>
        <v/>
      </c>
      <c r="F496" s="13" t="str">
        <f>IFERROR(VLOOKUP(Таблица72[[#This Row],[НОМЕР]],#REF!,4,0)-$J$2,"")</f>
        <v/>
      </c>
    </row>
    <row r="497" spans="2:6" ht="15" x14ac:dyDescent="0.2">
      <c r="B497" s="11" t="str">
        <f>IFERROR(VLOOKUP(Таблица72[[#This Row],[НОМЕР]],#REF!,9,0),"")</f>
        <v/>
      </c>
      <c r="C497" s="12">
        <f>IF(Категорії!D497&lt;&gt;9999,Категорії!D497,"")</f>
        <v>0</v>
      </c>
      <c r="D497" s="11" t="str">
        <f>IFERROR(VLOOKUP(Таблица72[[#This Row],[НОМЕР]],#REF!,2),"")</f>
        <v/>
      </c>
      <c r="E497" s="11" t="str">
        <f>IFERROR(VLOOKUP(Таблица72[[#This Row],[НОМЕР]],#REF!,6),"")</f>
        <v/>
      </c>
      <c r="F497" s="13" t="str">
        <f>IFERROR(VLOOKUP(Таблица72[[#This Row],[НОМЕР]],#REF!,4,0)-$J$2,"")</f>
        <v/>
      </c>
    </row>
    <row r="498" spans="2:6" ht="12.75" x14ac:dyDescent="0.15"/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Лист7">
    <tabColor rgb="FF0000FF"/>
    <outlinePr summaryBelow="0" summaryRight="0"/>
  </sheetPr>
  <dimension ref="A1:L498"/>
  <sheetViews>
    <sheetView zoomScale="90" zoomScaleNormal="90" workbookViewId="0" xr3:uid="{78B4E459-6924-5F8B-B7BA-2DD04133E49E}">
      <selection activeCell="G9" sqref="G9"/>
    </sheetView>
  </sheetViews>
  <sheetFormatPr defaultColWidth="14.42578125" defaultRowHeight="15.75" customHeight="1" x14ac:dyDescent="0.15"/>
  <cols>
    <col min="1" max="1" width="7.28125" style="14" customWidth="1"/>
    <col min="2" max="2" width="10.24609375" style="11" bestFit="1" customWidth="1"/>
    <col min="3" max="3" width="12.80859375" style="11" bestFit="1" customWidth="1"/>
    <col min="4" max="4" width="25.484375" style="11" bestFit="1" customWidth="1"/>
    <col min="5" max="5" width="23.19140625" style="11" bestFit="1" customWidth="1"/>
    <col min="6" max="6" width="16.98828125" style="13" customWidth="1"/>
    <col min="7" max="7" width="19.01171875" style="11" customWidth="1"/>
    <col min="8" max="8" width="14.42578125" style="5"/>
    <col min="9" max="9" width="19.1484375" style="5" bestFit="1" customWidth="1"/>
    <col min="10" max="10" width="20.08984375" style="5" bestFit="1" customWidth="1"/>
    <col min="11" max="11" width="14.42578125" style="5"/>
    <col min="12" max="12" width="14.42578125" style="23"/>
    <col min="13" max="16384" width="14.42578125" style="5"/>
  </cols>
  <sheetData>
    <row r="1" spans="1:12" ht="15.75" customHeight="1" x14ac:dyDescent="0.15">
      <c r="A1" s="7" t="s">
        <v>22</v>
      </c>
      <c r="B1" s="15" t="s">
        <v>4</v>
      </c>
      <c r="C1" s="15" t="s">
        <v>0</v>
      </c>
      <c r="D1" s="15" t="s">
        <v>6</v>
      </c>
      <c r="E1" s="15" t="s">
        <v>23</v>
      </c>
      <c r="F1" s="9" t="s">
        <v>18</v>
      </c>
      <c r="G1" s="8" t="s">
        <v>177</v>
      </c>
      <c r="J1" s="6" t="s">
        <v>5</v>
      </c>
      <c r="L1" s="23">
        <f ca="1">_xlfn.SHEET()</f>
        <v>6</v>
      </c>
    </row>
    <row r="2" spans="1:12" ht="15.75" customHeight="1" x14ac:dyDescent="0.2">
      <c r="A2" s="10" t="s">
        <v>19</v>
      </c>
      <c r="B2" s="33">
        <v>1</v>
      </c>
      <c r="C2" s="34">
        <v>550</v>
      </c>
      <c r="D2" s="33" t="s">
        <v>171</v>
      </c>
      <c r="E2" s="33"/>
      <c r="F2" s="35">
        <v>6.748842592592591E-2</v>
      </c>
      <c r="G2" s="11" t="s">
        <v>179</v>
      </c>
      <c r="J2" s="2">
        <v>0.41666666666666669</v>
      </c>
      <c r="L2" s="24"/>
    </row>
    <row r="3" spans="1:12" ht="15.75" customHeight="1" x14ac:dyDescent="0.2">
      <c r="A3" s="10" t="s">
        <v>20</v>
      </c>
      <c r="B3" s="33">
        <f>1+B2</f>
        <v>2</v>
      </c>
      <c r="C3" s="34">
        <v>510</v>
      </c>
      <c r="D3" s="33" t="s">
        <v>128</v>
      </c>
      <c r="E3" s="33" t="s">
        <v>40</v>
      </c>
      <c r="F3" s="35">
        <v>6.958333333333333E-2</v>
      </c>
      <c r="G3" s="11" t="s">
        <v>179</v>
      </c>
      <c r="L3" s="24"/>
    </row>
    <row r="4" spans="1:12" ht="15.75" customHeight="1" x14ac:dyDescent="0.2">
      <c r="A4" s="10" t="s">
        <v>21</v>
      </c>
      <c r="B4" s="33">
        <f t="shared" ref="B4:B10" si="0">1+B3</f>
        <v>3</v>
      </c>
      <c r="C4" s="34">
        <v>502</v>
      </c>
      <c r="D4" s="33" t="s">
        <v>115</v>
      </c>
      <c r="E4" s="33" t="s">
        <v>2</v>
      </c>
      <c r="F4" s="35">
        <v>7.5833333333333308E-2</v>
      </c>
      <c r="G4" s="11" t="s">
        <v>179</v>
      </c>
      <c r="L4" s="24"/>
    </row>
    <row r="5" spans="1:12" ht="15.75" customHeight="1" x14ac:dyDescent="0.2">
      <c r="A5" s="26" t="s">
        <v>19</v>
      </c>
      <c r="B5" s="30">
        <f t="shared" si="0"/>
        <v>4</v>
      </c>
      <c r="C5" s="31">
        <v>501</v>
      </c>
      <c r="D5" s="30" t="s">
        <v>114</v>
      </c>
      <c r="E5" s="30" t="s">
        <v>40</v>
      </c>
      <c r="F5" s="32">
        <v>7.7314814814814836E-2</v>
      </c>
      <c r="G5" s="11" t="s">
        <v>179</v>
      </c>
    </row>
    <row r="6" spans="1:12" ht="15.75" customHeight="1" x14ac:dyDescent="0.2">
      <c r="B6" s="11">
        <f t="shared" si="0"/>
        <v>5</v>
      </c>
      <c r="C6" s="12">
        <v>524</v>
      </c>
      <c r="D6" s="11" t="s">
        <v>149</v>
      </c>
      <c r="E6" s="11" t="s">
        <v>40</v>
      </c>
      <c r="F6" s="13">
        <v>7.8472222222222165E-2</v>
      </c>
      <c r="G6" s="11" t="s">
        <v>179</v>
      </c>
    </row>
    <row r="7" spans="1:12" ht="15.75" customHeight="1" x14ac:dyDescent="0.2">
      <c r="A7" s="26" t="s">
        <v>20</v>
      </c>
      <c r="B7" s="30">
        <f t="shared" si="0"/>
        <v>6</v>
      </c>
      <c r="C7" s="31">
        <v>551</v>
      </c>
      <c r="D7" s="30" t="s">
        <v>172</v>
      </c>
      <c r="E7" s="30"/>
      <c r="F7" s="32">
        <v>8.2175925925925875E-2</v>
      </c>
      <c r="G7" s="11" t="s">
        <v>179</v>
      </c>
    </row>
    <row r="8" spans="1:12" ht="15.75" customHeight="1" x14ac:dyDescent="0.2">
      <c r="B8" s="11">
        <f t="shared" si="0"/>
        <v>7</v>
      </c>
      <c r="C8" s="12">
        <v>520</v>
      </c>
      <c r="D8" s="11" t="s">
        <v>142</v>
      </c>
      <c r="E8" s="11" t="s">
        <v>2</v>
      </c>
      <c r="F8" s="13">
        <v>8.3333333333333315E-2</v>
      </c>
      <c r="G8" s="11" t="s">
        <v>179</v>
      </c>
    </row>
    <row r="9" spans="1:12" ht="15.75" customHeight="1" x14ac:dyDescent="0.2">
      <c r="A9" s="26" t="s">
        <v>21</v>
      </c>
      <c r="B9" s="30">
        <f t="shared" si="0"/>
        <v>8</v>
      </c>
      <c r="C9" s="31">
        <v>508</v>
      </c>
      <c r="D9" s="30" t="s">
        <v>126</v>
      </c>
      <c r="E9" s="30" t="s">
        <v>8</v>
      </c>
      <c r="F9" s="32">
        <v>8.9930555555555569E-2</v>
      </c>
      <c r="G9" s="11" t="s">
        <v>179</v>
      </c>
    </row>
    <row r="10" spans="1:12" ht="15.75" customHeight="1" x14ac:dyDescent="0.2">
      <c r="B10" s="11">
        <f t="shared" si="0"/>
        <v>9</v>
      </c>
      <c r="C10" s="12">
        <v>512</v>
      </c>
      <c r="D10" s="11" t="s">
        <v>130</v>
      </c>
      <c r="E10" s="11" t="s">
        <v>2</v>
      </c>
      <c r="F10" s="13" t="s">
        <v>174</v>
      </c>
      <c r="I10"/>
      <c r="J10"/>
    </row>
    <row r="11" spans="1:12" ht="15.75" customHeight="1" x14ac:dyDescent="0.2">
      <c r="C11" s="12" t="str">
        <f ca="1">IF(Категорії!F11&lt;&gt;9999,Категорії!F11,"")</f>
        <v/>
      </c>
      <c r="D11" s="11" t="str">
        <f ca="1">IFERROR(VLOOKUP(Таблица723[[#This Row],[НОМЕР]],#REF!,2),"")</f>
        <v/>
      </c>
      <c r="E11" s="11" t="str">
        <f ca="1">IFERROR(VLOOKUP(Таблица723[[#This Row],[НОМЕР]],#REF!,6),"")</f>
        <v/>
      </c>
      <c r="F11" s="13" t="str">
        <f ca="1">IFERROR(VLOOKUP(Таблица723[[#This Row],[НОМЕР]],#REF!,4,0)-$J$2,"")</f>
        <v/>
      </c>
    </row>
    <row r="12" spans="1:12" ht="15.75" customHeight="1" x14ac:dyDescent="0.2">
      <c r="B12" s="11" t="str">
        <f ca="1">IFERROR(VLOOKUP(Таблица723[[#This Row],[НОМЕР]],#REF!,9,0),"")</f>
        <v/>
      </c>
      <c r="C12" s="12" t="str">
        <f ca="1">IF(Категорії!F12&lt;&gt;9999,Категорії!F12,"")</f>
        <v/>
      </c>
      <c r="D12" s="11" t="str">
        <f ca="1">IFERROR(VLOOKUP(Таблица723[[#This Row],[НОМЕР]],#REF!,2),"")</f>
        <v/>
      </c>
      <c r="E12" s="11" t="str">
        <f ca="1">IFERROR(VLOOKUP(Таблица723[[#This Row],[НОМЕР]],#REF!,6),"")</f>
        <v/>
      </c>
      <c r="F12" s="13" t="str">
        <f ca="1">IFERROR(VLOOKUP(Таблица723[[#This Row],[НОМЕР]],#REF!,4,0)-$J$2,"")</f>
        <v/>
      </c>
    </row>
    <row r="13" spans="1:12" ht="15.75" customHeight="1" x14ac:dyDescent="0.2">
      <c r="B13" s="11" t="str">
        <f ca="1">IFERROR(VLOOKUP(Таблица723[[#This Row],[НОМЕР]],#REF!,9,0),"")</f>
        <v/>
      </c>
      <c r="C13" s="12" t="str">
        <f ca="1">IF(Категорії!F13&lt;&gt;9999,Категорії!F13,"")</f>
        <v/>
      </c>
      <c r="D13" s="11" t="str">
        <f ca="1">IFERROR(VLOOKUP(Таблица723[[#This Row],[НОМЕР]],#REF!,2),"")</f>
        <v/>
      </c>
      <c r="E13" s="11" t="str">
        <f ca="1">IFERROR(VLOOKUP(Таблица723[[#This Row],[НОМЕР]],#REF!,6),"")</f>
        <v/>
      </c>
      <c r="F13" s="13" t="str">
        <f ca="1">IFERROR(VLOOKUP(Таблица723[[#This Row],[НОМЕР]],#REF!,4,0)-$J$2,"")</f>
        <v/>
      </c>
    </row>
    <row r="14" spans="1:12" ht="15.75" customHeight="1" x14ac:dyDescent="0.2">
      <c r="B14" s="11" t="str">
        <f ca="1">IFERROR(VLOOKUP(Таблица723[[#This Row],[НОМЕР]],#REF!,9,0),"")</f>
        <v/>
      </c>
      <c r="C14" s="12" t="str">
        <f ca="1">IF(Категорії!F14&lt;&gt;9999,Категорії!F14,"")</f>
        <v/>
      </c>
      <c r="D14" s="11" t="str">
        <f ca="1">IFERROR(VLOOKUP(Таблица723[[#This Row],[НОМЕР]],#REF!,2),"")</f>
        <v/>
      </c>
      <c r="E14" s="11" t="str">
        <f ca="1">IFERROR(VLOOKUP(Таблица723[[#This Row],[НОМЕР]],#REF!,6),"")</f>
        <v/>
      </c>
      <c r="F14" s="13" t="str">
        <f ca="1">IFERROR(VLOOKUP(Таблица723[[#This Row],[НОМЕР]],#REF!,4,0)-$J$2,"")</f>
        <v/>
      </c>
    </row>
    <row r="15" spans="1:12" ht="15.75" customHeight="1" x14ac:dyDescent="0.2">
      <c r="B15" s="11" t="str">
        <f ca="1">IFERROR(VLOOKUP(Таблица723[[#This Row],[НОМЕР]],#REF!,9,0),"")</f>
        <v/>
      </c>
      <c r="C15" s="12" t="str">
        <f ca="1">IF(Категорії!F15&lt;&gt;9999,Категорії!F15,"")</f>
        <v/>
      </c>
      <c r="D15" s="11" t="str">
        <f ca="1">IFERROR(VLOOKUP(Таблица723[[#This Row],[НОМЕР]],#REF!,2),"")</f>
        <v/>
      </c>
      <c r="E15" s="11" t="str">
        <f ca="1">IFERROR(VLOOKUP(Таблица723[[#This Row],[НОМЕР]],#REF!,6),"")</f>
        <v/>
      </c>
      <c r="F15" s="13" t="str">
        <f ca="1">IFERROR(VLOOKUP(Таблица723[[#This Row],[НОМЕР]],#REF!,4,0)-$J$2,"")</f>
        <v/>
      </c>
    </row>
    <row r="16" spans="1:12" ht="15.75" customHeight="1" x14ac:dyDescent="0.2">
      <c r="B16" s="11" t="str">
        <f ca="1">IFERROR(VLOOKUP(Таблица723[[#This Row],[НОМЕР]],#REF!,9,0),"")</f>
        <v/>
      </c>
      <c r="C16" s="12" t="str">
        <f ca="1">IF(Категорії!F16&lt;&gt;9999,Категорії!F16,"")</f>
        <v/>
      </c>
      <c r="D16" s="11" t="str">
        <f ca="1">IFERROR(VLOOKUP(Таблица723[[#This Row],[НОМЕР]],#REF!,2),"")</f>
        <v/>
      </c>
      <c r="E16" s="11" t="str">
        <f ca="1">IFERROR(VLOOKUP(Таблица723[[#This Row],[НОМЕР]],#REF!,6),"")</f>
        <v/>
      </c>
      <c r="F16" s="13" t="str">
        <f ca="1">IFERROR(VLOOKUP(Таблица723[[#This Row],[НОМЕР]],#REF!,4,0)-$J$2,"")</f>
        <v/>
      </c>
    </row>
    <row r="17" spans="2:6" ht="15.75" customHeight="1" x14ac:dyDescent="0.2">
      <c r="B17" s="11" t="str">
        <f ca="1">IFERROR(VLOOKUP(Таблица723[[#This Row],[НОМЕР]],#REF!,9,0),"")</f>
        <v/>
      </c>
      <c r="C17" s="12" t="str">
        <f ca="1">IF(Категорії!F17&lt;&gt;9999,Категорії!F17,"")</f>
        <v/>
      </c>
      <c r="D17" s="11" t="str">
        <f ca="1">IFERROR(VLOOKUP(Таблица723[[#This Row],[НОМЕР]],#REF!,2),"")</f>
        <v/>
      </c>
      <c r="E17" s="11" t="str">
        <f ca="1">IFERROR(VLOOKUP(Таблица723[[#This Row],[НОМЕР]],#REF!,6),"")</f>
        <v/>
      </c>
      <c r="F17" s="13" t="str">
        <f ca="1">IFERROR(VLOOKUP(Таблица723[[#This Row],[НОМЕР]],#REF!,4,0)-$J$2,"")</f>
        <v/>
      </c>
    </row>
    <row r="18" spans="2:6" ht="15.75" customHeight="1" x14ac:dyDescent="0.2">
      <c r="B18" s="11" t="str">
        <f ca="1">IFERROR(VLOOKUP(Таблица723[[#This Row],[НОМЕР]],#REF!,9,0),"")</f>
        <v/>
      </c>
      <c r="C18" s="12" t="str">
        <f ca="1">IF(Категорії!F18&lt;&gt;9999,Категорії!F18,"")</f>
        <v/>
      </c>
      <c r="D18" s="11" t="str">
        <f ca="1">IFERROR(VLOOKUP(Таблица723[[#This Row],[НОМЕР]],#REF!,2),"")</f>
        <v/>
      </c>
      <c r="E18" s="11" t="str">
        <f ca="1">IFERROR(VLOOKUP(Таблица723[[#This Row],[НОМЕР]],#REF!,6),"")</f>
        <v/>
      </c>
      <c r="F18" s="13" t="str">
        <f ca="1">IFERROR(VLOOKUP(Таблица723[[#This Row],[НОМЕР]],#REF!,4,0)-$J$2,"")</f>
        <v/>
      </c>
    </row>
    <row r="19" spans="2:6" ht="15.75" customHeight="1" x14ac:dyDescent="0.2">
      <c r="B19" s="11" t="str">
        <f ca="1">IFERROR(VLOOKUP(Таблица723[[#This Row],[НОМЕР]],#REF!,9,0),"")</f>
        <v/>
      </c>
      <c r="C19" s="12" t="str">
        <f ca="1">IF(Категорії!F19&lt;&gt;9999,Категорії!F19,"")</f>
        <v/>
      </c>
      <c r="D19" s="11" t="str">
        <f ca="1">IFERROR(VLOOKUP(Таблица723[[#This Row],[НОМЕР]],#REF!,2),"")</f>
        <v/>
      </c>
      <c r="E19" s="11" t="str">
        <f ca="1">IFERROR(VLOOKUP(Таблица723[[#This Row],[НОМЕР]],#REF!,6),"")</f>
        <v/>
      </c>
      <c r="F19" s="13" t="str">
        <f ca="1">IFERROR(VLOOKUP(Таблица723[[#This Row],[НОМЕР]],#REF!,4,0)-$J$2,"")</f>
        <v/>
      </c>
    </row>
    <row r="20" spans="2:6" ht="15.75" customHeight="1" x14ac:dyDescent="0.2">
      <c r="B20" s="11" t="str">
        <f ca="1">IFERROR(VLOOKUP(Таблица723[[#This Row],[НОМЕР]],#REF!,9,0),"")</f>
        <v/>
      </c>
      <c r="C20" s="12" t="str">
        <f ca="1">IF(Категорії!F20&lt;&gt;9999,Категорії!F20,"")</f>
        <v/>
      </c>
      <c r="D20" s="11" t="str">
        <f ca="1">IFERROR(VLOOKUP(Таблица723[[#This Row],[НОМЕР]],#REF!,2),"")</f>
        <v/>
      </c>
      <c r="E20" s="11" t="str">
        <f ca="1">IFERROR(VLOOKUP(Таблица723[[#This Row],[НОМЕР]],#REF!,6),"")</f>
        <v/>
      </c>
      <c r="F20" s="13" t="str">
        <f ca="1">IFERROR(VLOOKUP(Таблица723[[#This Row],[НОМЕР]],#REF!,4,0)-$J$2,"")</f>
        <v/>
      </c>
    </row>
    <row r="21" spans="2:6" ht="15.75" customHeight="1" x14ac:dyDescent="0.2">
      <c r="B21" s="11" t="str">
        <f ca="1">IFERROR(VLOOKUP(Таблица723[[#This Row],[НОМЕР]],#REF!,9,0),"")</f>
        <v/>
      </c>
      <c r="C21" s="12" t="str">
        <f ca="1">IF(Категорії!F21&lt;&gt;9999,Категорії!F21,"")</f>
        <v/>
      </c>
      <c r="D21" s="11" t="str">
        <f ca="1">IFERROR(VLOOKUP(Таблица723[[#This Row],[НОМЕР]],#REF!,2),"")</f>
        <v/>
      </c>
      <c r="E21" s="11" t="str">
        <f ca="1">IFERROR(VLOOKUP(Таблица723[[#This Row],[НОМЕР]],#REF!,6),"")</f>
        <v/>
      </c>
      <c r="F21" s="13" t="str">
        <f ca="1">IFERROR(VLOOKUP(Таблица723[[#This Row],[НОМЕР]],#REF!,4,0)-$J$2,"")</f>
        <v/>
      </c>
    </row>
    <row r="22" spans="2:6" ht="15" x14ac:dyDescent="0.2">
      <c r="B22" s="11" t="str">
        <f ca="1">IFERROR(VLOOKUP(Таблица723[[#This Row],[НОМЕР]],#REF!,9,0),"")</f>
        <v/>
      </c>
      <c r="C22" s="12" t="str">
        <f ca="1">IF(Категорії!F22&lt;&gt;9999,Категорії!F22,"")</f>
        <v/>
      </c>
      <c r="D22" s="11" t="str">
        <f ca="1">IFERROR(VLOOKUP(Таблица723[[#This Row],[НОМЕР]],#REF!,2),"")</f>
        <v/>
      </c>
      <c r="E22" s="11" t="str">
        <f ca="1">IFERROR(VLOOKUP(Таблица723[[#This Row],[НОМЕР]],#REF!,6),"")</f>
        <v/>
      </c>
      <c r="F22" s="13" t="str">
        <f ca="1">IFERROR(VLOOKUP(Таблица723[[#This Row],[НОМЕР]],#REF!,4,0)-$J$2,"")</f>
        <v/>
      </c>
    </row>
    <row r="23" spans="2:6" ht="15" x14ac:dyDescent="0.2">
      <c r="B23" s="11" t="str">
        <f ca="1">IFERROR(VLOOKUP(Таблица723[[#This Row],[НОМЕР]],#REF!,9,0),"")</f>
        <v/>
      </c>
      <c r="C23" s="12" t="str">
        <f ca="1">IF(Категорії!F23&lt;&gt;9999,Категорії!F23,"")</f>
        <v/>
      </c>
      <c r="D23" s="11" t="str">
        <f ca="1">IFERROR(VLOOKUP(Таблица723[[#This Row],[НОМЕР]],#REF!,2),"")</f>
        <v/>
      </c>
      <c r="E23" s="11" t="str">
        <f ca="1">IFERROR(VLOOKUP(Таблица723[[#This Row],[НОМЕР]],#REF!,6),"")</f>
        <v/>
      </c>
      <c r="F23" s="13" t="str">
        <f ca="1">IFERROR(VLOOKUP(Таблица723[[#This Row],[НОМЕР]],#REF!,4,0)-$J$2,"")</f>
        <v/>
      </c>
    </row>
    <row r="24" spans="2:6" ht="15" x14ac:dyDescent="0.2">
      <c r="B24" s="11" t="str">
        <f ca="1">IFERROR(VLOOKUP(Таблица723[[#This Row],[НОМЕР]],#REF!,9,0),"")</f>
        <v/>
      </c>
      <c r="C24" s="12" t="str">
        <f ca="1">IF(Категорії!F24&lt;&gt;9999,Категорії!F24,"")</f>
        <v/>
      </c>
      <c r="D24" s="11" t="str">
        <f ca="1">IFERROR(VLOOKUP(Таблица723[[#This Row],[НОМЕР]],#REF!,2),"")</f>
        <v/>
      </c>
      <c r="E24" s="11" t="str">
        <f ca="1">IFERROR(VLOOKUP(Таблица723[[#This Row],[НОМЕР]],#REF!,6),"")</f>
        <v/>
      </c>
      <c r="F24" s="13" t="str">
        <f ca="1">IFERROR(VLOOKUP(Таблица723[[#This Row],[НОМЕР]],#REF!,4,0)-$J$2,"")</f>
        <v/>
      </c>
    </row>
    <row r="25" spans="2:6" ht="15" x14ac:dyDescent="0.2">
      <c r="B25" s="11" t="str">
        <f ca="1">IFERROR(VLOOKUP(Таблица723[[#This Row],[НОМЕР]],#REF!,9,0),"")</f>
        <v/>
      </c>
      <c r="C25" s="12" t="str">
        <f ca="1">IF(Категорії!F25&lt;&gt;9999,Категорії!F25,"")</f>
        <v/>
      </c>
      <c r="D25" s="11" t="str">
        <f ca="1">IFERROR(VLOOKUP(Таблица723[[#This Row],[НОМЕР]],#REF!,2),"")</f>
        <v/>
      </c>
      <c r="E25" s="11" t="str">
        <f ca="1">IFERROR(VLOOKUP(Таблица723[[#This Row],[НОМЕР]],#REF!,6),"")</f>
        <v/>
      </c>
      <c r="F25" s="13" t="str">
        <f ca="1">IFERROR(VLOOKUP(Таблица723[[#This Row],[НОМЕР]],#REF!,4,0)-$J$2,"")</f>
        <v/>
      </c>
    </row>
    <row r="26" spans="2:6" ht="15" x14ac:dyDescent="0.2">
      <c r="B26" s="11" t="str">
        <f ca="1">IFERROR(VLOOKUP(Таблица723[[#This Row],[НОМЕР]],#REF!,9,0),"")</f>
        <v/>
      </c>
      <c r="C26" s="12" t="str">
        <f ca="1">IF(Категорії!F26&lt;&gt;9999,Категорії!F26,"")</f>
        <v/>
      </c>
      <c r="D26" s="11" t="str">
        <f ca="1">IFERROR(VLOOKUP(Таблица723[[#This Row],[НОМЕР]],#REF!,2),"")</f>
        <v/>
      </c>
      <c r="E26" s="11" t="str">
        <f ca="1">IFERROR(VLOOKUP(Таблица723[[#This Row],[НОМЕР]],#REF!,6),"")</f>
        <v/>
      </c>
      <c r="F26" s="13" t="str">
        <f ca="1">IFERROR(VLOOKUP(Таблица723[[#This Row],[НОМЕР]],#REF!,4,0)-$J$2,"")</f>
        <v/>
      </c>
    </row>
    <row r="27" spans="2:6" ht="15" x14ac:dyDescent="0.2">
      <c r="B27" s="11" t="str">
        <f ca="1">IFERROR(VLOOKUP(Таблица723[[#This Row],[НОМЕР]],#REF!,9,0),"")</f>
        <v/>
      </c>
      <c r="C27" s="12" t="str">
        <f ca="1">IF(Категорії!F27&lt;&gt;9999,Категорії!F27,"")</f>
        <v/>
      </c>
      <c r="D27" s="11" t="str">
        <f ca="1">IFERROR(VLOOKUP(Таблица723[[#This Row],[НОМЕР]],#REF!,2),"")</f>
        <v/>
      </c>
      <c r="E27" s="11" t="str">
        <f ca="1">IFERROR(VLOOKUP(Таблица723[[#This Row],[НОМЕР]],#REF!,6),"")</f>
        <v/>
      </c>
      <c r="F27" s="13" t="str">
        <f ca="1">IFERROR(VLOOKUP(Таблица723[[#This Row],[НОМЕР]],#REF!,4,0)-$J$2,"")</f>
        <v/>
      </c>
    </row>
    <row r="28" spans="2:6" ht="15" x14ac:dyDescent="0.2">
      <c r="B28" s="11" t="str">
        <f ca="1">IFERROR(VLOOKUP(Таблица723[[#This Row],[НОМЕР]],#REF!,9,0),"")</f>
        <v/>
      </c>
      <c r="C28" s="12" t="str">
        <f ca="1">IF(Категорії!F28&lt;&gt;9999,Категорії!F28,"")</f>
        <v/>
      </c>
      <c r="D28" s="11" t="str">
        <f ca="1">IFERROR(VLOOKUP(Таблица723[[#This Row],[НОМЕР]],#REF!,2),"")</f>
        <v/>
      </c>
      <c r="E28" s="11" t="str">
        <f ca="1">IFERROR(VLOOKUP(Таблица723[[#This Row],[НОМЕР]],#REF!,6),"")</f>
        <v/>
      </c>
      <c r="F28" s="13" t="str">
        <f ca="1">IFERROR(VLOOKUP(Таблица723[[#This Row],[НОМЕР]],#REF!,4,0)-$J$2,"")</f>
        <v/>
      </c>
    </row>
    <row r="29" spans="2:6" ht="15" x14ac:dyDescent="0.2">
      <c r="B29" s="11" t="str">
        <f ca="1">IFERROR(VLOOKUP(Таблица723[[#This Row],[НОМЕР]],#REF!,9,0),"")</f>
        <v/>
      </c>
      <c r="C29" s="12" t="str">
        <f ca="1">IF(Категорії!F29&lt;&gt;9999,Категорії!F29,"")</f>
        <v/>
      </c>
      <c r="D29" s="11" t="str">
        <f ca="1">IFERROR(VLOOKUP(Таблица723[[#This Row],[НОМЕР]],#REF!,2),"")</f>
        <v/>
      </c>
      <c r="E29" s="11" t="str">
        <f ca="1">IFERROR(VLOOKUP(Таблица723[[#This Row],[НОМЕР]],#REF!,6),"")</f>
        <v/>
      </c>
      <c r="F29" s="13" t="str">
        <f ca="1">IFERROR(VLOOKUP(Таблица723[[#This Row],[НОМЕР]],#REF!,4,0)-$J$2,"")</f>
        <v/>
      </c>
    </row>
    <row r="30" spans="2:6" ht="15" x14ac:dyDescent="0.2">
      <c r="B30" s="11" t="str">
        <f ca="1">IFERROR(VLOOKUP(Таблица723[[#This Row],[НОМЕР]],#REF!,9,0),"")</f>
        <v/>
      </c>
      <c r="C30" s="12" t="str">
        <f ca="1">IF(Категорії!F30&lt;&gt;9999,Категорії!F30,"")</f>
        <v/>
      </c>
      <c r="D30" s="11" t="str">
        <f ca="1">IFERROR(VLOOKUP(Таблица723[[#This Row],[НОМЕР]],#REF!,2),"")</f>
        <v/>
      </c>
      <c r="E30" s="11" t="str">
        <f ca="1">IFERROR(VLOOKUP(Таблица723[[#This Row],[НОМЕР]],#REF!,6),"")</f>
        <v/>
      </c>
      <c r="F30" s="13" t="str">
        <f ca="1">IFERROR(VLOOKUP(Таблица723[[#This Row],[НОМЕР]],#REF!,4,0)-$J$2,"")</f>
        <v/>
      </c>
    </row>
    <row r="31" spans="2:6" ht="15" x14ac:dyDescent="0.2">
      <c r="B31" s="11" t="str">
        <f ca="1">IFERROR(VLOOKUP(Таблица723[[#This Row],[НОМЕР]],#REF!,9,0),"")</f>
        <v/>
      </c>
      <c r="C31" s="12" t="str">
        <f ca="1">IF(Категорії!F31&lt;&gt;9999,Категорії!F31,"")</f>
        <v/>
      </c>
      <c r="D31" s="11" t="str">
        <f ca="1">IFERROR(VLOOKUP(Таблица723[[#This Row],[НОМЕР]],#REF!,2),"")</f>
        <v/>
      </c>
      <c r="E31" s="11" t="str">
        <f ca="1">IFERROR(VLOOKUP(Таблица723[[#This Row],[НОМЕР]],#REF!,6),"")</f>
        <v/>
      </c>
      <c r="F31" s="13" t="str">
        <f ca="1">IFERROR(VLOOKUP(Таблица723[[#This Row],[НОМЕР]],#REF!,4,0)-$J$2,"")</f>
        <v/>
      </c>
    </row>
    <row r="32" spans="2:6" ht="15" x14ac:dyDescent="0.2">
      <c r="B32" s="11" t="str">
        <f ca="1">IFERROR(VLOOKUP(Таблица723[[#This Row],[НОМЕР]],#REF!,9,0),"")</f>
        <v/>
      </c>
      <c r="C32" s="12" t="str">
        <f ca="1">IF(Категорії!F32&lt;&gt;9999,Категорії!F32,"")</f>
        <v/>
      </c>
      <c r="D32" s="11" t="str">
        <f ca="1">IFERROR(VLOOKUP(Таблица723[[#This Row],[НОМЕР]],#REF!,2),"")</f>
        <v/>
      </c>
      <c r="E32" s="11" t="str">
        <f ca="1">IFERROR(VLOOKUP(Таблица723[[#This Row],[НОМЕР]],#REF!,6),"")</f>
        <v/>
      </c>
      <c r="F32" s="13" t="str">
        <f ca="1">IFERROR(VLOOKUP(Таблица723[[#This Row],[НОМЕР]],#REF!,4,0)-$J$2,"")</f>
        <v/>
      </c>
    </row>
    <row r="33" spans="2:6" ht="15" x14ac:dyDescent="0.2">
      <c r="B33" s="11" t="str">
        <f ca="1">IFERROR(VLOOKUP(Таблица723[[#This Row],[НОМЕР]],#REF!,9,0),"")</f>
        <v/>
      </c>
      <c r="C33" s="12" t="str">
        <f ca="1">IF(Категорії!F33&lt;&gt;9999,Категорії!F33,"")</f>
        <v/>
      </c>
      <c r="D33" s="11" t="str">
        <f ca="1">IFERROR(VLOOKUP(Таблица723[[#This Row],[НОМЕР]],#REF!,2),"")</f>
        <v/>
      </c>
      <c r="E33" s="11" t="str">
        <f ca="1">IFERROR(VLOOKUP(Таблица723[[#This Row],[НОМЕР]],#REF!,6),"")</f>
        <v/>
      </c>
      <c r="F33" s="13" t="str">
        <f ca="1">IFERROR(VLOOKUP(Таблица723[[#This Row],[НОМЕР]],#REF!,4,0)-$J$2,"")</f>
        <v/>
      </c>
    </row>
    <row r="34" spans="2:6" ht="15" x14ac:dyDescent="0.2">
      <c r="B34" s="11" t="str">
        <f ca="1">IFERROR(VLOOKUP(Таблица723[[#This Row],[НОМЕР]],#REF!,9,0),"")</f>
        <v/>
      </c>
      <c r="C34" s="12" t="str">
        <f ca="1">IF(Категорії!F34&lt;&gt;9999,Категорії!F34,"")</f>
        <v/>
      </c>
      <c r="D34" s="11" t="str">
        <f ca="1">IFERROR(VLOOKUP(Таблица723[[#This Row],[НОМЕР]],#REF!,2),"")</f>
        <v/>
      </c>
      <c r="E34" s="11" t="str">
        <f ca="1">IFERROR(VLOOKUP(Таблица723[[#This Row],[НОМЕР]],#REF!,6),"")</f>
        <v/>
      </c>
      <c r="F34" s="13" t="str">
        <f ca="1">IFERROR(VLOOKUP(Таблица723[[#This Row],[НОМЕР]],#REF!,4,0)-$J$2,"")</f>
        <v/>
      </c>
    </row>
    <row r="35" spans="2:6" ht="15" x14ac:dyDescent="0.2">
      <c r="B35" s="11" t="str">
        <f ca="1">IFERROR(VLOOKUP(Таблица723[[#This Row],[НОМЕР]],#REF!,9,0),"")</f>
        <v/>
      </c>
      <c r="C35" s="12" t="str">
        <f ca="1">IF(Категорії!F35&lt;&gt;9999,Категорії!F35,"")</f>
        <v/>
      </c>
      <c r="D35" s="11" t="str">
        <f ca="1">IFERROR(VLOOKUP(Таблица723[[#This Row],[НОМЕР]],#REF!,2),"")</f>
        <v/>
      </c>
      <c r="E35" s="11" t="str">
        <f ca="1">IFERROR(VLOOKUP(Таблица723[[#This Row],[НОМЕР]],#REF!,6),"")</f>
        <v/>
      </c>
      <c r="F35" s="13" t="str">
        <f ca="1">IFERROR(VLOOKUP(Таблица723[[#This Row],[НОМЕР]],#REF!,4,0)-$J$2,"")</f>
        <v/>
      </c>
    </row>
    <row r="36" spans="2:6" ht="15" x14ac:dyDescent="0.2">
      <c r="B36" s="11" t="str">
        <f ca="1">IFERROR(VLOOKUP(Таблица723[[#This Row],[НОМЕР]],#REF!,9,0),"")</f>
        <v/>
      </c>
      <c r="C36" s="12" t="str">
        <f ca="1">IF(Категорії!F36&lt;&gt;9999,Категорії!F36,"")</f>
        <v/>
      </c>
      <c r="D36" s="11" t="str">
        <f ca="1">IFERROR(VLOOKUP(Таблица723[[#This Row],[НОМЕР]],#REF!,2),"")</f>
        <v/>
      </c>
      <c r="E36" s="11" t="str">
        <f ca="1">IFERROR(VLOOKUP(Таблица723[[#This Row],[НОМЕР]],#REF!,6),"")</f>
        <v/>
      </c>
      <c r="F36" s="13" t="str">
        <f ca="1">IFERROR(VLOOKUP(Таблица723[[#This Row],[НОМЕР]],#REF!,4,0)-$J$2,"")</f>
        <v/>
      </c>
    </row>
    <row r="37" spans="2:6" ht="15" x14ac:dyDescent="0.2">
      <c r="B37" s="11" t="str">
        <f ca="1">IFERROR(VLOOKUP(Таблица723[[#This Row],[НОМЕР]],#REF!,9,0),"")</f>
        <v/>
      </c>
      <c r="C37" s="12" t="str">
        <f ca="1">IF(Категорії!F37&lt;&gt;9999,Категорії!F37,"")</f>
        <v/>
      </c>
      <c r="D37" s="11" t="str">
        <f ca="1">IFERROR(VLOOKUP(Таблица723[[#This Row],[НОМЕР]],#REF!,2),"")</f>
        <v/>
      </c>
      <c r="E37" s="11" t="str">
        <f ca="1">IFERROR(VLOOKUP(Таблица723[[#This Row],[НОМЕР]],#REF!,6),"")</f>
        <v/>
      </c>
      <c r="F37" s="13" t="str">
        <f ca="1">IFERROR(VLOOKUP(Таблица723[[#This Row],[НОМЕР]],#REF!,4,0)-$J$2,"")</f>
        <v/>
      </c>
    </row>
    <row r="38" spans="2:6" ht="15" x14ac:dyDescent="0.2">
      <c r="B38" s="11" t="str">
        <f ca="1">IFERROR(VLOOKUP(Таблица723[[#This Row],[НОМЕР]],#REF!,9,0),"")</f>
        <v/>
      </c>
      <c r="C38" s="12" t="str">
        <f ca="1">IF(Категорії!F38&lt;&gt;9999,Категорії!F38,"")</f>
        <v/>
      </c>
      <c r="D38" s="11" t="str">
        <f ca="1">IFERROR(VLOOKUP(Таблица723[[#This Row],[НОМЕР]],#REF!,2),"")</f>
        <v/>
      </c>
      <c r="E38" s="11" t="str">
        <f ca="1">IFERROR(VLOOKUP(Таблица723[[#This Row],[НОМЕР]],#REF!,6),"")</f>
        <v/>
      </c>
      <c r="F38" s="13" t="str">
        <f ca="1">IFERROR(VLOOKUP(Таблица723[[#This Row],[НОМЕР]],#REF!,4,0)-$J$2,"")</f>
        <v/>
      </c>
    </row>
    <row r="39" spans="2:6" ht="15" x14ac:dyDescent="0.2">
      <c r="B39" s="11" t="str">
        <f ca="1">IFERROR(VLOOKUP(Таблица723[[#This Row],[НОМЕР]],#REF!,9,0),"")</f>
        <v/>
      </c>
      <c r="C39" s="12" t="str">
        <f ca="1">IF(Категорії!F39&lt;&gt;9999,Категорії!F39,"")</f>
        <v/>
      </c>
      <c r="D39" s="11" t="str">
        <f ca="1">IFERROR(VLOOKUP(Таблица723[[#This Row],[НОМЕР]],#REF!,2),"")</f>
        <v/>
      </c>
      <c r="E39" s="11" t="str">
        <f ca="1">IFERROR(VLOOKUP(Таблица723[[#This Row],[НОМЕР]],#REF!,6),"")</f>
        <v/>
      </c>
      <c r="F39" s="13" t="str">
        <f ca="1">IFERROR(VLOOKUP(Таблица723[[#This Row],[НОМЕР]],#REF!,4,0)-$J$2,"")</f>
        <v/>
      </c>
    </row>
    <row r="40" spans="2:6" ht="15" x14ac:dyDescent="0.2">
      <c r="B40" s="11" t="str">
        <f ca="1">IFERROR(VLOOKUP(Таблица723[[#This Row],[НОМЕР]],#REF!,9,0),"")</f>
        <v/>
      </c>
      <c r="C40" s="12" t="str">
        <f ca="1">IF(Категорії!F40&lt;&gt;9999,Категорії!F40,"")</f>
        <v/>
      </c>
      <c r="D40" s="11" t="str">
        <f ca="1">IFERROR(VLOOKUP(Таблица723[[#This Row],[НОМЕР]],#REF!,2),"")</f>
        <v/>
      </c>
      <c r="E40" s="11" t="str">
        <f ca="1">IFERROR(VLOOKUP(Таблица723[[#This Row],[НОМЕР]],#REF!,6),"")</f>
        <v/>
      </c>
      <c r="F40" s="13" t="str">
        <f ca="1">IFERROR(VLOOKUP(Таблица723[[#This Row],[НОМЕР]],#REF!,4,0)-$J$2,"")</f>
        <v/>
      </c>
    </row>
    <row r="41" spans="2:6" ht="15" x14ac:dyDescent="0.2">
      <c r="B41" s="11" t="str">
        <f ca="1">IFERROR(VLOOKUP(Таблица723[[#This Row],[НОМЕР]],#REF!,9,0),"")</f>
        <v/>
      </c>
      <c r="C41" s="12" t="str">
        <f ca="1">IF(Категорії!F41&lt;&gt;9999,Категорії!F41,"")</f>
        <v/>
      </c>
      <c r="D41" s="11" t="str">
        <f ca="1">IFERROR(VLOOKUP(Таблица723[[#This Row],[НОМЕР]],#REF!,2),"")</f>
        <v/>
      </c>
      <c r="E41" s="11" t="str">
        <f ca="1">IFERROR(VLOOKUP(Таблица723[[#This Row],[НОМЕР]],#REF!,6),"")</f>
        <v/>
      </c>
      <c r="F41" s="13" t="str">
        <f ca="1">IFERROR(VLOOKUP(Таблица723[[#This Row],[НОМЕР]],#REF!,4,0)-$J$2,"")</f>
        <v/>
      </c>
    </row>
    <row r="42" spans="2:6" ht="15" x14ac:dyDescent="0.2">
      <c r="B42" s="11" t="str">
        <f ca="1">IFERROR(VLOOKUP(Таблица723[[#This Row],[НОМЕР]],#REF!,9,0),"")</f>
        <v/>
      </c>
      <c r="C42" s="12" t="str">
        <f ca="1">IF(Категорії!F42&lt;&gt;9999,Категорії!F42,"")</f>
        <v/>
      </c>
      <c r="D42" s="11" t="str">
        <f ca="1">IFERROR(VLOOKUP(Таблица723[[#This Row],[НОМЕР]],#REF!,2),"")</f>
        <v/>
      </c>
      <c r="E42" s="11" t="str">
        <f ca="1">IFERROR(VLOOKUP(Таблица723[[#This Row],[НОМЕР]],#REF!,6),"")</f>
        <v/>
      </c>
      <c r="F42" s="13" t="str">
        <f ca="1">IFERROR(VLOOKUP(Таблица723[[#This Row],[НОМЕР]],#REF!,4,0)-$J$2,"")</f>
        <v/>
      </c>
    </row>
    <row r="43" spans="2:6" ht="15" x14ac:dyDescent="0.2">
      <c r="B43" s="11" t="str">
        <f ca="1">IFERROR(VLOOKUP(Таблица723[[#This Row],[НОМЕР]],#REF!,9,0),"")</f>
        <v/>
      </c>
      <c r="C43" s="12" t="str">
        <f ca="1">IF(Категорії!F43&lt;&gt;9999,Категорії!F43,"")</f>
        <v/>
      </c>
      <c r="D43" s="11" t="str">
        <f ca="1">IFERROR(VLOOKUP(Таблица723[[#This Row],[НОМЕР]],#REF!,2),"")</f>
        <v/>
      </c>
      <c r="E43" s="11" t="str">
        <f ca="1">IFERROR(VLOOKUP(Таблица723[[#This Row],[НОМЕР]],#REF!,6),"")</f>
        <v/>
      </c>
      <c r="F43" s="13" t="str">
        <f ca="1">IFERROR(VLOOKUP(Таблица723[[#This Row],[НОМЕР]],#REF!,4,0)-$J$2,"")</f>
        <v/>
      </c>
    </row>
    <row r="44" spans="2:6" ht="15" x14ac:dyDescent="0.2">
      <c r="B44" s="11" t="str">
        <f ca="1">IFERROR(VLOOKUP(Таблица723[[#This Row],[НОМЕР]],#REF!,9,0),"")</f>
        <v/>
      </c>
      <c r="C44" s="12" t="str">
        <f ca="1">IF(Категорії!F44&lt;&gt;9999,Категорії!F44,"")</f>
        <v/>
      </c>
      <c r="D44" s="11" t="str">
        <f ca="1">IFERROR(VLOOKUP(Таблица723[[#This Row],[НОМЕР]],#REF!,2),"")</f>
        <v/>
      </c>
      <c r="E44" s="11" t="str">
        <f ca="1">IFERROR(VLOOKUP(Таблица723[[#This Row],[НОМЕР]],#REF!,6),"")</f>
        <v/>
      </c>
      <c r="F44" s="13" t="str">
        <f ca="1">IFERROR(VLOOKUP(Таблица723[[#This Row],[НОМЕР]],#REF!,4,0)-$J$2,"")</f>
        <v/>
      </c>
    </row>
    <row r="45" spans="2:6" ht="15" x14ac:dyDescent="0.2">
      <c r="B45" s="11" t="str">
        <f ca="1">IFERROR(VLOOKUP(Таблица723[[#This Row],[НОМЕР]],#REF!,9,0),"")</f>
        <v/>
      </c>
      <c r="C45" s="12" t="str">
        <f ca="1">IF(Категорії!F45&lt;&gt;9999,Категорії!F45,"")</f>
        <v/>
      </c>
      <c r="D45" s="11" t="str">
        <f ca="1">IFERROR(VLOOKUP(Таблица723[[#This Row],[НОМЕР]],#REF!,2),"")</f>
        <v/>
      </c>
      <c r="E45" s="11" t="str">
        <f ca="1">IFERROR(VLOOKUP(Таблица723[[#This Row],[НОМЕР]],#REF!,6),"")</f>
        <v/>
      </c>
      <c r="F45" s="13" t="str">
        <f ca="1">IFERROR(VLOOKUP(Таблица723[[#This Row],[НОМЕР]],#REF!,4,0)-$J$2,"")</f>
        <v/>
      </c>
    </row>
    <row r="46" spans="2:6" ht="15" x14ac:dyDescent="0.2">
      <c r="B46" s="11" t="str">
        <f ca="1">IFERROR(VLOOKUP(Таблица723[[#This Row],[НОМЕР]],#REF!,9,0),"")</f>
        <v/>
      </c>
      <c r="C46" s="12" t="str">
        <f ca="1">IF(Категорії!F46&lt;&gt;9999,Категорії!F46,"")</f>
        <v/>
      </c>
      <c r="D46" s="11" t="str">
        <f ca="1">IFERROR(VLOOKUP(Таблица723[[#This Row],[НОМЕР]],#REF!,2),"")</f>
        <v/>
      </c>
      <c r="E46" s="11" t="str">
        <f ca="1">IFERROR(VLOOKUP(Таблица723[[#This Row],[НОМЕР]],#REF!,6),"")</f>
        <v/>
      </c>
      <c r="F46" s="13" t="str">
        <f ca="1">IFERROR(VLOOKUP(Таблица723[[#This Row],[НОМЕР]],#REF!,4,0)-$J$2,"")</f>
        <v/>
      </c>
    </row>
    <row r="47" spans="2:6" ht="15" x14ac:dyDescent="0.2">
      <c r="B47" s="11" t="str">
        <f ca="1">IFERROR(VLOOKUP(Таблица723[[#This Row],[НОМЕР]],#REF!,9,0),"")</f>
        <v/>
      </c>
      <c r="C47" s="12" t="str">
        <f ca="1">IF(Категорії!F47&lt;&gt;9999,Категорії!F47,"")</f>
        <v/>
      </c>
      <c r="D47" s="11" t="str">
        <f ca="1">IFERROR(VLOOKUP(Таблица723[[#This Row],[НОМЕР]],#REF!,2),"")</f>
        <v/>
      </c>
      <c r="E47" s="11" t="str">
        <f ca="1">IFERROR(VLOOKUP(Таблица723[[#This Row],[НОМЕР]],#REF!,6),"")</f>
        <v/>
      </c>
      <c r="F47" s="13" t="str">
        <f ca="1">IFERROR(VLOOKUP(Таблица723[[#This Row],[НОМЕР]],#REF!,4,0)-$J$2,"")</f>
        <v/>
      </c>
    </row>
    <row r="48" spans="2:6" ht="15" x14ac:dyDescent="0.2">
      <c r="B48" s="11" t="str">
        <f ca="1">IFERROR(VLOOKUP(Таблица723[[#This Row],[НОМЕР]],#REF!,9,0),"")</f>
        <v/>
      </c>
      <c r="C48" s="12" t="str">
        <f ca="1">IF(Категорії!F48&lt;&gt;9999,Категорії!F48,"")</f>
        <v/>
      </c>
      <c r="D48" s="11" t="str">
        <f ca="1">IFERROR(VLOOKUP(Таблица723[[#This Row],[НОМЕР]],#REF!,2),"")</f>
        <v/>
      </c>
      <c r="E48" s="11" t="str">
        <f ca="1">IFERROR(VLOOKUP(Таблица723[[#This Row],[НОМЕР]],#REF!,6),"")</f>
        <v/>
      </c>
      <c r="F48" s="13" t="str">
        <f ca="1">IFERROR(VLOOKUP(Таблица723[[#This Row],[НОМЕР]],#REF!,4,0)-$J$2,"")</f>
        <v/>
      </c>
    </row>
    <row r="49" spans="2:6" ht="15" x14ac:dyDescent="0.2">
      <c r="B49" s="11" t="str">
        <f ca="1">IFERROR(VLOOKUP(Таблица723[[#This Row],[НОМЕР]],#REF!,9,0),"")</f>
        <v/>
      </c>
      <c r="C49" s="12" t="str">
        <f ca="1">IF(Категорії!F49&lt;&gt;9999,Категорії!F49,"")</f>
        <v/>
      </c>
      <c r="D49" s="11" t="str">
        <f ca="1">IFERROR(VLOOKUP(Таблица723[[#This Row],[НОМЕР]],#REF!,2),"")</f>
        <v/>
      </c>
      <c r="E49" s="11" t="str">
        <f ca="1">IFERROR(VLOOKUP(Таблица723[[#This Row],[НОМЕР]],#REF!,6),"")</f>
        <v/>
      </c>
      <c r="F49" s="13" t="str">
        <f ca="1">IFERROR(VLOOKUP(Таблица723[[#This Row],[НОМЕР]],#REF!,4,0)-$J$2,"")</f>
        <v/>
      </c>
    </row>
    <row r="50" spans="2:6" ht="15" x14ac:dyDescent="0.2">
      <c r="B50" s="11" t="str">
        <f ca="1">IFERROR(VLOOKUP(Таблица723[[#This Row],[НОМЕР]],#REF!,9,0),"")</f>
        <v/>
      </c>
      <c r="C50" s="12" t="str">
        <f ca="1">IF(Категорії!F50&lt;&gt;9999,Категорії!F50,"")</f>
        <v/>
      </c>
      <c r="D50" s="11" t="str">
        <f ca="1">IFERROR(VLOOKUP(Таблица723[[#This Row],[НОМЕР]],#REF!,2),"")</f>
        <v/>
      </c>
      <c r="E50" s="11" t="str">
        <f ca="1">IFERROR(VLOOKUP(Таблица723[[#This Row],[НОМЕР]],#REF!,6),"")</f>
        <v/>
      </c>
      <c r="F50" s="13" t="str">
        <f ca="1">IFERROR(VLOOKUP(Таблица723[[#This Row],[НОМЕР]],#REF!,4,0)-$J$2,"")</f>
        <v/>
      </c>
    </row>
    <row r="51" spans="2:6" ht="15" x14ac:dyDescent="0.2">
      <c r="B51" s="11" t="str">
        <f ca="1">IFERROR(VLOOKUP(Таблица723[[#This Row],[НОМЕР]],#REF!,9,0),"")</f>
        <v/>
      </c>
      <c r="C51" s="12" t="str">
        <f ca="1">IF(Категорії!F51&lt;&gt;9999,Категорії!F51,"")</f>
        <v/>
      </c>
      <c r="D51" s="11" t="str">
        <f ca="1">IFERROR(VLOOKUP(Таблица723[[#This Row],[НОМЕР]],#REF!,2),"")</f>
        <v/>
      </c>
      <c r="E51" s="11" t="str">
        <f ca="1">IFERROR(VLOOKUP(Таблица723[[#This Row],[НОМЕР]],#REF!,6),"")</f>
        <v/>
      </c>
      <c r="F51" s="13" t="str">
        <f ca="1">IFERROR(VLOOKUP(Таблица723[[#This Row],[НОМЕР]],#REF!,4,0)-$J$2,"")</f>
        <v/>
      </c>
    </row>
    <row r="52" spans="2:6" ht="15" x14ac:dyDescent="0.2">
      <c r="B52" s="11" t="str">
        <f ca="1">IFERROR(VLOOKUP(Таблица723[[#This Row],[НОМЕР]],#REF!,9,0),"")</f>
        <v/>
      </c>
      <c r="C52" s="12" t="str">
        <f ca="1">IF(Категорії!F52&lt;&gt;9999,Категорії!F52,"")</f>
        <v/>
      </c>
      <c r="D52" s="11" t="str">
        <f ca="1">IFERROR(VLOOKUP(Таблица723[[#This Row],[НОМЕР]],#REF!,2),"")</f>
        <v/>
      </c>
      <c r="E52" s="11" t="str">
        <f ca="1">IFERROR(VLOOKUP(Таблица723[[#This Row],[НОМЕР]],#REF!,6),"")</f>
        <v/>
      </c>
      <c r="F52" s="13" t="str">
        <f ca="1">IFERROR(VLOOKUP(Таблица723[[#This Row],[НОМЕР]],#REF!,4,0)-$J$2,"")</f>
        <v/>
      </c>
    </row>
    <row r="53" spans="2:6" ht="15" x14ac:dyDescent="0.2">
      <c r="B53" s="11" t="str">
        <f ca="1">IFERROR(VLOOKUP(Таблица723[[#This Row],[НОМЕР]],#REF!,9,0),"")</f>
        <v/>
      </c>
      <c r="C53" s="12" t="str">
        <f ca="1">IF(Категорії!F53&lt;&gt;9999,Категорії!F53,"")</f>
        <v/>
      </c>
      <c r="D53" s="11" t="str">
        <f ca="1">IFERROR(VLOOKUP(Таблица723[[#This Row],[НОМЕР]],#REF!,2),"")</f>
        <v/>
      </c>
      <c r="E53" s="11" t="str">
        <f ca="1">IFERROR(VLOOKUP(Таблица723[[#This Row],[НОМЕР]],#REF!,6),"")</f>
        <v/>
      </c>
      <c r="F53" s="13" t="str">
        <f ca="1">IFERROR(VLOOKUP(Таблица723[[#This Row],[НОМЕР]],#REF!,4,0)-$J$2,"")</f>
        <v/>
      </c>
    </row>
    <row r="54" spans="2:6" ht="15" x14ac:dyDescent="0.2">
      <c r="B54" s="11" t="str">
        <f ca="1">IFERROR(VLOOKUP(Таблица723[[#This Row],[НОМЕР]],#REF!,9,0),"")</f>
        <v/>
      </c>
      <c r="C54" s="12" t="str">
        <f ca="1">IF(Категорії!F54&lt;&gt;9999,Категорії!F54,"")</f>
        <v/>
      </c>
      <c r="D54" s="11" t="str">
        <f ca="1">IFERROR(VLOOKUP(Таблица723[[#This Row],[НОМЕР]],#REF!,2),"")</f>
        <v/>
      </c>
      <c r="E54" s="11" t="str">
        <f ca="1">IFERROR(VLOOKUP(Таблица723[[#This Row],[НОМЕР]],#REF!,6),"")</f>
        <v/>
      </c>
      <c r="F54" s="13" t="str">
        <f ca="1">IFERROR(VLOOKUP(Таблица723[[#This Row],[НОМЕР]],#REF!,4,0)-$J$2,"")</f>
        <v/>
      </c>
    </row>
    <row r="55" spans="2:6" ht="15" x14ac:dyDescent="0.2">
      <c r="B55" s="11" t="str">
        <f ca="1">IFERROR(VLOOKUP(Таблица723[[#This Row],[НОМЕР]],#REF!,9,0),"")</f>
        <v/>
      </c>
      <c r="C55" s="12" t="str">
        <f ca="1">IF(Категорії!F55&lt;&gt;9999,Категорії!F55,"")</f>
        <v/>
      </c>
      <c r="D55" s="11" t="str">
        <f ca="1">IFERROR(VLOOKUP(Таблица723[[#This Row],[НОМЕР]],#REF!,2),"")</f>
        <v/>
      </c>
      <c r="E55" s="11" t="str">
        <f ca="1">IFERROR(VLOOKUP(Таблица723[[#This Row],[НОМЕР]],#REF!,6),"")</f>
        <v/>
      </c>
      <c r="F55" s="13" t="str">
        <f ca="1">IFERROR(VLOOKUP(Таблица723[[#This Row],[НОМЕР]],#REF!,4,0)-$J$2,"")</f>
        <v/>
      </c>
    </row>
    <row r="56" spans="2:6" ht="15" x14ac:dyDescent="0.2">
      <c r="B56" s="11" t="str">
        <f ca="1">IFERROR(VLOOKUP(Таблица723[[#This Row],[НОМЕР]],#REF!,9,0),"")</f>
        <v/>
      </c>
      <c r="C56" s="12" t="str">
        <f ca="1">IF(Категорії!F56&lt;&gt;9999,Категорії!F56,"")</f>
        <v/>
      </c>
      <c r="D56" s="11" t="str">
        <f ca="1">IFERROR(VLOOKUP(Таблица723[[#This Row],[НОМЕР]],#REF!,2),"")</f>
        <v/>
      </c>
      <c r="E56" s="11" t="str">
        <f ca="1">IFERROR(VLOOKUP(Таблица723[[#This Row],[НОМЕР]],#REF!,6),"")</f>
        <v/>
      </c>
      <c r="F56" s="13" t="str">
        <f ca="1">IFERROR(VLOOKUP(Таблица723[[#This Row],[НОМЕР]],#REF!,4,0)-$J$2,"")</f>
        <v/>
      </c>
    </row>
    <row r="57" spans="2:6" ht="15" x14ac:dyDescent="0.2">
      <c r="B57" s="11" t="str">
        <f ca="1">IFERROR(VLOOKUP(Таблица723[[#This Row],[НОМЕР]],#REF!,9,0),"")</f>
        <v/>
      </c>
      <c r="C57" s="12" t="str">
        <f ca="1">IF(Категорії!F57&lt;&gt;9999,Категорії!F57,"")</f>
        <v/>
      </c>
      <c r="D57" s="11" t="str">
        <f ca="1">IFERROR(VLOOKUP(Таблица723[[#This Row],[НОМЕР]],#REF!,2),"")</f>
        <v/>
      </c>
      <c r="E57" s="11" t="str">
        <f ca="1">IFERROR(VLOOKUP(Таблица723[[#This Row],[НОМЕР]],#REF!,6),"")</f>
        <v/>
      </c>
      <c r="F57" s="13" t="str">
        <f ca="1">IFERROR(VLOOKUP(Таблица723[[#This Row],[НОМЕР]],#REF!,4,0)-$J$2,"")</f>
        <v/>
      </c>
    </row>
    <row r="58" spans="2:6" ht="15" x14ac:dyDescent="0.2">
      <c r="B58" s="11" t="str">
        <f ca="1">IFERROR(VLOOKUP(Таблица723[[#This Row],[НОМЕР]],#REF!,9,0),"")</f>
        <v/>
      </c>
      <c r="C58" s="12" t="str">
        <f ca="1">IF(Категорії!F58&lt;&gt;9999,Категорії!F58,"")</f>
        <v/>
      </c>
      <c r="D58" s="11" t="str">
        <f ca="1">IFERROR(VLOOKUP(Таблица723[[#This Row],[НОМЕР]],#REF!,2),"")</f>
        <v/>
      </c>
      <c r="E58" s="11" t="str">
        <f ca="1">IFERROR(VLOOKUP(Таблица723[[#This Row],[НОМЕР]],#REF!,6),"")</f>
        <v/>
      </c>
      <c r="F58" s="13" t="str">
        <f ca="1">IFERROR(VLOOKUP(Таблица723[[#This Row],[НОМЕР]],#REF!,4,0)-$J$2,"")</f>
        <v/>
      </c>
    </row>
    <row r="59" spans="2:6" ht="15" x14ac:dyDescent="0.2">
      <c r="B59" s="11" t="str">
        <f ca="1">IFERROR(VLOOKUP(Таблица723[[#This Row],[НОМЕР]],#REF!,9,0),"")</f>
        <v/>
      </c>
      <c r="C59" s="12" t="str">
        <f ca="1">IF(Категорії!F59&lt;&gt;9999,Категорії!F59,"")</f>
        <v/>
      </c>
      <c r="D59" s="11" t="str">
        <f ca="1">IFERROR(VLOOKUP(Таблица723[[#This Row],[НОМЕР]],#REF!,2),"")</f>
        <v/>
      </c>
      <c r="E59" s="11" t="str">
        <f ca="1">IFERROR(VLOOKUP(Таблица723[[#This Row],[НОМЕР]],#REF!,6),"")</f>
        <v/>
      </c>
      <c r="F59" s="13" t="str">
        <f ca="1">IFERROR(VLOOKUP(Таблица723[[#This Row],[НОМЕР]],#REF!,4,0)-$J$2,"")</f>
        <v/>
      </c>
    </row>
    <row r="60" spans="2:6" ht="15" x14ac:dyDescent="0.2">
      <c r="B60" s="11" t="str">
        <f ca="1">IFERROR(VLOOKUP(Таблица723[[#This Row],[НОМЕР]],#REF!,9,0),"")</f>
        <v/>
      </c>
      <c r="C60" s="12" t="str">
        <f ca="1">IF(Категорії!F60&lt;&gt;9999,Категорії!F60,"")</f>
        <v/>
      </c>
      <c r="D60" s="11" t="str">
        <f ca="1">IFERROR(VLOOKUP(Таблица723[[#This Row],[НОМЕР]],#REF!,2),"")</f>
        <v/>
      </c>
      <c r="E60" s="11" t="str">
        <f ca="1">IFERROR(VLOOKUP(Таблица723[[#This Row],[НОМЕР]],#REF!,6),"")</f>
        <v/>
      </c>
      <c r="F60" s="13" t="str">
        <f ca="1">IFERROR(VLOOKUP(Таблица723[[#This Row],[НОМЕР]],#REF!,4,0)-$J$2,"")</f>
        <v/>
      </c>
    </row>
    <row r="61" spans="2:6" ht="15" x14ac:dyDescent="0.2">
      <c r="B61" s="11" t="str">
        <f ca="1">IFERROR(VLOOKUP(Таблица723[[#This Row],[НОМЕР]],#REF!,9,0),"")</f>
        <v/>
      </c>
      <c r="C61" s="12" t="str">
        <f ca="1">IF(Категорії!F61&lt;&gt;9999,Категорії!F61,"")</f>
        <v/>
      </c>
      <c r="D61" s="11" t="str">
        <f ca="1">IFERROR(VLOOKUP(Таблица723[[#This Row],[НОМЕР]],#REF!,2),"")</f>
        <v/>
      </c>
      <c r="E61" s="11" t="str">
        <f ca="1">IFERROR(VLOOKUP(Таблица723[[#This Row],[НОМЕР]],#REF!,6),"")</f>
        <v/>
      </c>
      <c r="F61" s="13" t="str">
        <f ca="1">IFERROR(VLOOKUP(Таблица723[[#This Row],[НОМЕР]],#REF!,4,0)-$J$2,"")</f>
        <v/>
      </c>
    </row>
    <row r="62" spans="2:6" ht="15" x14ac:dyDescent="0.2">
      <c r="B62" s="11" t="str">
        <f ca="1">IFERROR(VLOOKUP(Таблица723[[#This Row],[НОМЕР]],#REF!,9,0),"")</f>
        <v/>
      </c>
      <c r="C62" s="12" t="str">
        <f ca="1">IF(Категорії!F62&lt;&gt;9999,Категорії!F62,"")</f>
        <v/>
      </c>
      <c r="D62" s="11" t="str">
        <f ca="1">IFERROR(VLOOKUP(Таблица723[[#This Row],[НОМЕР]],#REF!,2),"")</f>
        <v/>
      </c>
      <c r="E62" s="11" t="str">
        <f ca="1">IFERROR(VLOOKUP(Таблица723[[#This Row],[НОМЕР]],#REF!,6),"")</f>
        <v/>
      </c>
      <c r="F62" s="13" t="str">
        <f ca="1">IFERROR(VLOOKUP(Таблица723[[#This Row],[НОМЕР]],#REF!,4,0)-$J$2,"")</f>
        <v/>
      </c>
    </row>
    <row r="63" spans="2:6" ht="15" x14ac:dyDescent="0.2">
      <c r="B63" s="11" t="str">
        <f ca="1">IFERROR(VLOOKUP(Таблица723[[#This Row],[НОМЕР]],#REF!,9,0),"")</f>
        <v/>
      </c>
      <c r="C63" s="12" t="str">
        <f ca="1">IF(Категорії!F63&lt;&gt;9999,Категорії!F63,"")</f>
        <v/>
      </c>
      <c r="D63" s="11" t="str">
        <f ca="1">IFERROR(VLOOKUP(Таблица723[[#This Row],[НОМЕР]],#REF!,2),"")</f>
        <v/>
      </c>
      <c r="E63" s="11" t="str">
        <f ca="1">IFERROR(VLOOKUP(Таблица723[[#This Row],[НОМЕР]],#REF!,6),"")</f>
        <v/>
      </c>
      <c r="F63" s="13" t="str">
        <f ca="1">IFERROR(VLOOKUP(Таблица723[[#This Row],[НОМЕР]],#REF!,4,0)-$J$2,"")</f>
        <v/>
      </c>
    </row>
    <row r="64" spans="2:6" ht="15" x14ac:dyDescent="0.2">
      <c r="B64" s="11" t="str">
        <f ca="1">IFERROR(VLOOKUP(Таблица723[[#This Row],[НОМЕР]],#REF!,9,0),"")</f>
        <v/>
      </c>
      <c r="C64" s="12" t="str">
        <f ca="1">IF(Категорії!F64&lt;&gt;9999,Категорії!F64,"")</f>
        <v/>
      </c>
      <c r="D64" s="11" t="str">
        <f ca="1">IFERROR(VLOOKUP(Таблица723[[#This Row],[НОМЕР]],#REF!,2),"")</f>
        <v/>
      </c>
      <c r="E64" s="11" t="str">
        <f ca="1">IFERROR(VLOOKUP(Таблица723[[#This Row],[НОМЕР]],#REF!,6),"")</f>
        <v/>
      </c>
      <c r="F64" s="13" t="str">
        <f ca="1">IFERROR(VLOOKUP(Таблица723[[#This Row],[НОМЕР]],#REF!,4,0)-$J$2,"")</f>
        <v/>
      </c>
    </row>
    <row r="65" spans="2:6" ht="15" x14ac:dyDescent="0.2">
      <c r="B65" s="11" t="str">
        <f ca="1">IFERROR(VLOOKUP(Таблица723[[#This Row],[НОМЕР]],#REF!,9,0),"")</f>
        <v/>
      </c>
      <c r="C65" s="12" t="str">
        <f ca="1">IF(Категорії!F65&lt;&gt;9999,Категорії!F65,"")</f>
        <v/>
      </c>
      <c r="D65" s="11" t="str">
        <f ca="1">IFERROR(VLOOKUP(Таблица723[[#This Row],[НОМЕР]],#REF!,2),"")</f>
        <v/>
      </c>
      <c r="E65" s="11" t="str">
        <f ca="1">IFERROR(VLOOKUP(Таблица723[[#This Row],[НОМЕР]],#REF!,6),"")</f>
        <v/>
      </c>
      <c r="F65" s="13" t="str">
        <f ca="1">IFERROR(VLOOKUP(Таблица723[[#This Row],[НОМЕР]],#REF!,4,0)-$J$2,"")</f>
        <v/>
      </c>
    </row>
    <row r="66" spans="2:6" ht="15" x14ac:dyDescent="0.2">
      <c r="B66" s="11" t="str">
        <f ca="1">IFERROR(VLOOKUP(Таблица723[[#This Row],[НОМЕР]],#REF!,9,0),"")</f>
        <v/>
      </c>
      <c r="C66" s="12" t="str">
        <f ca="1">IF(Категорії!F66&lt;&gt;9999,Категорії!F66,"")</f>
        <v/>
      </c>
      <c r="D66" s="11" t="str">
        <f ca="1">IFERROR(VLOOKUP(Таблица723[[#This Row],[НОМЕР]],#REF!,2),"")</f>
        <v/>
      </c>
      <c r="E66" s="11" t="str">
        <f ca="1">IFERROR(VLOOKUP(Таблица723[[#This Row],[НОМЕР]],#REF!,6),"")</f>
        <v/>
      </c>
      <c r="F66" s="13" t="str">
        <f ca="1">IFERROR(VLOOKUP(Таблица723[[#This Row],[НОМЕР]],#REF!,4,0)-$J$2,"")</f>
        <v/>
      </c>
    </row>
    <row r="67" spans="2:6" ht="15" x14ac:dyDescent="0.2">
      <c r="B67" s="11" t="str">
        <f ca="1">IFERROR(VLOOKUP(Таблица723[[#This Row],[НОМЕР]],#REF!,9,0),"")</f>
        <v/>
      </c>
      <c r="C67" s="12" t="str">
        <f ca="1">IF(Категорії!F67&lt;&gt;9999,Категорії!F67,"")</f>
        <v/>
      </c>
      <c r="D67" s="11" t="str">
        <f ca="1">IFERROR(VLOOKUP(Таблица723[[#This Row],[НОМЕР]],#REF!,2),"")</f>
        <v/>
      </c>
      <c r="E67" s="11" t="str">
        <f ca="1">IFERROR(VLOOKUP(Таблица723[[#This Row],[НОМЕР]],#REF!,6),"")</f>
        <v/>
      </c>
      <c r="F67" s="13" t="str">
        <f ca="1">IFERROR(VLOOKUP(Таблица723[[#This Row],[НОМЕР]],#REF!,4,0)-$J$2,"")</f>
        <v/>
      </c>
    </row>
    <row r="68" spans="2:6" ht="15" x14ac:dyDescent="0.2">
      <c r="B68" s="11" t="str">
        <f ca="1">IFERROR(VLOOKUP(Таблица723[[#This Row],[НОМЕР]],#REF!,9,0),"")</f>
        <v/>
      </c>
      <c r="C68" s="12" t="str">
        <f ca="1">IF(Категорії!F68&lt;&gt;9999,Категорії!F68,"")</f>
        <v/>
      </c>
      <c r="D68" s="11" t="str">
        <f ca="1">IFERROR(VLOOKUP(Таблица723[[#This Row],[НОМЕР]],#REF!,2),"")</f>
        <v/>
      </c>
      <c r="E68" s="11" t="str">
        <f ca="1">IFERROR(VLOOKUP(Таблица723[[#This Row],[НОМЕР]],#REF!,6),"")</f>
        <v/>
      </c>
      <c r="F68" s="13" t="str">
        <f ca="1">IFERROR(VLOOKUP(Таблица723[[#This Row],[НОМЕР]],#REF!,4,0)-$J$2,"")</f>
        <v/>
      </c>
    </row>
    <row r="69" spans="2:6" ht="15" x14ac:dyDescent="0.2">
      <c r="B69" s="11" t="str">
        <f ca="1">IFERROR(VLOOKUP(Таблица723[[#This Row],[НОМЕР]],#REF!,9,0),"")</f>
        <v/>
      </c>
      <c r="C69" s="12" t="str">
        <f ca="1">IF(Категорії!F69&lt;&gt;9999,Категорії!F69,"")</f>
        <v/>
      </c>
      <c r="D69" s="11" t="str">
        <f ca="1">IFERROR(VLOOKUP(Таблица723[[#This Row],[НОМЕР]],#REF!,2),"")</f>
        <v/>
      </c>
      <c r="E69" s="11" t="str">
        <f ca="1">IFERROR(VLOOKUP(Таблица723[[#This Row],[НОМЕР]],#REF!,6),"")</f>
        <v/>
      </c>
      <c r="F69" s="13" t="str">
        <f ca="1">IFERROR(VLOOKUP(Таблица723[[#This Row],[НОМЕР]],#REF!,4,0)-$J$2,"")</f>
        <v/>
      </c>
    </row>
    <row r="70" spans="2:6" ht="15" x14ac:dyDescent="0.2">
      <c r="B70" s="11" t="str">
        <f ca="1">IFERROR(VLOOKUP(Таблица723[[#This Row],[НОМЕР]],#REF!,9,0),"")</f>
        <v/>
      </c>
      <c r="C70" s="12" t="str">
        <f ca="1">IF(Категорії!F70&lt;&gt;9999,Категорії!F70,"")</f>
        <v/>
      </c>
      <c r="D70" s="11" t="str">
        <f ca="1">IFERROR(VLOOKUP(Таблица723[[#This Row],[НОМЕР]],#REF!,2),"")</f>
        <v/>
      </c>
      <c r="E70" s="11" t="str">
        <f ca="1">IFERROR(VLOOKUP(Таблица723[[#This Row],[НОМЕР]],#REF!,6),"")</f>
        <v/>
      </c>
      <c r="F70" s="13" t="str">
        <f ca="1">IFERROR(VLOOKUP(Таблица723[[#This Row],[НОМЕР]],#REF!,4,0)-$J$2,"")</f>
        <v/>
      </c>
    </row>
    <row r="71" spans="2:6" ht="15" x14ac:dyDescent="0.2">
      <c r="B71" s="11" t="str">
        <f ca="1">IFERROR(VLOOKUP(Таблица723[[#This Row],[НОМЕР]],#REF!,9,0),"")</f>
        <v/>
      </c>
      <c r="C71" s="12" t="str">
        <f ca="1">IF(Категорії!F71&lt;&gt;9999,Категорії!F71,"")</f>
        <v/>
      </c>
      <c r="D71" s="11" t="str">
        <f ca="1">IFERROR(VLOOKUP(Таблица723[[#This Row],[НОМЕР]],#REF!,2),"")</f>
        <v/>
      </c>
      <c r="E71" s="11" t="str">
        <f ca="1">IFERROR(VLOOKUP(Таблица723[[#This Row],[НОМЕР]],#REF!,6),"")</f>
        <v/>
      </c>
      <c r="F71" s="13" t="str">
        <f ca="1">IFERROR(VLOOKUP(Таблица723[[#This Row],[НОМЕР]],#REF!,4,0)-$J$2,"")</f>
        <v/>
      </c>
    </row>
    <row r="72" spans="2:6" ht="15" x14ac:dyDescent="0.2">
      <c r="B72" s="11" t="str">
        <f ca="1">IFERROR(VLOOKUP(Таблица723[[#This Row],[НОМЕР]],#REF!,9,0),"")</f>
        <v/>
      </c>
      <c r="C72" s="12" t="str">
        <f ca="1">IF(Категорії!F72&lt;&gt;9999,Категорії!F72,"")</f>
        <v/>
      </c>
      <c r="D72" s="11" t="str">
        <f ca="1">IFERROR(VLOOKUP(Таблица723[[#This Row],[НОМЕР]],#REF!,2),"")</f>
        <v/>
      </c>
      <c r="E72" s="11" t="str">
        <f ca="1">IFERROR(VLOOKUP(Таблица723[[#This Row],[НОМЕР]],#REF!,6),"")</f>
        <v/>
      </c>
      <c r="F72" s="13" t="str">
        <f ca="1">IFERROR(VLOOKUP(Таблица723[[#This Row],[НОМЕР]],#REF!,4,0)-$J$2,"")</f>
        <v/>
      </c>
    </row>
    <row r="73" spans="2:6" ht="15" x14ac:dyDescent="0.2">
      <c r="B73" s="11" t="str">
        <f ca="1">IFERROR(VLOOKUP(Таблица723[[#This Row],[НОМЕР]],#REF!,9,0),"")</f>
        <v/>
      </c>
      <c r="C73" s="12" t="str">
        <f ca="1">IF(Категорії!F73&lt;&gt;9999,Категорії!F73,"")</f>
        <v/>
      </c>
      <c r="D73" s="11" t="str">
        <f ca="1">IFERROR(VLOOKUP(Таблица723[[#This Row],[НОМЕР]],#REF!,2),"")</f>
        <v/>
      </c>
      <c r="E73" s="11" t="str">
        <f ca="1">IFERROR(VLOOKUP(Таблица723[[#This Row],[НОМЕР]],#REF!,6),"")</f>
        <v/>
      </c>
      <c r="F73" s="13" t="str">
        <f ca="1">IFERROR(VLOOKUP(Таблица723[[#This Row],[НОМЕР]],#REF!,4,0)-$J$2,"")</f>
        <v/>
      </c>
    </row>
    <row r="74" spans="2:6" ht="15" x14ac:dyDescent="0.2">
      <c r="B74" s="11" t="str">
        <f ca="1">IFERROR(VLOOKUP(Таблица723[[#This Row],[НОМЕР]],#REF!,9,0),"")</f>
        <v/>
      </c>
      <c r="C74" s="12" t="str">
        <f ca="1">IF(Категорії!F74&lt;&gt;9999,Категорії!F74,"")</f>
        <v/>
      </c>
      <c r="D74" s="11" t="str">
        <f ca="1">IFERROR(VLOOKUP(Таблица723[[#This Row],[НОМЕР]],#REF!,2),"")</f>
        <v/>
      </c>
      <c r="E74" s="11" t="str">
        <f ca="1">IFERROR(VLOOKUP(Таблица723[[#This Row],[НОМЕР]],#REF!,6),"")</f>
        <v/>
      </c>
      <c r="F74" s="13" t="str">
        <f ca="1">IFERROR(VLOOKUP(Таблица723[[#This Row],[НОМЕР]],#REF!,4,0)-$J$2,"")</f>
        <v/>
      </c>
    </row>
    <row r="75" spans="2:6" ht="15" x14ac:dyDescent="0.2">
      <c r="B75" s="11" t="str">
        <f ca="1">IFERROR(VLOOKUP(Таблица723[[#This Row],[НОМЕР]],#REF!,9,0),"")</f>
        <v/>
      </c>
      <c r="C75" s="12" t="str">
        <f ca="1">IF(Категорії!F75&lt;&gt;9999,Категорії!F75,"")</f>
        <v/>
      </c>
      <c r="D75" s="11" t="str">
        <f ca="1">IFERROR(VLOOKUP(Таблица723[[#This Row],[НОМЕР]],#REF!,2),"")</f>
        <v/>
      </c>
      <c r="E75" s="11" t="str">
        <f ca="1">IFERROR(VLOOKUP(Таблица723[[#This Row],[НОМЕР]],#REF!,6),"")</f>
        <v/>
      </c>
      <c r="F75" s="13" t="str">
        <f ca="1">IFERROR(VLOOKUP(Таблица723[[#This Row],[НОМЕР]],#REF!,4,0)-$J$2,"")</f>
        <v/>
      </c>
    </row>
    <row r="76" spans="2:6" ht="15" x14ac:dyDescent="0.2">
      <c r="B76" s="11" t="str">
        <f ca="1">IFERROR(VLOOKUP(Таблица723[[#This Row],[НОМЕР]],#REF!,9,0),"")</f>
        <v/>
      </c>
      <c r="C76" s="12" t="str">
        <f ca="1">IF(Категорії!F76&lt;&gt;9999,Категорії!F76,"")</f>
        <v/>
      </c>
      <c r="D76" s="11" t="str">
        <f ca="1">IFERROR(VLOOKUP(Таблица723[[#This Row],[НОМЕР]],#REF!,2),"")</f>
        <v/>
      </c>
      <c r="E76" s="11" t="str">
        <f ca="1">IFERROR(VLOOKUP(Таблица723[[#This Row],[НОМЕР]],#REF!,6),"")</f>
        <v/>
      </c>
      <c r="F76" s="13" t="str">
        <f ca="1">IFERROR(VLOOKUP(Таблица723[[#This Row],[НОМЕР]],#REF!,4,0)-$J$2,"")</f>
        <v/>
      </c>
    </row>
    <row r="77" spans="2:6" ht="15" x14ac:dyDescent="0.2">
      <c r="B77" s="11" t="str">
        <f ca="1">IFERROR(VLOOKUP(Таблица723[[#This Row],[НОМЕР]],#REF!,9,0),"")</f>
        <v/>
      </c>
      <c r="C77" s="12" t="str">
        <f ca="1">IF(Категорії!F77&lt;&gt;9999,Категорії!F77,"")</f>
        <v/>
      </c>
      <c r="D77" s="11" t="str">
        <f ca="1">IFERROR(VLOOKUP(Таблица723[[#This Row],[НОМЕР]],#REF!,2),"")</f>
        <v/>
      </c>
      <c r="E77" s="11" t="str">
        <f ca="1">IFERROR(VLOOKUP(Таблица723[[#This Row],[НОМЕР]],#REF!,6),"")</f>
        <v/>
      </c>
      <c r="F77" s="13" t="str">
        <f ca="1">IFERROR(VLOOKUP(Таблица723[[#This Row],[НОМЕР]],#REF!,4,0)-$J$2,"")</f>
        <v/>
      </c>
    </row>
    <row r="78" spans="2:6" ht="15" x14ac:dyDescent="0.2">
      <c r="B78" s="11" t="str">
        <f ca="1">IFERROR(VLOOKUP(Таблица723[[#This Row],[НОМЕР]],#REF!,9,0),"")</f>
        <v/>
      </c>
      <c r="C78" s="12" t="str">
        <f ca="1">IF(Категорії!F78&lt;&gt;9999,Категорії!F78,"")</f>
        <v/>
      </c>
      <c r="D78" s="11" t="str">
        <f ca="1">IFERROR(VLOOKUP(Таблица723[[#This Row],[НОМЕР]],#REF!,2),"")</f>
        <v/>
      </c>
      <c r="E78" s="11" t="str">
        <f ca="1">IFERROR(VLOOKUP(Таблица723[[#This Row],[НОМЕР]],#REF!,6),"")</f>
        <v/>
      </c>
      <c r="F78" s="13" t="str">
        <f ca="1">IFERROR(VLOOKUP(Таблица723[[#This Row],[НОМЕР]],#REF!,4,0)-$J$2,"")</f>
        <v/>
      </c>
    </row>
    <row r="79" spans="2:6" ht="15" x14ac:dyDescent="0.2">
      <c r="B79" s="11" t="str">
        <f ca="1">IFERROR(VLOOKUP(Таблица723[[#This Row],[НОМЕР]],#REF!,9,0),"")</f>
        <v/>
      </c>
      <c r="C79" s="12" t="str">
        <f ca="1">IF(Категорії!F79&lt;&gt;9999,Категорії!F79,"")</f>
        <v/>
      </c>
      <c r="D79" s="11" t="str">
        <f ca="1">IFERROR(VLOOKUP(Таблица723[[#This Row],[НОМЕР]],#REF!,2),"")</f>
        <v/>
      </c>
      <c r="E79" s="11" t="str">
        <f ca="1">IFERROR(VLOOKUP(Таблица723[[#This Row],[НОМЕР]],#REF!,6),"")</f>
        <v/>
      </c>
      <c r="F79" s="13" t="str">
        <f ca="1">IFERROR(VLOOKUP(Таблица723[[#This Row],[НОМЕР]],#REF!,4,0)-$J$2,"")</f>
        <v/>
      </c>
    </row>
    <row r="80" spans="2:6" ht="15" x14ac:dyDescent="0.2">
      <c r="B80" s="11" t="str">
        <f ca="1">IFERROR(VLOOKUP(Таблица723[[#This Row],[НОМЕР]],#REF!,9,0),"")</f>
        <v/>
      </c>
      <c r="C80" s="12" t="str">
        <f ca="1">IF(Категорії!F80&lt;&gt;9999,Категорії!F80,"")</f>
        <v/>
      </c>
      <c r="D80" s="11" t="str">
        <f ca="1">IFERROR(VLOOKUP(Таблица723[[#This Row],[НОМЕР]],#REF!,2),"")</f>
        <v/>
      </c>
      <c r="E80" s="11" t="str">
        <f ca="1">IFERROR(VLOOKUP(Таблица723[[#This Row],[НОМЕР]],#REF!,6),"")</f>
        <v/>
      </c>
      <c r="F80" s="13" t="str">
        <f ca="1">IFERROR(VLOOKUP(Таблица723[[#This Row],[НОМЕР]],#REF!,4,0)-$J$2,"")</f>
        <v/>
      </c>
    </row>
    <row r="81" spans="2:6" ht="15" x14ac:dyDescent="0.2">
      <c r="B81" s="11" t="str">
        <f ca="1">IFERROR(VLOOKUP(Таблица723[[#This Row],[НОМЕР]],#REF!,9,0),"")</f>
        <v/>
      </c>
      <c r="C81" s="12" t="str">
        <f ca="1">IF(Категорії!F81&lt;&gt;9999,Категорії!F81,"")</f>
        <v/>
      </c>
      <c r="D81" s="11" t="str">
        <f ca="1">IFERROR(VLOOKUP(Таблица723[[#This Row],[НОМЕР]],#REF!,2),"")</f>
        <v/>
      </c>
      <c r="E81" s="11" t="str">
        <f ca="1">IFERROR(VLOOKUP(Таблица723[[#This Row],[НОМЕР]],#REF!,6),"")</f>
        <v/>
      </c>
      <c r="F81" s="13" t="str">
        <f ca="1">IFERROR(VLOOKUP(Таблица723[[#This Row],[НОМЕР]],#REF!,4,0)-$J$2,"")</f>
        <v/>
      </c>
    </row>
    <row r="82" spans="2:6" ht="15" x14ac:dyDescent="0.2">
      <c r="B82" s="11" t="str">
        <f ca="1">IFERROR(VLOOKUP(Таблица723[[#This Row],[НОМЕР]],#REF!,9,0),"")</f>
        <v/>
      </c>
      <c r="C82" s="12" t="str">
        <f ca="1">IF(Категорії!F82&lt;&gt;9999,Категорії!F82,"")</f>
        <v/>
      </c>
      <c r="D82" s="11" t="str">
        <f ca="1">IFERROR(VLOOKUP(Таблица723[[#This Row],[НОМЕР]],#REF!,2),"")</f>
        <v/>
      </c>
      <c r="E82" s="11" t="str">
        <f ca="1">IFERROR(VLOOKUP(Таблица723[[#This Row],[НОМЕР]],#REF!,6),"")</f>
        <v/>
      </c>
      <c r="F82" s="13" t="str">
        <f ca="1">IFERROR(VLOOKUP(Таблица723[[#This Row],[НОМЕР]],#REF!,4,0)-$J$2,"")</f>
        <v/>
      </c>
    </row>
    <row r="83" spans="2:6" ht="15" x14ac:dyDescent="0.2">
      <c r="B83" s="11" t="str">
        <f ca="1">IFERROR(VLOOKUP(Таблица723[[#This Row],[НОМЕР]],#REF!,9,0),"")</f>
        <v/>
      </c>
      <c r="C83" s="12" t="str">
        <f ca="1">IF(Категорії!F83&lt;&gt;9999,Категорії!F83,"")</f>
        <v/>
      </c>
      <c r="D83" s="11" t="str">
        <f ca="1">IFERROR(VLOOKUP(Таблица723[[#This Row],[НОМЕР]],#REF!,2),"")</f>
        <v/>
      </c>
      <c r="E83" s="11" t="str">
        <f ca="1">IFERROR(VLOOKUP(Таблица723[[#This Row],[НОМЕР]],#REF!,6),"")</f>
        <v/>
      </c>
      <c r="F83" s="13" t="str">
        <f ca="1">IFERROR(VLOOKUP(Таблица723[[#This Row],[НОМЕР]],#REF!,4,0)-$J$2,"")</f>
        <v/>
      </c>
    </row>
    <row r="84" spans="2:6" ht="15" x14ac:dyDescent="0.2">
      <c r="B84" s="11" t="str">
        <f ca="1">IFERROR(VLOOKUP(Таблица723[[#This Row],[НОМЕР]],#REF!,9,0),"")</f>
        <v/>
      </c>
      <c r="C84" s="12" t="str">
        <f ca="1">IF(Категорії!F84&lt;&gt;9999,Категорії!F84,"")</f>
        <v/>
      </c>
      <c r="D84" s="11" t="str">
        <f ca="1">IFERROR(VLOOKUP(Таблица723[[#This Row],[НОМЕР]],#REF!,2),"")</f>
        <v/>
      </c>
      <c r="E84" s="11" t="str">
        <f ca="1">IFERROR(VLOOKUP(Таблица723[[#This Row],[НОМЕР]],#REF!,6),"")</f>
        <v/>
      </c>
      <c r="F84" s="13" t="str">
        <f ca="1">IFERROR(VLOOKUP(Таблица723[[#This Row],[НОМЕР]],#REF!,4,0)-$J$2,"")</f>
        <v/>
      </c>
    </row>
    <row r="85" spans="2:6" ht="15" x14ac:dyDescent="0.2">
      <c r="B85" s="11" t="str">
        <f ca="1">IFERROR(VLOOKUP(Таблица723[[#This Row],[НОМЕР]],#REF!,9,0),"")</f>
        <v/>
      </c>
      <c r="C85" s="12" t="str">
        <f ca="1">IF(Категорії!F85&lt;&gt;9999,Категорії!F85,"")</f>
        <v/>
      </c>
      <c r="D85" s="11" t="str">
        <f ca="1">IFERROR(VLOOKUP(Таблица723[[#This Row],[НОМЕР]],#REF!,2),"")</f>
        <v/>
      </c>
      <c r="E85" s="11" t="str">
        <f ca="1">IFERROR(VLOOKUP(Таблица723[[#This Row],[НОМЕР]],#REF!,6),"")</f>
        <v/>
      </c>
      <c r="F85" s="13" t="str">
        <f ca="1">IFERROR(VLOOKUP(Таблица723[[#This Row],[НОМЕР]],#REF!,4,0)-$J$2,"")</f>
        <v/>
      </c>
    </row>
    <row r="86" spans="2:6" ht="15" x14ac:dyDescent="0.2">
      <c r="B86" s="11" t="str">
        <f ca="1">IFERROR(VLOOKUP(Таблица723[[#This Row],[НОМЕР]],#REF!,9,0),"")</f>
        <v/>
      </c>
      <c r="C86" s="12" t="str">
        <f ca="1">IF(Категорії!F86&lt;&gt;9999,Категорії!F86,"")</f>
        <v/>
      </c>
      <c r="D86" s="11" t="str">
        <f ca="1">IFERROR(VLOOKUP(Таблица723[[#This Row],[НОМЕР]],#REF!,2),"")</f>
        <v/>
      </c>
      <c r="E86" s="11" t="str">
        <f ca="1">IFERROR(VLOOKUP(Таблица723[[#This Row],[НОМЕР]],#REF!,6),"")</f>
        <v/>
      </c>
      <c r="F86" s="13" t="str">
        <f ca="1">IFERROR(VLOOKUP(Таблица723[[#This Row],[НОМЕР]],#REF!,4,0)-$J$2,"")</f>
        <v/>
      </c>
    </row>
    <row r="87" spans="2:6" ht="15" x14ac:dyDescent="0.2">
      <c r="B87" s="11" t="str">
        <f ca="1">IFERROR(VLOOKUP(Таблица723[[#This Row],[НОМЕР]],#REF!,9,0),"")</f>
        <v/>
      </c>
      <c r="C87" s="12" t="str">
        <f ca="1">IF(Категорії!F87&lt;&gt;9999,Категорії!F87,"")</f>
        <v/>
      </c>
      <c r="D87" s="11" t="str">
        <f ca="1">IFERROR(VLOOKUP(Таблица723[[#This Row],[НОМЕР]],#REF!,2),"")</f>
        <v/>
      </c>
      <c r="E87" s="11" t="str">
        <f ca="1">IFERROR(VLOOKUP(Таблица723[[#This Row],[НОМЕР]],#REF!,6),"")</f>
        <v/>
      </c>
      <c r="F87" s="13" t="str">
        <f ca="1">IFERROR(VLOOKUP(Таблица723[[#This Row],[НОМЕР]],#REF!,4,0)-$J$2,"")</f>
        <v/>
      </c>
    </row>
    <row r="88" spans="2:6" ht="15" x14ac:dyDescent="0.2">
      <c r="B88" s="11" t="str">
        <f ca="1">IFERROR(VLOOKUP(Таблица723[[#This Row],[НОМЕР]],#REF!,9,0),"")</f>
        <v/>
      </c>
      <c r="C88" s="12" t="str">
        <f ca="1">IF(Категорії!F88&lt;&gt;9999,Категорії!F88,"")</f>
        <v/>
      </c>
      <c r="D88" s="11" t="str">
        <f ca="1">IFERROR(VLOOKUP(Таблица723[[#This Row],[НОМЕР]],#REF!,2),"")</f>
        <v/>
      </c>
      <c r="E88" s="11" t="str">
        <f ca="1">IFERROR(VLOOKUP(Таблица723[[#This Row],[НОМЕР]],#REF!,6),"")</f>
        <v/>
      </c>
      <c r="F88" s="13" t="str">
        <f ca="1">IFERROR(VLOOKUP(Таблица723[[#This Row],[НОМЕР]],#REF!,4,0)-$J$2,"")</f>
        <v/>
      </c>
    </row>
    <row r="89" spans="2:6" ht="15" x14ac:dyDescent="0.2">
      <c r="B89" s="11" t="str">
        <f ca="1">IFERROR(VLOOKUP(Таблица723[[#This Row],[НОМЕР]],#REF!,9,0),"")</f>
        <v/>
      </c>
      <c r="C89" s="12" t="str">
        <f ca="1">IF(Категорії!F89&lt;&gt;9999,Категорії!F89,"")</f>
        <v/>
      </c>
      <c r="D89" s="11" t="str">
        <f ca="1">IFERROR(VLOOKUP(Таблица723[[#This Row],[НОМЕР]],#REF!,2),"")</f>
        <v/>
      </c>
      <c r="E89" s="11" t="str">
        <f ca="1">IFERROR(VLOOKUP(Таблица723[[#This Row],[НОМЕР]],#REF!,6),"")</f>
        <v/>
      </c>
      <c r="F89" s="13" t="str">
        <f ca="1">IFERROR(VLOOKUP(Таблица723[[#This Row],[НОМЕР]],#REF!,4,0)-$J$2,"")</f>
        <v/>
      </c>
    </row>
    <row r="90" spans="2:6" ht="15" x14ac:dyDescent="0.2">
      <c r="B90" s="11" t="str">
        <f ca="1">IFERROR(VLOOKUP(Таблица723[[#This Row],[НОМЕР]],#REF!,9,0),"")</f>
        <v/>
      </c>
      <c r="C90" s="12" t="str">
        <f ca="1">IF(Категорії!F90&lt;&gt;9999,Категорії!F90,"")</f>
        <v/>
      </c>
      <c r="D90" s="11" t="str">
        <f ca="1">IFERROR(VLOOKUP(Таблица723[[#This Row],[НОМЕР]],#REF!,2),"")</f>
        <v/>
      </c>
      <c r="E90" s="11" t="str">
        <f ca="1">IFERROR(VLOOKUP(Таблица723[[#This Row],[НОМЕР]],#REF!,6),"")</f>
        <v/>
      </c>
      <c r="F90" s="13" t="str">
        <f ca="1">IFERROR(VLOOKUP(Таблица723[[#This Row],[НОМЕР]],#REF!,4,0)-$J$2,"")</f>
        <v/>
      </c>
    </row>
    <row r="91" spans="2:6" ht="15" x14ac:dyDescent="0.2">
      <c r="B91" s="11" t="str">
        <f ca="1">IFERROR(VLOOKUP(Таблица723[[#This Row],[НОМЕР]],#REF!,9,0),"")</f>
        <v/>
      </c>
      <c r="C91" s="12" t="str">
        <f ca="1">IF(Категорії!F91&lt;&gt;9999,Категорії!F91,"")</f>
        <v/>
      </c>
      <c r="D91" s="11" t="str">
        <f ca="1">IFERROR(VLOOKUP(Таблица723[[#This Row],[НОМЕР]],#REF!,2),"")</f>
        <v/>
      </c>
      <c r="E91" s="11" t="str">
        <f ca="1">IFERROR(VLOOKUP(Таблица723[[#This Row],[НОМЕР]],#REF!,6),"")</f>
        <v/>
      </c>
      <c r="F91" s="13" t="str">
        <f ca="1">IFERROR(VLOOKUP(Таблица723[[#This Row],[НОМЕР]],#REF!,4,0)-$J$2,"")</f>
        <v/>
      </c>
    </row>
    <row r="92" spans="2:6" ht="15" x14ac:dyDescent="0.2">
      <c r="B92" s="11" t="str">
        <f ca="1">IFERROR(VLOOKUP(Таблица723[[#This Row],[НОМЕР]],#REF!,9,0),"")</f>
        <v/>
      </c>
      <c r="C92" s="12" t="str">
        <f ca="1">IF(Категорії!F92&lt;&gt;9999,Категорії!F92,"")</f>
        <v/>
      </c>
      <c r="D92" s="11" t="str">
        <f ca="1">IFERROR(VLOOKUP(Таблица723[[#This Row],[НОМЕР]],#REF!,2),"")</f>
        <v/>
      </c>
      <c r="E92" s="11" t="str">
        <f ca="1">IFERROR(VLOOKUP(Таблица723[[#This Row],[НОМЕР]],#REF!,6),"")</f>
        <v/>
      </c>
      <c r="F92" s="13" t="str">
        <f ca="1">IFERROR(VLOOKUP(Таблица723[[#This Row],[НОМЕР]],#REF!,4,0)-$J$2,"")</f>
        <v/>
      </c>
    </row>
    <row r="93" spans="2:6" ht="15" x14ac:dyDescent="0.2">
      <c r="B93" s="11" t="str">
        <f ca="1">IFERROR(VLOOKUP(Таблица723[[#This Row],[НОМЕР]],#REF!,9,0),"")</f>
        <v/>
      </c>
      <c r="C93" s="12" t="str">
        <f ca="1">IF(Категорії!F93&lt;&gt;9999,Категорії!F93,"")</f>
        <v/>
      </c>
      <c r="D93" s="11" t="str">
        <f ca="1">IFERROR(VLOOKUP(Таблица723[[#This Row],[НОМЕР]],#REF!,2),"")</f>
        <v/>
      </c>
      <c r="E93" s="11" t="str">
        <f ca="1">IFERROR(VLOOKUP(Таблица723[[#This Row],[НОМЕР]],#REF!,6),"")</f>
        <v/>
      </c>
      <c r="F93" s="13" t="str">
        <f ca="1">IFERROR(VLOOKUP(Таблица723[[#This Row],[НОМЕР]],#REF!,4,0)-$J$2,"")</f>
        <v/>
      </c>
    </row>
    <row r="94" spans="2:6" ht="15" x14ac:dyDescent="0.2">
      <c r="B94" s="11" t="str">
        <f ca="1">IFERROR(VLOOKUP(Таблица723[[#This Row],[НОМЕР]],#REF!,9,0),"")</f>
        <v/>
      </c>
      <c r="C94" s="12" t="str">
        <f ca="1">IF(Категорії!F94&lt;&gt;9999,Категорії!F94,"")</f>
        <v/>
      </c>
      <c r="D94" s="11" t="str">
        <f ca="1">IFERROR(VLOOKUP(Таблица723[[#This Row],[НОМЕР]],#REF!,2),"")</f>
        <v/>
      </c>
      <c r="E94" s="11" t="str">
        <f ca="1">IFERROR(VLOOKUP(Таблица723[[#This Row],[НОМЕР]],#REF!,6),"")</f>
        <v/>
      </c>
      <c r="F94" s="13" t="str">
        <f ca="1">IFERROR(VLOOKUP(Таблица723[[#This Row],[НОМЕР]],#REF!,4,0)-$J$2,"")</f>
        <v/>
      </c>
    </row>
    <row r="95" spans="2:6" ht="15" x14ac:dyDescent="0.2">
      <c r="B95" s="11" t="str">
        <f ca="1">IFERROR(VLOOKUP(Таблица723[[#This Row],[НОМЕР]],#REF!,9,0),"")</f>
        <v/>
      </c>
      <c r="C95" s="12" t="str">
        <f ca="1">IF(Категорії!F95&lt;&gt;9999,Категорії!F95,"")</f>
        <v/>
      </c>
      <c r="D95" s="11" t="str">
        <f ca="1">IFERROR(VLOOKUP(Таблица723[[#This Row],[НОМЕР]],#REF!,2),"")</f>
        <v/>
      </c>
      <c r="E95" s="11" t="str">
        <f ca="1">IFERROR(VLOOKUP(Таблица723[[#This Row],[НОМЕР]],#REF!,6),"")</f>
        <v/>
      </c>
      <c r="F95" s="13" t="str">
        <f ca="1">IFERROR(VLOOKUP(Таблица723[[#This Row],[НОМЕР]],#REF!,4,0)-$J$2,"")</f>
        <v/>
      </c>
    </row>
    <row r="96" spans="2:6" ht="15" x14ac:dyDescent="0.2">
      <c r="B96" s="11" t="str">
        <f ca="1">IFERROR(VLOOKUP(Таблица723[[#This Row],[НОМЕР]],#REF!,9,0),"")</f>
        <v/>
      </c>
      <c r="C96" s="12" t="str">
        <f ca="1">IF(Категорії!F96&lt;&gt;9999,Категорії!F96,"")</f>
        <v/>
      </c>
      <c r="D96" s="11" t="str">
        <f ca="1">IFERROR(VLOOKUP(Таблица723[[#This Row],[НОМЕР]],#REF!,2),"")</f>
        <v/>
      </c>
      <c r="E96" s="11" t="str">
        <f ca="1">IFERROR(VLOOKUP(Таблица723[[#This Row],[НОМЕР]],#REF!,6),"")</f>
        <v/>
      </c>
      <c r="F96" s="13" t="str">
        <f ca="1">IFERROR(VLOOKUP(Таблица723[[#This Row],[НОМЕР]],#REF!,4,0)-$J$2,"")</f>
        <v/>
      </c>
    </row>
    <row r="97" spans="2:6" ht="15" x14ac:dyDescent="0.2">
      <c r="B97" s="11" t="str">
        <f ca="1">IFERROR(VLOOKUP(Таблица723[[#This Row],[НОМЕР]],#REF!,9,0),"")</f>
        <v/>
      </c>
      <c r="C97" s="12" t="str">
        <f ca="1">IF(Категорії!F97&lt;&gt;9999,Категорії!F97,"")</f>
        <v/>
      </c>
      <c r="D97" s="11" t="str">
        <f ca="1">IFERROR(VLOOKUP(Таблица723[[#This Row],[НОМЕР]],#REF!,2),"")</f>
        <v/>
      </c>
      <c r="E97" s="11" t="str">
        <f ca="1">IFERROR(VLOOKUP(Таблица723[[#This Row],[НОМЕР]],#REF!,6),"")</f>
        <v/>
      </c>
      <c r="F97" s="13" t="str">
        <f ca="1">IFERROR(VLOOKUP(Таблица723[[#This Row],[НОМЕР]],#REF!,4,0)-$J$2,"")</f>
        <v/>
      </c>
    </row>
    <row r="98" spans="2:6" ht="15" x14ac:dyDescent="0.2">
      <c r="B98" s="11" t="str">
        <f ca="1">IFERROR(VLOOKUP(Таблица723[[#This Row],[НОМЕР]],#REF!,9,0),"")</f>
        <v/>
      </c>
      <c r="C98" s="12" t="str">
        <f ca="1">IF(Категорії!F98&lt;&gt;9999,Категорії!F98,"")</f>
        <v/>
      </c>
      <c r="D98" s="11" t="str">
        <f ca="1">IFERROR(VLOOKUP(Таблица723[[#This Row],[НОМЕР]],#REF!,2),"")</f>
        <v/>
      </c>
      <c r="E98" s="11" t="str">
        <f ca="1">IFERROR(VLOOKUP(Таблица723[[#This Row],[НОМЕР]],#REF!,6),"")</f>
        <v/>
      </c>
      <c r="F98" s="13" t="str">
        <f ca="1">IFERROR(VLOOKUP(Таблица723[[#This Row],[НОМЕР]],#REF!,4,0)-$J$2,"")</f>
        <v/>
      </c>
    </row>
    <row r="99" spans="2:6" ht="15" x14ac:dyDescent="0.2">
      <c r="B99" s="11" t="str">
        <f ca="1">IFERROR(VLOOKUP(Таблица723[[#This Row],[НОМЕР]],#REF!,9,0),"")</f>
        <v/>
      </c>
      <c r="C99" s="12" t="str">
        <f ca="1">IF(Категорії!F99&lt;&gt;9999,Категорії!F99,"")</f>
        <v/>
      </c>
      <c r="D99" s="11" t="str">
        <f ca="1">IFERROR(VLOOKUP(Таблица723[[#This Row],[НОМЕР]],#REF!,2),"")</f>
        <v/>
      </c>
      <c r="E99" s="11" t="str">
        <f ca="1">IFERROR(VLOOKUP(Таблица723[[#This Row],[НОМЕР]],#REF!,6),"")</f>
        <v/>
      </c>
      <c r="F99" s="13" t="str">
        <f ca="1">IFERROR(VLOOKUP(Таблица723[[#This Row],[НОМЕР]],#REF!,4,0)-$J$2,"")</f>
        <v/>
      </c>
    </row>
    <row r="100" spans="2:6" ht="15" x14ac:dyDescent="0.2">
      <c r="B100" s="11" t="str">
        <f ca="1">IFERROR(VLOOKUP(Таблица723[[#This Row],[НОМЕР]],#REF!,9,0),"")</f>
        <v/>
      </c>
      <c r="C100" s="12" t="str">
        <f ca="1">IF(Категорії!F100&lt;&gt;9999,Категорії!F100,"")</f>
        <v/>
      </c>
      <c r="D100" s="11" t="str">
        <f ca="1">IFERROR(VLOOKUP(Таблица723[[#This Row],[НОМЕР]],#REF!,2),"")</f>
        <v/>
      </c>
      <c r="E100" s="11" t="str">
        <f ca="1">IFERROR(VLOOKUP(Таблица723[[#This Row],[НОМЕР]],#REF!,6),"")</f>
        <v/>
      </c>
      <c r="F100" s="13" t="str">
        <f ca="1">IFERROR(VLOOKUP(Таблица723[[#This Row],[НОМЕР]],#REF!,4,0)-$J$2,"")</f>
        <v/>
      </c>
    </row>
    <row r="101" spans="2:6" ht="15" x14ac:dyDescent="0.2">
      <c r="B101" s="11" t="str">
        <f ca="1">IFERROR(VLOOKUP(Таблица723[[#This Row],[НОМЕР]],#REF!,9,0),"")</f>
        <v/>
      </c>
      <c r="C101" s="12" t="str">
        <f ca="1">IF(Категорії!F101&lt;&gt;9999,Категорії!F101,"")</f>
        <v/>
      </c>
      <c r="D101" s="11" t="str">
        <f ca="1">IFERROR(VLOOKUP(Таблица723[[#This Row],[НОМЕР]],#REF!,2),"")</f>
        <v/>
      </c>
      <c r="E101" s="11" t="str">
        <f ca="1">IFERROR(VLOOKUP(Таблица723[[#This Row],[НОМЕР]],#REF!,6),"")</f>
        <v/>
      </c>
      <c r="F101" s="13" t="str">
        <f ca="1">IFERROR(VLOOKUP(Таблица723[[#This Row],[НОМЕР]],#REF!,4,0)-$J$2,"")</f>
        <v/>
      </c>
    </row>
    <row r="102" spans="2:6" ht="15" x14ac:dyDescent="0.2">
      <c r="B102" s="11" t="str">
        <f ca="1">IFERROR(VLOOKUP(Таблица723[[#This Row],[НОМЕР]],#REF!,9,0),"")</f>
        <v/>
      </c>
      <c r="C102" s="12" t="str">
        <f ca="1">IF(Категорії!F102&lt;&gt;9999,Категорії!F102,"")</f>
        <v/>
      </c>
      <c r="D102" s="11" t="str">
        <f ca="1">IFERROR(VLOOKUP(Таблица723[[#This Row],[НОМЕР]],#REF!,2),"")</f>
        <v/>
      </c>
      <c r="E102" s="11" t="str">
        <f ca="1">IFERROR(VLOOKUP(Таблица723[[#This Row],[НОМЕР]],#REF!,6),"")</f>
        <v/>
      </c>
      <c r="F102" s="13" t="str">
        <f ca="1">IFERROR(VLOOKUP(Таблица723[[#This Row],[НОМЕР]],#REF!,4,0)-$J$2,"")</f>
        <v/>
      </c>
    </row>
    <row r="103" spans="2:6" ht="15" x14ac:dyDescent="0.2">
      <c r="B103" s="11" t="str">
        <f ca="1">IFERROR(VLOOKUP(Таблица723[[#This Row],[НОМЕР]],#REF!,9,0),"")</f>
        <v/>
      </c>
      <c r="C103" s="12" t="str">
        <f ca="1">IF(Категорії!F103&lt;&gt;9999,Категорії!F103,"")</f>
        <v/>
      </c>
      <c r="D103" s="11" t="str">
        <f ca="1">IFERROR(VLOOKUP(Таблица723[[#This Row],[НОМЕР]],#REF!,2),"")</f>
        <v/>
      </c>
      <c r="E103" s="11" t="str">
        <f ca="1">IFERROR(VLOOKUP(Таблица723[[#This Row],[НОМЕР]],#REF!,6),"")</f>
        <v/>
      </c>
      <c r="F103" s="13" t="str">
        <f ca="1">IFERROR(VLOOKUP(Таблица723[[#This Row],[НОМЕР]],#REF!,4,0)-$J$2,"")</f>
        <v/>
      </c>
    </row>
    <row r="104" spans="2:6" ht="15" x14ac:dyDescent="0.2">
      <c r="B104" s="11" t="str">
        <f ca="1">IFERROR(VLOOKUP(Таблица723[[#This Row],[НОМЕР]],#REF!,9,0),"")</f>
        <v/>
      </c>
      <c r="C104" s="12" t="str">
        <f ca="1">IF(Категорії!F104&lt;&gt;9999,Категорії!F104,"")</f>
        <v/>
      </c>
      <c r="D104" s="11" t="str">
        <f ca="1">IFERROR(VLOOKUP(Таблица723[[#This Row],[НОМЕР]],#REF!,2),"")</f>
        <v/>
      </c>
      <c r="E104" s="11" t="str">
        <f ca="1">IFERROR(VLOOKUP(Таблица723[[#This Row],[НОМЕР]],#REF!,6),"")</f>
        <v/>
      </c>
      <c r="F104" s="13" t="str">
        <f ca="1">IFERROR(VLOOKUP(Таблица723[[#This Row],[НОМЕР]],#REF!,4,0)-$J$2,"")</f>
        <v/>
      </c>
    </row>
    <row r="105" spans="2:6" ht="15" x14ac:dyDescent="0.2">
      <c r="B105" s="11" t="str">
        <f ca="1">IFERROR(VLOOKUP(Таблица723[[#This Row],[НОМЕР]],#REF!,9,0),"")</f>
        <v/>
      </c>
      <c r="C105" s="12" t="str">
        <f ca="1">IF(Категорії!F105&lt;&gt;9999,Категорії!F105,"")</f>
        <v/>
      </c>
      <c r="D105" s="11" t="str">
        <f ca="1">IFERROR(VLOOKUP(Таблица723[[#This Row],[НОМЕР]],#REF!,2),"")</f>
        <v/>
      </c>
      <c r="E105" s="11" t="str">
        <f ca="1">IFERROR(VLOOKUP(Таблица723[[#This Row],[НОМЕР]],#REF!,6),"")</f>
        <v/>
      </c>
      <c r="F105" s="13" t="str">
        <f ca="1">IFERROR(VLOOKUP(Таблица723[[#This Row],[НОМЕР]],#REF!,4,0)-$J$2,"")</f>
        <v/>
      </c>
    </row>
    <row r="106" spans="2:6" ht="15" x14ac:dyDescent="0.2">
      <c r="B106" s="11" t="str">
        <f ca="1">IFERROR(VLOOKUP(Таблица723[[#This Row],[НОМЕР]],#REF!,9,0),"")</f>
        <v/>
      </c>
      <c r="C106" s="12" t="str">
        <f ca="1">IF(Категорії!F106&lt;&gt;9999,Категорії!F106,"")</f>
        <v/>
      </c>
      <c r="D106" s="11" t="str">
        <f ca="1">IFERROR(VLOOKUP(Таблица723[[#This Row],[НОМЕР]],#REF!,2),"")</f>
        <v/>
      </c>
      <c r="E106" s="11" t="str">
        <f ca="1">IFERROR(VLOOKUP(Таблица723[[#This Row],[НОМЕР]],#REF!,6),"")</f>
        <v/>
      </c>
      <c r="F106" s="13" t="str">
        <f ca="1">IFERROR(VLOOKUP(Таблица723[[#This Row],[НОМЕР]],#REF!,4,0)-$J$2,"")</f>
        <v/>
      </c>
    </row>
    <row r="107" spans="2:6" ht="15" x14ac:dyDescent="0.2">
      <c r="B107" s="11" t="str">
        <f ca="1">IFERROR(VLOOKUP(Таблица723[[#This Row],[НОМЕР]],#REF!,9,0),"")</f>
        <v/>
      </c>
      <c r="C107" s="12" t="str">
        <f ca="1">IF(Категорії!F107&lt;&gt;9999,Категорії!F107,"")</f>
        <v/>
      </c>
      <c r="D107" s="11" t="str">
        <f ca="1">IFERROR(VLOOKUP(Таблица723[[#This Row],[НОМЕР]],#REF!,2),"")</f>
        <v/>
      </c>
      <c r="E107" s="11" t="str">
        <f ca="1">IFERROR(VLOOKUP(Таблица723[[#This Row],[НОМЕР]],#REF!,6),"")</f>
        <v/>
      </c>
      <c r="F107" s="13" t="str">
        <f ca="1">IFERROR(VLOOKUP(Таблица723[[#This Row],[НОМЕР]],#REF!,4,0)-$J$2,"")</f>
        <v/>
      </c>
    </row>
    <row r="108" spans="2:6" ht="15" x14ac:dyDescent="0.2">
      <c r="B108" s="11" t="str">
        <f ca="1">IFERROR(VLOOKUP(Таблица723[[#This Row],[НОМЕР]],#REF!,9,0),"")</f>
        <v/>
      </c>
      <c r="C108" s="12" t="str">
        <f ca="1">IF(Категорії!F108&lt;&gt;9999,Категорії!F108,"")</f>
        <v/>
      </c>
      <c r="D108" s="11" t="str">
        <f ca="1">IFERROR(VLOOKUP(Таблица723[[#This Row],[НОМЕР]],#REF!,2),"")</f>
        <v/>
      </c>
      <c r="E108" s="11" t="str">
        <f ca="1">IFERROR(VLOOKUP(Таблица723[[#This Row],[НОМЕР]],#REF!,6),"")</f>
        <v/>
      </c>
      <c r="F108" s="13" t="str">
        <f ca="1">IFERROR(VLOOKUP(Таблица723[[#This Row],[НОМЕР]],#REF!,4,0)-$J$2,"")</f>
        <v/>
      </c>
    </row>
    <row r="109" spans="2:6" ht="15" x14ac:dyDescent="0.2">
      <c r="B109" s="11" t="str">
        <f ca="1">IFERROR(VLOOKUP(Таблица723[[#This Row],[НОМЕР]],#REF!,9,0),"")</f>
        <v/>
      </c>
      <c r="C109" s="12" t="str">
        <f ca="1">IF(Категорії!F109&lt;&gt;9999,Категорії!F109,"")</f>
        <v/>
      </c>
      <c r="D109" s="11" t="str">
        <f ca="1">IFERROR(VLOOKUP(Таблица723[[#This Row],[НОМЕР]],#REF!,2),"")</f>
        <v/>
      </c>
      <c r="E109" s="11" t="str">
        <f ca="1">IFERROR(VLOOKUP(Таблица723[[#This Row],[НОМЕР]],#REF!,6),"")</f>
        <v/>
      </c>
      <c r="F109" s="13" t="str">
        <f ca="1">IFERROR(VLOOKUP(Таблица723[[#This Row],[НОМЕР]],#REF!,4,0)-$J$2,"")</f>
        <v/>
      </c>
    </row>
    <row r="110" spans="2:6" ht="15" x14ac:dyDescent="0.2">
      <c r="B110" s="11" t="str">
        <f ca="1">IFERROR(VLOOKUP(Таблица723[[#This Row],[НОМЕР]],#REF!,9,0),"")</f>
        <v/>
      </c>
      <c r="C110" s="12" t="str">
        <f ca="1">IF(Категорії!F110&lt;&gt;9999,Категорії!F110,"")</f>
        <v/>
      </c>
      <c r="D110" s="11" t="str">
        <f ca="1">IFERROR(VLOOKUP(Таблица723[[#This Row],[НОМЕР]],#REF!,2),"")</f>
        <v/>
      </c>
      <c r="E110" s="11" t="str">
        <f ca="1">IFERROR(VLOOKUP(Таблица723[[#This Row],[НОМЕР]],#REF!,6),"")</f>
        <v/>
      </c>
      <c r="F110" s="13" t="str">
        <f ca="1">IFERROR(VLOOKUP(Таблица723[[#This Row],[НОМЕР]],#REF!,4,0)-$J$2,"")</f>
        <v/>
      </c>
    </row>
    <row r="111" spans="2:6" ht="15" x14ac:dyDescent="0.2">
      <c r="B111" s="11" t="str">
        <f ca="1">IFERROR(VLOOKUP(Таблица723[[#This Row],[НОМЕР]],#REF!,9,0),"")</f>
        <v/>
      </c>
      <c r="C111" s="12" t="str">
        <f ca="1">IF(Категорії!F111&lt;&gt;9999,Категорії!F111,"")</f>
        <v/>
      </c>
      <c r="D111" s="11" t="str">
        <f ca="1">IFERROR(VLOOKUP(Таблица723[[#This Row],[НОМЕР]],#REF!,2),"")</f>
        <v/>
      </c>
      <c r="E111" s="11" t="str">
        <f ca="1">IFERROR(VLOOKUP(Таблица723[[#This Row],[НОМЕР]],#REF!,6),"")</f>
        <v/>
      </c>
      <c r="F111" s="13" t="str">
        <f ca="1">IFERROR(VLOOKUP(Таблица723[[#This Row],[НОМЕР]],#REF!,4,0)-$J$2,"")</f>
        <v/>
      </c>
    </row>
    <row r="112" spans="2:6" ht="15" x14ac:dyDescent="0.2">
      <c r="B112" s="11" t="str">
        <f ca="1">IFERROR(VLOOKUP(Таблица723[[#This Row],[НОМЕР]],#REF!,9,0),"")</f>
        <v/>
      </c>
      <c r="C112" s="12" t="str">
        <f ca="1">IF(Категорії!F112&lt;&gt;9999,Категорії!F112,"")</f>
        <v/>
      </c>
      <c r="D112" s="11" t="str">
        <f ca="1">IFERROR(VLOOKUP(Таблица723[[#This Row],[НОМЕР]],#REF!,2),"")</f>
        <v/>
      </c>
      <c r="E112" s="11" t="str">
        <f ca="1">IFERROR(VLOOKUP(Таблица723[[#This Row],[НОМЕР]],#REF!,6),"")</f>
        <v/>
      </c>
      <c r="F112" s="13" t="str">
        <f ca="1">IFERROR(VLOOKUP(Таблица723[[#This Row],[НОМЕР]],#REF!,4,0)-$J$2,"")</f>
        <v/>
      </c>
    </row>
    <row r="113" spans="2:6" ht="15" x14ac:dyDescent="0.2">
      <c r="B113" s="11" t="str">
        <f ca="1">IFERROR(VLOOKUP(Таблица723[[#This Row],[НОМЕР]],#REF!,9,0),"")</f>
        <v/>
      </c>
      <c r="C113" s="12" t="str">
        <f ca="1">IF(Категорії!F113&lt;&gt;9999,Категорії!F113,"")</f>
        <v/>
      </c>
      <c r="D113" s="11" t="str">
        <f ca="1">IFERROR(VLOOKUP(Таблица723[[#This Row],[НОМЕР]],#REF!,2),"")</f>
        <v/>
      </c>
      <c r="E113" s="11" t="str">
        <f ca="1">IFERROR(VLOOKUP(Таблица723[[#This Row],[НОМЕР]],#REF!,6),"")</f>
        <v/>
      </c>
      <c r="F113" s="13" t="str">
        <f ca="1">IFERROR(VLOOKUP(Таблица723[[#This Row],[НОМЕР]],#REF!,4,0)-$J$2,"")</f>
        <v/>
      </c>
    </row>
    <row r="114" spans="2:6" ht="15" x14ac:dyDescent="0.2">
      <c r="B114" s="11" t="str">
        <f ca="1">IFERROR(VLOOKUP(Таблица723[[#This Row],[НОМЕР]],#REF!,9,0),"")</f>
        <v/>
      </c>
      <c r="C114" s="12" t="str">
        <f ca="1">IF(Категорії!F114&lt;&gt;9999,Категорії!F114,"")</f>
        <v/>
      </c>
      <c r="D114" s="11" t="str">
        <f ca="1">IFERROR(VLOOKUP(Таблица723[[#This Row],[НОМЕР]],#REF!,2),"")</f>
        <v/>
      </c>
      <c r="E114" s="11" t="str">
        <f ca="1">IFERROR(VLOOKUP(Таблица723[[#This Row],[НОМЕР]],#REF!,6),"")</f>
        <v/>
      </c>
      <c r="F114" s="13" t="str">
        <f ca="1">IFERROR(VLOOKUP(Таблица723[[#This Row],[НОМЕР]],#REF!,4,0)-$J$2,"")</f>
        <v/>
      </c>
    </row>
    <row r="115" spans="2:6" ht="15" x14ac:dyDescent="0.2">
      <c r="B115" s="11" t="str">
        <f ca="1">IFERROR(VLOOKUP(Таблица723[[#This Row],[НОМЕР]],#REF!,9,0),"")</f>
        <v/>
      </c>
      <c r="C115" s="12" t="str">
        <f ca="1">IF(Категорії!F115&lt;&gt;9999,Категорії!F115,"")</f>
        <v/>
      </c>
      <c r="D115" s="11" t="str">
        <f ca="1">IFERROR(VLOOKUP(Таблица723[[#This Row],[НОМЕР]],#REF!,2),"")</f>
        <v/>
      </c>
      <c r="E115" s="11" t="str">
        <f ca="1">IFERROR(VLOOKUP(Таблица723[[#This Row],[НОМЕР]],#REF!,6),"")</f>
        <v/>
      </c>
      <c r="F115" s="13" t="str">
        <f ca="1">IFERROR(VLOOKUP(Таблица723[[#This Row],[НОМЕР]],#REF!,4,0)-$J$2,"")</f>
        <v/>
      </c>
    </row>
    <row r="116" spans="2:6" ht="15" x14ac:dyDescent="0.2">
      <c r="B116" s="11" t="str">
        <f ca="1">IFERROR(VLOOKUP(Таблица723[[#This Row],[НОМЕР]],#REF!,9,0),"")</f>
        <v/>
      </c>
      <c r="C116" s="12" t="str">
        <f ca="1">IF(Категорії!F116&lt;&gt;9999,Категорії!F116,"")</f>
        <v/>
      </c>
      <c r="D116" s="11" t="str">
        <f ca="1">IFERROR(VLOOKUP(Таблица723[[#This Row],[НОМЕР]],#REF!,2),"")</f>
        <v/>
      </c>
      <c r="E116" s="11" t="str">
        <f ca="1">IFERROR(VLOOKUP(Таблица723[[#This Row],[НОМЕР]],#REF!,6),"")</f>
        <v/>
      </c>
      <c r="F116" s="13" t="str">
        <f ca="1">IFERROR(VLOOKUP(Таблица723[[#This Row],[НОМЕР]],#REF!,4,0)-$J$2,"")</f>
        <v/>
      </c>
    </row>
    <row r="117" spans="2:6" ht="15" x14ac:dyDescent="0.2">
      <c r="B117" s="11" t="str">
        <f ca="1">IFERROR(VLOOKUP(Таблица723[[#This Row],[НОМЕР]],#REF!,9,0),"")</f>
        <v/>
      </c>
      <c r="C117" s="12" t="str">
        <f ca="1">IF(Категорії!F117&lt;&gt;9999,Категорії!F117,"")</f>
        <v/>
      </c>
      <c r="D117" s="11" t="str">
        <f ca="1">IFERROR(VLOOKUP(Таблица723[[#This Row],[НОМЕР]],#REF!,2),"")</f>
        <v/>
      </c>
      <c r="E117" s="11" t="str">
        <f ca="1">IFERROR(VLOOKUP(Таблица723[[#This Row],[НОМЕР]],#REF!,6),"")</f>
        <v/>
      </c>
      <c r="F117" s="13" t="str">
        <f ca="1">IFERROR(VLOOKUP(Таблица723[[#This Row],[НОМЕР]],#REF!,4,0)-$J$2,"")</f>
        <v/>
      </c>
    </row>
    <row r="118" spans="2:6" ht="15" x14ac:dyDescent="0.2">
      <c r="B118" s="11" t="str">
        <f ca="1">IFERROR(VLOOKUP(Таблица723[[#This Row],[НОМЕР]],#REF!,9,0),"")</f>
        <v/>
      </c>
      <c r="C118" s="12" t="str">
        <f ca="1">IF(Категорії!F118&lt;&gt;9999,Категорії!F118,"")</f>
        <v/>
      </c>
      <c r="D118" s="11" t="str">
        <f ca="1">IFERROR(VLOOKUP(Таблица723[[#This Row],[НОМЕР]],#REF!,2),"")</f>
        <v/>
      </c>
      <c r="E118" s="11" t="str">
        <f ca="1">IFERROR(VLOOKUP(Таблица723[[#This Row],[НОМЕР]],#REF!,6),"")</f>
        <v/>
      </c>
      <c r="F118" s="13" t="str">
        <f ca="1">IFERROR(VLOOKUP(Таблица723[[#This Row],[НОМЕР]],#REF!,4,0)-$J$2,"")</f>
        <v/>
      </c>
    </row>
    <row r="119" spans="2:6" ht="15" x14ac:dyDescent="0.2">
      <c r="B119" s="11" t="str">
        <f ca="1">IFERROR(VLOOKUP(Таблица723[[#This Row],[НОМЕР]],#REF!,9,0),"")</f>
        <v/>
      </c>
      <c r="C119" s="12" t="str">
        <f ca="1">IF(Категорії!F119&lt;&gt;9999,Категорії!F119,"")</f>
        <v/>
      </c>
      <c r="D119" s="11" t="str">
        <f ca="1">IFERROR(VLOOKUP(Таблица723[[#This Row],[НОМЕР]],#REF!,2),"")</f>
        <v/>
      </c>
      <c r="E119" s="11" t="str">
        <f ca="1">IFERROR(VLOOKUP(Таблица723[[#This Row],[НОМЕР]],#REF!,6),"")</f>
        <v/>
      </c>
      <c r="F119" s="13" t="str">
        <f ca="1">IFERROR(VLOOKUP(Таблица723[[#This Row],[НОМЕР]],#REF!,4,0)-$J$2,"")</f>
        <v/>
      </c>
    </row>
    <row r="120" spans="2:6" ht="15" x14ac:dyDescent="0.2">
      <c r="B120" s="11" t="str">
        <f ca="1">IFERROR(VLOOKUP(Таблица723[[#This Row],[НОМЕР]],#REF!,9,0),"")</f>
        <v/>
      </c>
      <c r="C120" s="12" t="str">
        <f ca="1">IF(Категорії!F120&lt;&gt;9999,Категорії!F120,"")</f>
        <v/>
      </c>
      <c r="D120" s="11" t="str">
        <f ca="1">IFERROR(VLOOKUP(Таблица723[[#This Row],[НОМЕР]],#REF!,2),"")</f>
        <v/>
      </c>
      <c r="E120" s="11" t="str">
        <f ca="1">IFERROR(VLOOKUP(Таблица723[[#This Row],[НОМЕР]],#REF!,6),"")</f>
        <v/>
      </c>
      <c r="F120" s="13" t="str">
        <f ca="1">IFERROR(VLOOKUP(Таблица723[[#This Row],[НОМЕР]],#REF!,4,0)-$J$2,"")</f>
        <v/>
      </c>
    </row>
    <row r="121" spans="2:6" ht="15" x14ac:dyDescent="0.2">
      <c r="B121" s="11" t="str">
        <f ca="1">IFERROR(VLOOKUP(Таблица723[[#This Row],[НОМЕР]],#REF!,9,0),"")</f>
        <v/>
      </c>
      <c r="C121" s="12" t="str">
        <f ca="1">IF(Категорії!F121&lt;&gt;9999,Категорії!F121,"")</f>
        <v/>
      </c>
      <c r="D121" s="11" t="str">
        <f ca="1">IFERROR(VLOOKUP(Таблица723[[#This Row],[НОМЕР]],#REF!,2),"")</f>
        <v/>
      </c>
      <c r="E121" s="11" t="str">
        <f ca="1">IFERROR(VLOOKUP(Таблица723[[#This Row],[НОМЕР]],#REF!,6),"")</f>
        <v/>
      </c>
      <c r="F121" s="13" t="str">
        <f ca="1">IFERROR(VLOOKUP(Таблица723[[#This Row],[НОМЕР]],#REF!,4,0)-$J$2,"")</f>
        <v/>
      </c>
    </row>
    <row r="122" spans="2:6" ht="15" x14ac:dyDescent="0.2">
      <c r="B122" s="11" t="str">
        <f ca="1">IFERROR(VLOOKUP(Таблица723[[#This Row],[НОМЕР]],#REF!,9,0),"")</f>
        <v/>
      </c>
      <c r="C122" s="12" t="str">
        <f ca="1">IF(Категорії!F122&lt;&gt;9999,Категорії!F122,"")</f>
        <v/>
      </c>
      <c r="D122" s="11" t="str">
        <f ca="1">IFERROR(VLOOKUP(Таблица723[[#This Row],[НОМЕР]],#REF!,2),"")</f>
        <v/>
      </c>
      <c r="E122" s="11" t="str">
        <f ca="1">IFERROR(VLOOKUP(Таблица723[[#This Row],[НОМЕР]],#REF!,6),"")</f>
        <v/>
      </c>
      <c r="F122" s="13" t="str">
        <f ca="1">IFERROR(VLOOKUP(Таблица723[[#This Row],[НОМЕР]],#REF!,4,0)-$J$2,"")</f>
        <v/>
      </c>
    </row>
    <row r="123" spans="2:6" ht="15" x14ac:dyDescent="0.2">
      <c r="B123" s="11" t="str">
        <f ca="1">IFERROR(VLOOKUP(Таблица723[[#This Row],[НОМЕР]],#REF!,9,0),"")</f>
        <v/>
      </c>
      <c r="C123" s="12" t="str">
        <f ca="1">IF(Категорії!F123&lt;&gt;9999,Категорії!F123,"")</f>
        <v/>
      </c>
      <c r="D123" s="11" t="str">
        <f ca="1">IFERROR(VLOOKUP(Таблица723[[#This Row],[НОМЕР]],#REF!,2),"")</f>
        <v/>
      </c>
      <c r="E123" s="11" t="str">
        <f ca="1">IFERROR(VLOOKUP(Таблица723[[#This Row],[НОМЕР]],#REF!,6),"")</f>
        <v/>
      </c>
      <c r="F123" s="13" t="str">
        <f ca="1">IFERROR(VLOOKUP(Таблица723[[#This Row],[НОМЕР]],#REF!,4,0)-$J$2,"")</f>
        <v/>
      </c>
    </row>
    <row r="124" spans="2:6" ht="15" x14ac:dyDescent="0.2">
      <c r="B124" s="11" t="str">
        <f ca="1">IFERROR(VLOOKUP(Таблица723[[#This Row],[НОМЕР]],#REF!,9,0),"")</f>
        <v/>
      </c>
      <c r="C124" s="12" t="str">
        <f ca="1">IF(Категорії!F124&lt;&gt;9999,Категорії!F124,"")</f>
        <v/>
      </c>
      <c r="D124" s="11" t="str">
        <f ca="1">IFERROR(VLOOKUP(Таблица723[[#This Row],[НОМЕР]],#REF!,2),"")</f>
        <v/>
      </c>
      <c r="E124" s="11" t="str">
        <f ca="1">IFERROR(VLOOKUP(Таблица723[[#This Row],[НОМЕР]],#REF!,6),"")</f>
        <v/>
      </c>
      <c r="F124" s="13" t="str">
        <f ca="1">IFERROR(VLOOKUP(Таблица723[[#This Row],[НОМЕР]],#REF!,4,0)-$J$2,"")</f>
        <v/>
      </c>
    </row>
    <row r="125" spans="2:6" ht="15" x14ac:dyDescent="0.2">
      <c r="B125" s="11" t="str">
        <f ca="1">IFERROR(VLOOKUP(Таблица723[[#This Row],[НОМЕР]],#REF!,9,0),"")</f>
        <v/>
      </c>
      <c r="C125" s="12" t="str">
        <f ca="1">IF(Категорії!F125&lt;&gt;9999,Категорії!F125,"")</f>
        <v/>
      </c>
      <c r="D125" s="11" t="str">
        <f ca="1">IFERROR(VLOOKUP(Таблица723[[#This Row],[НОМЕР]],#REF!,2),"")</f>
        <v/>
      </c>
      <c r="E125" s="11" t="str">
        <f ca="1">IFERROR(VLOOKUP(Таблица723[[#This Row],[НОМЕР]],#REF!,6),"")</f>
        <v/>
      </c>
      <c r="F125" s="13" t="str">
        <f ca="1">IFERROR(VLOOKUP(Таблица723[[#This Row],[НОМЕР]],#REF!,4,0)-$J$2,"")</f>
        <v/>
      </c>
    </row>
    <row r="126" spans="2:6" ht="15" x14ac:dyDescent="0.2">
      <c r="B126" s="11" t="str">
        <f ca="1">IFERROR(VLOOKUP(Таблица723[[#This Row],[НОМЕР]],#REF!,9,0),"")</f>
        <v/>
      </c>
      <c r="C126" s="12" t="str">
        <f ca="1">IF(Категорії!F126&lt;&gt;9999,Категорії!F126,"")</f>
        <v/>
      </c>
      <c r="D126" s="11" t="str">
        <f ca="1">IFERROR(VLOOKUP(Таблица723[[#This Row],[НОМЕР]],#REF!,2),"")</f>
        <v/>
      </c>
      <c r="E126" s="11" t="str">
        <f ca="1">IFERROR(VLOOKUP(Таблица723[[#This Row],[НОМЕР]],#REF!,6),"")</f>
        <v/>
      </c>
      <c r="F126" s="13" t="str">
        <f ca="1">IFERROR(VLOOKUP(Таблица723[[#This Row],[НОМЕР]],#REF!,4,0)-$J$2,"")</f>
        <v/>
      </c>
    </row>
    <row r="127" spans="2:6" ht="15" x14ac:dyDescent="0.2">
      <c r="B127" s="11" t="str">
        <f ca="1">IFERROR(VLOOKUP(Таблица723[[#This Row],[НОМЕР]],#REF!,9,0),"")</f>
        <v/>
      </c>
      <c r="C127" s="12" t="str">
        <f ca="1">IF(Категорії!F127&lt;&gt;9999,Категорії!F127,"")</f>
        <v/>
      </c>
      <c r="D127" s="11" t="str">
        <f ca="1">IFERROR(VLOOKUP(Таблица723[[#This Row],[НОМЕР]],#REF!,2),"")</f>
        <v/>
      </c>
      <c r="E127" s="11" t="str">
        <f ca="1">IFERROR(VLOOKUP(Таблица723[[#This Row],[НОМЕР]],#REF!,6),"")</f>
        <v/>
      </c>
      <c r="F127" s="13" t="str">
        <f ca="1">IFERROR(VLOOKUP(Таблица723[[#This Row],[НОМЕР]],#REF!,4,0)-$J$2,"")</f>
        <v/>
      </c>
    </row>
    <row r="128" spans="2:6" ht="15" x14ac:dyDescent="0.2">
      <c r="B128" s="11" t="str">
        <f ca="1">IFERROR(VLOOKUP(Таблица723[[#This Row],[НОМЕР]],#REF!,9,0),"")</f>
        <v/>
      </c>
      <c r="C128" s="12" t="str">
        <f ca="1">IF(Категорії!F128&lt;&gt;9999,Категорії!F128,"")</f>
        <v/>
      </c>
      <c r="D128" s="11" t="str">
        <f ca="1">IFERROR(VLOOKUP(Таблица723[[#This Row],[НОМЕР]],#REF!,2),"")</f>
        <v/>
      </c>
      <c r="E128" s="11" t="str">
        <f ca="1">IFERROR(VLOOKUP(Таблица723[[#This Row],[НОМЕР]],#REF!,6),"")</f>
        <v/>
      </c>
      <c r="F128" s="13" t="str">
        <f ca="1">IFERROR(VLOOKUP(Таблица723[[#This Row],[НОМЕР]],#REF!,4,0)-$J$2,"")</f>
        <v/>
      </c>
    </row>
    <row r="129" spans="2:6" ht="15" x14ac:dyDescent="0.2">
      <c r="B129" s="11" t="str">
        <f ca="1">IFERROR(VLOOKUP(Таблица723[[#This Row],[НОМЕР]],#REF!,9,0),"")</f>
        <v/>
      </c>
      <c r="C129" s="12" t="str">
        <f ca="1">IF(Категорії!F129&lt;&gt;9999,Категорії!F129,"")</f>
        <v/>
      </c>
      <c r="D129" s="11" t="str">
        <f ca="1">IFERROR(VLOOKUP(Таблица723[[#This Row],[НОМЕР]],#REF!,2),"")</f>
        <v/>
      </c>
      <c r="E129" s="11" t="str">
        <f ca="1">IFERROR(VLOOKUP(Таблица723[[#This Row],[НОМЕР]],#REF!,6),"")</f>
        <v/>
      </c>
      <c r="F129" s="13" t="str">
        <f ca="1">IFERROR(VLOOKUP(Таблица723[[#This Row],[НОМЕР]],#REF!,4,0)-$J$2,"")</f>
        <v/>
      </c>
    </row>
    <row r="130" spans="2:6" ht="15" x14ac:dyDescent="0.2">
      <c r="B130" s="11" t="str">
        <f ca="1">IFERROR(VLOOKUP(Таблица723[[#This Row],[НОМЕР]],#REF!,9,0),"")</f>
        <v/>
      </c>
      <c r="C130" s="12" t="str">
        <f ca="1">IF(Категорії!F130&lt;&gt;9999,Категорії!F130,"")</f>
        <v/>
      </c>
      <c r="D130" s="11" t="str">
        <f ca="1">IFERROR(VLOOKUP(Таблица723[[#This Row],[НОМЕР]],#REF!,2),"")</f>
        <v/>
      </c>
      <c r="E130" s="11" t="str">
        <f ca="1">IFERROR(VLOOKUP(Таблица723[[#This Row],[НОМЕР]],#REF!,6),"")</f>
        <v/>
      </c>
      <c r="F130" s="13" t="str">
        <f ca="1">IFERROR(VLOOKUP(Таблица723[[#This Row],[НОМЕР]],#REF!,4,0)-$J$2,"")</f>
        <v/>
      </c>
    </row>
    <row r="131" spans="2:6" ht="15" x14ac:dyDescent="0.2">
      <c r="B131" s="11" t="str">
        <f ca="1">IFERROR(VLOOKUP(Таблица723[[#This Row],[НОМЕР]],#REF!,9,0),"")</f>
        <v/>
      </c>
      <c r="C131" s="12" t="str">
        <f ca="1">IF(Категорії!F131&lt;&gt;9999,Категорії!F131,"")</f>
        <v/>
      </c>
      <c r="D131" s="11" t="str">
        <f ca="1">IFERROR(VLOOKUP(Таблица723[[#This Row],[НОМЕР]],#REF!,2),"")</f>
        <v/>
      </c>
      <c r="E131" s="11" t="str">
        <f ca="1">IFERROR(VLOOKUP(Таблица723[[#This Row],[НОМЕР]],#REF!,6),"")</f>
        <v/>
      </c>
      <c r="F131" s="13" t="str">
        <f ca="1">IFERROR(VLOOKUP(Таблица723[[#This Row],[НОМЕР]],#REF!,4,0)-$J$2,"")</f>
        <v/>
      </c>
    </row>
    <row r="132" spans="2:6" ht="15" x14ac:dyDescent="0.2">
      <c r="B132" s="11" t="str">
        <f ca="1">IFERROR(VLOOKUP(Таблица723[[#This Row],[НОМЕР]],#REF!,9,0),"")</f>
        <v/>
      </c>
      <c r="C132" s="12" t="str">
        <f ca="1">IF(Категорії!F132&lt;&gt;9999,Категорії!F132,"")</f>
        <v/>
      </c>
      <c r="D132" s="11" t="str">
        <f ca="1">IFERROR(VLOOKUP(Таблица723[[#This Row],[НОМЕР]],#REF!,2),"")</f>
        <v/>
      </c>
      <c r="E132" s="11" t="str">
        <f ca="1">IFERROR(VLOOKUP(Таблица723[[#This Row],[НОМЕР]],#REF!,6),"")</f>
        <v/>
      </c>
      <c r="F132" s="13" t="str">
        <f ca="1">IFERROR(VLOOKUP(Таблица723[[#This Row],[НОМЕР]],#REF!,4,0)-$J$2,"")</f>
        <v/>
      </c>
    </row>
    <row r="133" spans="2:6" ht="15" x14ac:dyDescent="0.2">
      <c r="B133" s="11" t="str">
        <f ca="1">IFERROR(VLOOKUP(Таблица723[[#This Row],[НОМЕР]],#REF!,9,0),"")</f>
        <v/>
      </c>
      <c r="C133" s="12" t="str">
        <f ca="1">IF(Категорії!F133&lt;&gt;9999,Категорії!F133,"")</f>
        <v/>
      </c>
      <c r="D133" s="11" t="str">
        <f ca="1">IFERROR(VLOOKUP(Таблица723[[#This Row],[НОМЕР]],#REF!,2),"")</f>
        <v/>
      </c>
      <c r="E133" s="11" t="str">
        <f ca="1">IFERROR(VLOOKUP(Таблица723[[#This Row],[НОМЕР]],#REF!,6),"")</f>
        <v/>
      </c>
      <c r="F133" s="13" t="str">
        <f ca="1">IFERROR(VLOOKUP(Таблица723[[#This Row],[НОМЕР]],#REF!,4,0)-$J$2,"")</f>
        <v/>
      </c>
    </row>
    <row r="134" spans="2:6" ht="15" x14ac:dyDescent="0.2">
      <c r="B134" s="11" t="str">
        <f ca="1">IFERROR(VLOOKUP(Таблица723[[#This Row],[НОМЕР]],#REF!,9,0),"")</f>
        <v/>
      </c>
      <c r="C134" s="12" t="str">
        <f ca="1">IF(Категорії!F134&lt;&gt;9999,Категорії!F134,"")</f>
        <v/>
      </c>
      <c r="D134" s="11" t="str">
        <f ca="1">IFERROR(VLOOKUP(Таблица723[[#This Row],[НОМЕР]],#REF!,2),"")</f>
        <v/>
      </c>
      <c r="E134" s="11" t="str">
        <f ca="1">IFERROR(VLOOKUP(Таблица723[[#This Row],[НОМЕР]],#REF!,6),"")</f>
        <v/>
      </c>
      <c r="F134" s="13" t="str">
        <f ca="1">IFERROR(VLOOKUP(Таблица723[[#This Row],[НОМЕР]],#REF!,4,0)-$J$2,"")</f>
        <v/>
      </c>
    </row>
    <row r="135" spans="2:6" ht="15" x14ac:dyDescent="0.2">
      <c r="B135" s="11" t="str">
        <f ca="1">IFERROR(VLOOKUP(Таблица723[[#This Row],[НОМЕР]],#REF!,9,0),"")</f>
        <v/>
      </c>
      <c r="C135" s="12" t="str">
        <f ca="1">IF(Категорії!F135&lt;&gt;9999,Категорії!F135,"")</f>
        <v/>
      </c>
      <c r="D135" s="11" t="str">
        <f ca="1">IFERROR(VLOOKUP(Таблица723[[#This Row],[НОМЕР]],#REF!,2),"")</f>
        <v/>
      </c>
      <c r="E135" s="11" t="str">
        <f ca="1">IFERROR(VLOOKUP(Таблица723[[#This Row],[НОМЕР]],#REF!,6),"")</f>
        <v/>
      </c>
      <c r="F135" s="13" t="str">
        <f ca="1">IFERROR(VLOOKUP(Таблица723[[#This Row],[НОМЕР]],#REF!,4,0)-$J$2,"")</f>
        <v/>
      </c>
    </row>
    <row r="136" spans="2:6" ht="15" x14ac:dyDescent="0.2">
      <c r="B136" s="11" t="str">
        <f ca="1">IFERROR(VLOOKUP(Таблица723[[#This Row],[НОМЕР]],#REF!,9,0),"")</f>
        <v/>
      </c>
      <c r="C136" s="12" t="str">
        <f ca="1">IF(Категорії!F136&lt;&gt;9999,Категорії!F136,"")</f>
        <v/>
      </c>
      <c r="D136" s="11" t="str">
        <f ca="1">IFERROR(VLOOKUP(Таблица723[[#This Row],[НОМЕР]],#REF!,2),"")</f>
        <v/>
      </c>
      <c r="E136" s="11" t="str">
        <f ca="1">IFERROR(VLOOKUP(Таблица723[[#This Row],[НОМЕР]],#REF!,6),"")</f>
        <v/>
      </c>
      <c r="F136" s="13" t="str">
        <f ca="1">IFERROR(VLOOKUP(Таблица723[[#This Row],[НОМЕР]],#REF!,4,0)-$J$2,"")</f>
        <v/>
      </c>
    </row>
    <row r="137" spans="2:6" ht="15" x14ac:dyDescent="0.2">
      <c r="B137" s="11" t="str">
        <f ca="1">IFERROR(VLOOKUP(Таблица723[[#This Row],[НОМЕР]],#REF!,9,0),"")</f>
        <v/>
      </c>
      <c r="C137" s="12" t="str">
        <f ca="1">IF(Категорії!F137&lt;&gt;9999,Категорії!F137,"")</f>
        <v/>
      </c>
      <c r="D137" s="11" t="str">
        <f ca="1">IFERROR(VLOOKUP(Таблица723[[#This Row],[НОМЕР]],#REF!,2),"")</f>
        <v/>
      </c>
      <c r="E137" s="11" t="str">
        <f ca="1">IFERROR(VLOOKUP(Таблица723[[#This Row],[НОМЕР]],#REF!,6),"")</f>
        <v/>
      </c>
      <c r="F137" s="13" t="str">
        <f ca="1">IFERROR(VLOOKUP(Таблица723[[#This Row],[НОМЕР]],#REF!,4,0)-$J$2,"")</f>
        <v/>
      </c>
    </row>
    <row r="138" spans="2:6" ht="15" x14ac:dyDescent="0.2">
      <c r="B138" s="11" t="str">
        <f ca="1">IFERROR(VLOOKUP(Таблица723[[#This Row],[НОМЕР]],#REF!,9,0),"")</f>
        <v/>
      </c>
      <c r="C138" s="12" t="str">
        <f ca="1">IF(Категорії!F138&lt;&gt;9999,Категорії!F138,"")</f>
        <v/>
      </c>
      <c r="D138" s="11" t="str">
        <f ca="1">IFERROR(VLOOKUP(Таблица723[[#This Row],[НОМЕР]],#REF!,2),"")</f>
        <v/>
      </c>
      <c r="E138" s="11" t="str">
        <f ca="1">IFERROR(VLOOKUP(Таблица723[[#This Row],[НОМЕР]],#REF!,6),"")</f>
        <v/>
      </c>
      <c r="F138" s="13" t="str">
        <f ca="1">IFERROR(VLOOKUP(Таблица723[[#This Row],[НОМЕР]],#REF!,4,0)-$J$2,"")</f>
        <v/>
      </c>
    </row>
    <row r="139" spans="2:6" ht="15" x14ac:dyDescent="0.2">
      <c r="B139" s="11" t="str">
        <f ca="1">IFERROR(VLOOKUP(Таблица723[[#This Row],[НОМЕР]],#REF!,9,0),"")</f>
        <v/>
      </c>
      <c r="C139" s="12" t="str">
        <f ca="1">IF(Категорії!F139&lt;&gt;9999,Категорії!F139,"")</f>
        <v/>
      </c>
      <c r="D139" s="11" t="str">
        <f ca="1">IFERROR(VLOOKUP(Таблица723[[#This Row],[НОМЕР]],#REF!,2),"")</f>
        <v/>
      </c>
      <c r="E139" s="11" t="str">
        <f ca="1">IFERROR(VLOOKUP(Таблица723[[#This Row],[НОМЕР]],#REF!,6),"")</f>
        <v/>
      </c>
      <c r="F139" s="13" t="str">
        <f ca="1">IFERROR(VLOOKUP(Таблица723[[#This Row],[НОМЕР]],#REF!,4,0)-$J$2,"")</f>
        <v/>
      </c>
    </row>
    <row r="140" spans="2:6" ht="15" x14ac:dyDescent="0.2">
      <c r="B140" s="11" t="str">
        <f ca="1">IFERROR(VLOOKUP(Таблица723[[#This Row],[НОМЕР]],#REF!,9,0),"")</f>
        <v/>
      </c>
      <c r="C140" s="12" t="str">
        <f ca="1">IF(Категорії!F140&lt;&gt;9999,Категорії!F140,"")</f>
        <v/>
      </c>
      <c r="D140" s="11" t="str">
        <f ca="1">IFERROR(VLOOKUP(Таблица723[[#This Row],[НОМЕР]],#REF!,2),"")</f>
        <v/>
      </c>
      <c r="E140" s="11" t="str">
        <f ca="1">IFERROR(VLOOKUP(Таблица723[[#This Row],[НОМЕР]],#REF!,6),"")</f>
        <v/>
      </c>
      <c r="F140" s="13" t="str">
        <f ca="1">IFERROR(VLOOKUP(Таблица723[[#This Row],[НОМЕР]],#REF!,4,0)-$J$2,"")</f>
        <v/>
      </c>
    </row>
    <row r="141" spans="2:6" ht="15" x14ac:dyDescent="0.2">
      <c r="B141" s="11" t="str">
        <f ca="1">IFERROR(VLOOKUP(Таблица723[[#This Row],[НОМЕР]],#REF!,9,0),"")</f>
        <v/>
      </c>
      <c r="C141" s="12" t="str">
        <f ca="1">IF(Категорії!F141&lt;&gt;9999,Категорії!F141,"")</f>
        <v/>
      </c>
      <c r="D141" s="11" t="str">
        <f ca="1">IFERROR(VLOOKUP(Таблица723[[#This Row],[НОМЕР]],#REF!,2),"")</f>
        <v/>
      </c>
      <c r="E141" s="11" t="str">
        <f ca="1">IFERROR(VLOOKUP(Таблица723[[#This Row],[НОМЕР]],#REF!,6),"")</f>
        <v/>
      </c>
      <c r="F141" s="13" t="str">
        <f ca="1">IFERROR(VLOOKUP(Таблица723[[#This Row],[НОМЕР]],#REF!,4,0)-$J$2,"")</f>
        <v/>
      </c>
    </row>
    <row r="142" spans="2:6" ht="15" x14ac:dyDescent="0.2">
      <c r="B142" s="11" t="str">
        <f ca="1">IFERROR(VLOOKUP(Таблица723[[#This Row],[НОМЕР]],#REF!,9,0),"")</f>
        <v/>
      </c>
      <c r="C142" s="12" t="str">
        <f ca="1">IF(Категорії!F142&lt;&gt;9999,Категорії!F142,"")</f>
        <v/>
      </c>
      <c r="D142" s="11" t="str">
        <f ca="1">IFERROR(VLOOKUP(Таблица723[[#This Row],[НОМЕР]],#REF!,2),"")</f>
        <v/>
      </c>
      <c r="E142" s="11" t="str">
        <f ca="1">IFERROR(VLOOKUP(Таблица723[[#This Row],[НОМЕР]],#REF!,6),"")</f>
        <v/>
      </c>
      <c r="F142" s="13" t="str">
        <f ca="1">IFERROR(VLOOKUP(Таблица723[[#This Row],[НОМЕР]],#REF!,4,0)-$J$2,"")</f>
        <v/>
      </c>
    </row>
    <row r="143" spans="2:6" ht="15" x14ac:dyDescent="0.2">
      <c r="B143" s="11" t="str">
        <f ca="1">IFERROR(VLOOKUP(Таблица723[[#This Row],[НОМЕР]],#REF!,9,0),"")</f>
        <v/>
      </c>
      <c r="C143" s="12" t="str">
        <f ca="1">IF(Категорії!F143&lt;&gt;9999,Категорії!F143,"")</f>
        <v/>
      </c>
      <c r="D143" s="11" t="str">
        <f ca="1">IFERROR(VLOOKUP(Таблица723[[#This Row],[НОМЕР]],#REF!,2),"")</f>
        <v/>
      </c>
      <c r="E143" s="11" t="str">
        <f ca="1">IFERROR(VLOOKUP(Таблица723[[#This Row],[НОМЕР]],#REF!,6),"")</f>
        <v/>
      </c>
      <c r="F143" s="13" t="str">
        <f ca="1">IFERROR(VLOOKUP(Таблица723[[#This Row],[НОМЕР]],#REF!,4,0)-$J$2,"")</f>
        <v/>
      </c>
    </row>
    <row r="144" spans="2:6" ht="15" x14ac:dyDescent="0.2">
      <c r="B144" s="11" t="str">
        <f ca="1">IFERROR(VLOOKUP(Таблица723[[#This Row],[НОМЕР]],#REF!,9,0),"")</f>
        <v/>
      </c>
      <c r="C144" s="12" t="str">
        <f ca="1">IF(Категорії!F144&lt;&gt;9999,Категорії!F144,"")</f>
        <v/>
      </c>
      <c r="D144" s="11" t="str">
        <f ca="1">IFERROR(VLOOKUP(Таблица723[[#This Row],[НОМЕР]],#REF!,2),"")</f>
        <v/>
      </c>
      <c r="E144" s="11" t="str">
        <f ca="1">IFERROR(VLOOKUP(Таблица723[[#This Row],[НОМЕР]],#REF!,6),"")</f>
        <v/>
      </c>
      <c r="F144" s="13" t="str">
        <f ca="1">IFERROR(VLOOKUP(Таблица723[[#This Row],[НОМЕР]],#REF!,4,0)-$J$2,"")</f>
        <v/>
      </c>
    </row>
    <row r="145" spans="2:6" ht="15" x14ac:dyDescent="0.2">
      <c r="B145" s="11" t="str">
        <f ca="1">IFERROR(VLOOKUP(Таблица723[[#This Row],[НОМЕР]],#REF!,9,0),"")</f>
        <v/>
      </c>
      <c r="C145" s="12" t="str">
        <f ca="1">IF(Категорії!F145&lt;&gt;9999,Категорії!F145,"")</f>
        <v/>
      </c>
      <c r="D145" s="11" t="str">
        <f ca="1">IFERROR(VLOOKUP(Таблица723[[#This Row],[НОМЕР]],#REF!,2),"")</f>
        <v/>
      </c>
      <c r="E145" s="11" t="str">
        <f ca="1">IFERROR(VLOOKUP(Таблица723[[#This Row],[НОМЕР]],#REF!,6),"")</f>
        <v/>
      </c>
      <c r="F145" s="13" t="str">
        <f ca="1">IFERROR(VLOOKUP(Таблица723[[#This Row],[НОМЕР]],#REF!,4,0)-$J$2,"")</f>
        <v/>
      </c>
    </row>
    <row r="146" spans="2:6" ht="15" x14ac:dyDescent="0.2">
      <c r="B146" s="11" t="str">
        <f ca="1">IFERROR(VLOOKUP(Таблица723[[#This Row],[НОМЕР]],#REF!,9,0),"")</f>
        <v/>
      </c>
      <c r="C146" s="12" t="str">
        <f ca="1">IF(Категорії!F146&lt;&gt;9999,Категорії!F146,"")</f>
        <v/>
      </c>
      <c r="D146" s="11" t="str">
        <f ca="1">IFERROR(VLOOKUP(Таблица723[[#This Row],[НОМЕР]],#REF!,2),"")</f>
        <v/>
      </c>
      <c r="E146" s="11" t="str">
        <f ca="1">IFERROR(VLOOKUP(Таблица723[[#This Row],[НОМЕР]],#REF!,6),"")</f>
        <v/>
      </c>
      <c r="F146" s="13" t="str">
        <f ca="1">IFERROR(VLOOKUP(Таблица723[[#This Row],[НОМЕР]],#REF!,4,0)-$J$2,"")</f>
        <v/>
      </c>
    </row>
    <row r="147" spans="2:6" ht="15" x14ac:dyDescent="0.2">
      <c r="B147" s="11" t="str">
        <f ca="1">IFERROR(VLOOKUP(Таблица723[[#This Row],[НОМЕР]],#REF!,9,0),"")</f>
        <v/>
      </c>
      <c r="C147" s="12" t="str">
        <f ca="1">IF(Категорії!F147&lt;&gt;9999,Категорії!F147,"")</f>
        <v/>
      </c>
      <c r="D147" s="11" t="str">
        <f ca="1">IFERROR(VLOOKUP(Таблица723[[#This Row],[НОМЕР]],#REF!,2),"")</f>
        <v/>
      </c>
      <c r="E147" s="11" t="str">
        <f ca="1">IFERROR(VLOOKUP(Таблица723[[#This Row],[НОМЕР]],#REF!,6),"")</f>
        <v/>
      </c>
      <c r="F147" s="13" t="str">
        <f ca="1">IFERROR(VLOOKUP(Таблица723[[#This Row],[НОМЕР]],#REF!,4,0)-$J$2,"")</f>
        <v/>
      </c>
    </row>
    <row r="148" spans="2:6" ht="15" x14ac:dyDescent="0.2">
      <c r="B148" s="11" t="str">
        <f ca="1">IFERROR(VLOOKUP(Таблица723[[#This Row],[НОМЕР]],#REF!,9,0),"")</f>
        <v/>
      </c>
      <c r="C148" s="12" t="str">
        <f ca="1">IF(Категорії!F148&lt;&gt;9999,Категорії!F148,"")</f>
        <v/>
      </c>
      <c r="D148" s="11" t="str">
        <f ca="1">IFERROR(VLOOKUP(Таблица723[[#This Row],[НОМЕР]],#REF!,2),"")</f>
        <v/>
      </c>
      <c r="E148" s="11" t="str">
        <f ca="1">IFERROR(VLOOKUP(Таблица723[[#This Row],[НОМЕР]],#REF!,6),"")</f>
        <v/>
      </c>
      <c r="F148" s="13" t="str">
        <f ca="1">IFERROR(VLOOKUP(Таблица723[[#This Row],[НОМЕР]],#REF!,4,0)-$J$2,"")</f>
        <v/>
      </c>
    </row>
    <row r="149" spans="2:6" ht="15" x14ac:dyDescent="0.2">
      <c r="B149" s="11" t="str">
        <f ca="1">IFERROR(VLOOKUP(Таблица723[[#This Row],[НОМЕР]],#REF!,9,0),"")</f>
        <v/>
      </c>
      <c r="C149" s="12" t="str">
        <f ca="1">IF(Категорії!F149&lt;&gt;9999,Категорії!F149,"")</f>
        <v/>
      </c>
      <c r="D149" s="11" t="str">
        <f ca="1">IFERROR(VLOOKUP(Таблица723[[#This Row],[НОМЕР]],#REF!,2),"")</f>
        <v/>
      </c>
      <c r="E149" s="11" t="str">
        <f ca="1">IFERROR(VLOOKUP(Таблица723[[#This Row],[НОМЕР]],#REF!,6),"")</f>
        <v/>
      </c>
      <c r="F149" s="13" t="str">
        <f ca="1">IFERROR(VLOOKUP(Таблица723[[#This Row],[НОМЕР]],#REF!,4,0)-$J$2,"")</f>
        <v/>
      </c>
    </row>
    <row r="150" spans="2:6" ht="15" x14ac:dyDescent="0.2">
      <c r="B150" s="11" t="str">
        <f ca="1">IFERROR(VLOOKUP(Таблица723[[#This Row],[НОМЕР]],#REF!,9,0),"")</f>
        <v/>
      </c>
      <c r="C150" s="12" t="str">
        <f ca="1">IF(Категорії!F150&lt;&gt;9999,Категорії!F150,"")</f>
        <v/>
      </c>
      <c r="D150" s="11" t="str">
        <f ca="1">IFERROR(VLOOKUP(Таблица723[[#This Row],[НОМЕР]],#REF!,2),"")</f>
        <v/>
      </c>
      <c r="E150" s="11" t="str">
        <f ca="1">IFERROR(VLOOKUP(Таблица723[[#This Row],[НОМЕР]],#REF!,6),"")</f>
        <v/>
      </c>
      <c r="F150" s="13" t="str">
        <f ca="1">IFERROR(VLOOKUP(Таблица723[[#This Row],[НОМЕР]],#REF!,4,0)-$J$2,"")</f>
        <v/>
      </c>
    </row>
    <row r="151" spans="2:6" ht="15" x14ac:dyDescent="0.2">
      <c r="B151" s="11" t="str">
        <f ca="1">IFERROR(VLOOKUP(Таблица723[[#This Row],[НОМЕР]],#REF!,9,0),"")</f>
        <v/>
      </c>
      <c r="C151" s="12" t="str">
        <f ca="1">IF(Категорії!F151&lt;&gt;9999,Категорії!F151,"")</f>
        <v/>
      </c>
      <c r="D151" s="11" t="str">
        <f ca="1">IFERROR(VLOOKUP(Таблица723[[#This Row],[НОМЕР]],#REF!,2),"")</f>
        <v/>
      </c>
      <c r="E151" s="11" t="str">
        <f ca="1">IFERROR(VLOOKUP(Таблица723[[#This Row],[НОМЕР]],#REF!,6),"")</f>
        <v/>
      </c>
      <c r="F151" s="13" t="str">
        <f ca="1">IFERROR(VLOOKUP(Таблица723[[#This Row],[НОМЕР]],#REF!,4,0)-$J$2,"")</f>
        <v/>
      </c>
    </row>
    <row r="152" spans="2:6" ht="15" x14ac:dyDescent="0.2">
      <c r="B152" s="11" t="str">
        <f ca="1">IFERROR(VLOOKUP(Таблица723[[#This Row],[НОМЕР]],#REF!,9,0),"")</f>
        <v/>
      </c>
      <c r="C152" s="12" t="str">
        <f ca="1">IF(Категорії!F152&lt;&gt;9999,Категорії!F152,"")</f>
        <v/>
      </c>
      <c r="D152" s="11" t="str">
        <f ca="1">IFERROR(VLOOKUP(Таблица723[[#This Row],[НОМЕР]],#REF!,2),"")</f>
        <v/>
      </c>
      <c r="E152" s="11" t="str">
        <f ca="1">IFERROR(VLOOKUP(Таблица723[[#This Row],[НОМЕР]],#REF!,6),"")</f>
        <v/>
      </c>
      <c r="F152" s="13" t="str">
        <f ca="1">IFERROR(VLOOKUP(Таблица723[[#This Row],[НОМЕР]],#REF!,4,0)-$J$2,"")</f>
        <v/>
      </c>
    </row>
    <row r="153" spans="2:6" ht="15" x14ac:dyDescent="0.2">
      <c r="B153" s="11" t="str">
        <f ca="1">IFERROR(VLOOKUP(Таблица723[[#This Row],[НОМЕР]],#REF!,9,0),"")</f>
        <v/>
      </c>
      <c r="C153" s="12" t="str">
        <f ca="1">IF(Категорії!F153&lt;&gt;9999,Категорії!F153,"")</f>
        <v/>
      </c>
      <c r="D153" s="11" t="str">
        <f ca="1">IFERROR(VLOOKUP(Таблица723[[#This Row],[НОМЕР]],#REF!,2),"")</f>
        <v/>
      </c>
      <c r="E153" s="11" t="str">
        <f ca="1">IFERROR(VLOOKUP(Таблица723[[#This Row],[НОМЕР]],#REF!,6),"")</f>
        <v/>
      </c>
      <c r="F153" s="13" t="str">
        <f ca="1">IFERROR(VLOOKUP(Таблица723[[#This Row],[НОМЕР]],#REF!,4,0)-$J$2,"")</f>
        <v/>
      </c>
    </row>
    <row r="154" spans="2:6" ht="15" x14ac:dyDescent="0.2">
      <c r="B154" s="11" t="str">
        <f ca="1">IFERROR(VLOOKUP(Таблица723[[#This Row],[НОМЕР]],#REF!,9,0),"")</f>
        <v/>
      </c>
      <c r="C154" s="12" t="str">
        <f ca="1">IF(Категорії!F154&lt;&gt;9999,Категорії!F154,"")</f>
        <v/>
      </c>
      <c r="D154" s="11" t="str">
        <f ca="1">IFERROR(VLOOKUP(Таблица723[[#This Row],[НОМЕР]],#REF!,2),"")</f>
        <v/>
      </c>
      <c r="E154" s="11" t="str">
        <f ca="1">IFERROR(VLOOKUP(Таблица723[[#This Row],[НОМЕР]],#REF!,6),"")</f>
        <v/>
      </c>
      <c r="F154" s="13" t="str">
        <f ca="1">IFERROR(VLOOKUP(Таблица723[[#This Row],[НОМЕР]],#REF!,4,0)-$J$2,"")</f>
        <v/>
      </c>
    </row>
    <row r="155" spans="2:6" ht="15" x14ac:dyDescent="0.2">
      <c r="B155" s="11" t="str">
        <f ca="1">IFERROR(VLOOKUP(Таблица723[[#This Row],[НОМЕР]],#REF!,9,0),"")</f>
        <v/>
      </c>
      <c r="C155" s="12" t="str">
        <f ca="1">IF(Категорії!F155&lt;&gt;9999,Категорії!F155,"")</f>
        <v/>
      </c>
      <c r="D155" s="11" t="str">
        <f ca="1">IFERROR(VLOOKUP(Таблица723[[#This Row],[НОМЕР]],#REF!,2),"")</f>
        <v/>
      </c>
      <c r="E155" s="11" t="str">
        <f ca="1">IFERROR(VLOOKUP(Таблица723[[#This Row],[НОМЕР]],#REF!,6),"")</f>
        <v/>
      </c>
      <c r="F155" s="13" t="str">
        <f ca="1">IFERROR(VLOOKUP(Таблица723[[#This Row],[НОМЕР]],#REF!,4,0)-$J$2,"")</f>
        <v/>
      </c>
    </row>
    <row r="156" spans="2:6" ht="15" x14ac:dyDescent="0.2">
      <c r="B156" s="11" t="str">
        <f ca="1">IFERROR(VLOOKUP(Таблица723[[#This Row],[НОМЕР]],#REF!,9,0),"")</f>
        <v/>
      </c>
      <c r="C156" s="12" t="str">
        <f ca="1">IF(Категорії!F156&lt;&gt;9999,Категорії!F156,"")</f>
        <v/>
      </c>
      <c r="D156" s="11" t="str">
        <f ca="1">IFERROR(VLOOKUP(Таблица723[[#This Row],[НОМЕР]],#REF!,2),"")</f>
        <v/>
      </c>
      <c r="E156" s="11" t="str">
        <f ca="1">IFERROR(VLOOKUP(Таблица723[[#This Row],[НОМЕР]],#REF!,6),"")</f>
        <v/>
      </c>
      <c r="F156" s="13" t="str">
        <f ca="1">IFERROR(VLOOKUP(Таблица723[[#This Row],[НОМЕР]],#REF!,4,0)-$J$2,"")</f>
        <v/>
      </c>
    </row>
    <row r="157" spans="2:6" ht="15" x14ac:dyDescent="0.2">
      <c r="B157" s="11" t="str">
        <f ca="1">IFERROR(VLOOKUP(Таблица723[[#This Row],[НОМЕР]],#REF!,9,0),"")</f>
        <v/>
      </c>
      <c r="C157" s="12" t="str">
        <f ca="1">IF(Категорії!F157&lt;&gt;9999,Категорії!F157,"")</f>
        <v/>
      </c>
      <c r="D157" s="11" t="str">
        <f ca="1">IFERROR(VLOOKUP(Таблица723[[#This Row],[НОМЕР]],#REF!,2),"")</f>
        <v/>
      </c>
      <c r="E157" s="11" t="str">
        <f ca="1">IFERROR(VLOOKUP(Таблица723[[#This Row],[НОМЕР]],#REF!,6),"")</f>
        <v/>
      </c>
      <c r="F157" s="13" t="str">
        <f ca="1">IFERROR(VLOOKUP(Таблица723[[#This Row],[НОМЕР]],#REF!,4,0)-$J$2,"")</f>
        <v/>
      </c>
    </row>
    <row r="158" spans="2:6" ht="15" x14ac:dyDescent="0.2">
      <c r="B158" s="11" t="str">
        <f ca="1">IFERROR(VLOOKUP(Таблица723[[#This Row],[НОМЕР]],#REF!,9,0),"")</f>
        <v/>
      </c>
      <c r="C158" s="12" t="str">
        <f ca="1">IF(Категорії!F158&lt;&gt;9999,Категорії!F158,"")</f>
        <v/>
      </c>
      <c r="D158" s="11" t="str">
        <f ca="1">IFERROR(VLOOKUP(Таблица723[[#This Row],[НОМЕР]],#REF!,2),"")</f>
        <v/>
      </c>
      <c r="E158" s="11" t="str">
        <f ca="1">IFERROR(VLOOKUP(Таблица723[[#This Row],[НОМЕР]],#REF!,6),"")</f>
        <v/>
      </c>
      <c r="F158" s="13" t="str">
        <f ca="1">IFERROR(VLOOKUP(Таблица723[[#This Row],[НОМЕР]],#REF!,4,0)-$J$2,"")</f>
        <v/>
      </c>
    </row>
    <row r="159" spans="2:6" ht="15" x14ac:dyDescent="0.2">
      <c r="B159" s="11" t="str">
        <f ca="1">IFERROR(VLOOKUP(Таблица723[[#This Row],[НОМЕР]],#REF!,9,0),"")</f>
        <v/>
      </c>
      <c r="C159" s="12" t="str">
        <f ca="1">IF(Категорії!F159&lt;&gt;9999,Категорії!F159,"")</f>
        <v/>
      </c>
      <c r="D159" s="11" t="str">
        <f ca="1">IFERROR(VLOOKUP(Таблица723[[#This Row],[НОМЕР]],#REF!,2),"")</f>
        <v/>
      </c>
      <c r="E159" s="11" t="str">
        <f ca="1">IFERROR(VLOOKUP(Таблица723[[#This Row],[НОМЕР]],#REF!,6),"")</f>
        <v/>
      </c>
      <c r="F159" s="13" t="str">
        <f ca="1">IFERROR(VLOOKUP(Таблица723[[#This Row],[НОМЕР]],#REF!,4,0)-$J$2,"")</f>
        <v/>
      </c>
    </row>
    <row r="160" spans="2:6" ht="15" x14ac:dyDescent="0.2">
      <c r="B160" s="11" t="str">
        <f ca="1">IFERROR(VLOOKUP(Таблица723[[#This Row],[НОМЕР]],#REF!,9,0),"")</f>
        <v/>
      </c>
      <c r="C160" s="12" t="str">
        <f ca="1">IF(Категорії!F160&lt;&gt;9999,Категорії!F160,"")</f>
        <v/>
      </c>
      <c r="D160" s="11" t="str">
        <f ca="1">IFERROR(VLOOKUP(Таблица723[[#This Row],[НОМЕР]],#REF!,2),"")</f>
        <v/>
      </c>
      <c r="E160" s="11" t="str">
        <f ca="1">IFERROR(VLOOKUP(Таблица723[[#This Row],[НОМЕР]],#REF!,6),"")</f>
        <v/>
      </c>
      <c r="F160" s="13" t="str">
        <f ca="1">IFERROR(VLOOKUP(Таблица723[[#This Row],[НОМЕР]],#REF!,4,0)-$J$2,"")</f>
        <v/>
      </c>
    </row>
    <row r="161" spans="2:6" ht="15" x14ac:dyDescent="0.2">
      <c r="B161" s="11" t="str">
        <f ca="1">IFERROR(VLOOKUP(Таблица723[[#This Row],[НОМЕР]],#REF!,9,0),"")</f>
        <v/>
      </c>
      <c r="C161" s="12" t="str">
        <f ca="1">IF(Категорії!F161&lt;&gt;9999,Категорії!F161,"")</f>
        <v/>
      </c>
      <c r="D161" s="11" t="str">
        <f ca="1">IFERROR(VLOOKUP(Таблица723[[#This Row],[НОМЕР]],#REF!,2),"")</f>
        <v/>
      </c>
      <c r="E161" s="11" t="str">
        <f ca="1">IFERROR(VLOOKUP(Таблица723[[#This Row],[НОМЕР]],#REF!,6),"")</f>
        <v/>
      </c>
      <c r="F161" s="13" t="str">
        <f ca="1">IFERROR(VLOOKUP(Таблица723[[#This Row],[НОМЕР]],#REF!,4,0)-$J$2,"")</f>
        <v/>
      </c>
    </row>
    <row r="162" spans="2:6" ht="15" x14ac:dyDescent="0.2">
      <c r="B162" s="11" t="str">
        <f ca="1">IFERROR(VLOOKUP(Таблица723[[#This Row],[НОМЕР]],#REF!,9,0),"")</f>
        <v/>
      </c>
      <c r="C162" s="12" t="str">
        <f ca="1">IF(Категорії!F162&lt;&gt;9999,Категорії!F162,"")</f>
        <v/>
      </c>
      <c r="D162" s="11" t="str">
        <f ca="1">IFERROR(VLOOKUP(Таблица723[[#This Row],[НОМЕР]],#REF!,2),"")</f>
        <v/>
      </c>
      <c r="E162" s="11" t="str">
        <f ca="1">IFERROR(VLOOKUP(Таблица723[[#This Row],[НОМЕР]],#REF!,6),"")</f>
        <v/>
      </c>
      <c r="F162" s="13" t="str">
        <f ca="1">IFERROR(VLOOKUP(Таблица723[[#This Row],[НОМЕР]],#REF!,4,0)-$J$2,"")</f>
        <v/>
      </c>
    </row>
    <row r="163" spans="2:6" ht="15" x14ac:dyDescent="0.2">
      <c r="B163" s="11" t="str">
        <f ca="1">IFERROR(VLOOKUP(Таблица723[[#This Row],[НОМЕР]],#REF!,9,0),"")</f>
        <v/>
      </c>
      <c r="C163" s="12" t="str">
        <f ca="1">IF(Категорії!F163&lt;&gt;9999,Категорії!F163,"")</f>
        <v/>
      </c>
      <c r="D163" s="11" t="str">
        <f ca="1">IFERROR(VLOOKUP(Таблица723[[#This Row],[НОМЕР]],#REF!,2),"")</f>
        <v/>
      </c>
      <c r="E163" s="11" t="str">
        <f ca="1">IFERROR(VLOOKUP(Таблица723[[#This Row],[НОМЕР]],#REF!,6),"")</f>
        <v/>
      </c>
      <c r="F163" s="13" t="str">
        <f ca="1">IFERROR(VLOOKUP(Таблица723[[#This Row],[НОМЕР]],#REF!,4,0)-$J$2,"")</f>
        <v/>
      </c>
    </row>
    <row r="164" spans="2:6" ht="15" x14ac:dyDescent="0.2">
      <c r="B164" s="11" t="str">
        <f ca="1">IFERROR(VLOOKUP(Таблица723[[#This Row],[НОМЕР]],#REF!,9,0),"")</f>
        <v/>
      </c>
      <c r="C164" s="12" t="str">
        <f ca="1">IF(Категорії!F164&lt;&gt;9999,Категорії!F164,"")</f>
        <v/>
      </c>
      <c r="D164" s="11" t="str">
        <f ca="1">IFERROR(VLOOKUP(Таблица723[[#This Row],[НОМЕР]],#REF!,2),"")</f>
        <v/>
      </c>
      <c r="E164" s="11" t="str">
        <f ca="1">IFERROR(VLOOKUP(Таблица723[[#This Row],[НОМЕР]],#REF!,6),"")</f>
        <v/>
      </c>
      <c r="F164" s="13" t="str">
        <f ca="1">IFERROR(VLOOKUP(Таблица723[[#This Row],[НОМЕР]],#REF!,4,0)-$J$2,"")</f>
        <v/>
      </c>
    </row>
    <row r="165" spans="2:6" ht="15" x14ac:dyDescent="0.2">
      <c r="B165" s="11" t="str">
        <f ca="1">IFERROR(VLOOKUP(Таблица723[[#This Row],[НОМЕР]],#REF!,9,0),"")</f>
        <v/>
      </c>
      <c r="C165" s="12" t="str">
        <f ca="1">IF(Категорії!F165&lt;&gt;9999,Категорії!F165,"")</f>
        <v/>
      </c>
      <c r="D165" s="11" t="str">
        <f ca="1">IFERROR(VLOOKUP(Таблица723[[#This Row],[НОМЕР]],#REF!,2),"")</f>
        <v/>
      </c>
      <c r="E165" s="11" t="str">
        <f ca="1">IFERROR(VLOOKUP(Таблица723[[#This Row],[НОМЕР]],#REF!,6),"")</f>
        <v/>
      </c>
      <c r="F165" s="13" t="str">
        <f ca="1">IFERROR(VLOOKUP(Таблица723[[#This Row],[НОМЕР]],#REF!,4,0)-$J$2,"")</f>
        <v/>
      </c>
    </row>
    <row r="166" spans="2:6" ht="15" x14ac:dyDescent="0.2">
      <c r="B166" s="11" t="str">
        <f ca="1">IFERROR(VLOOKUP(Таблица723[[#This Row],[НОМЕР]],#REF!,9,0),"")</f>
        <v/>
      </c>
      <c r="C166" s="12" t="str">
        <f ca="1">IF(Категорії!F166&lt;&gt;9999,Категорії!F166,"")</f>
        <v/>
      </c>
      <c r="D166" s="11" t="str">
        <f ca="1">IFERROR(VLOOKUP(Таблица723[[#This Row],[НОМЕР]],#REF!,2),"")</f>
        <v/>
      </c>
      <c r="E166" s="11" t="str">
        <f ca="1">IFERROR(VLOOKUP(Таблица723[[#This Row],[НОМЕР]],#REF!,6),"")</f>
        <v/>
      </c>
      <c r="F166" s="13" t="str">
        <f ca="1">IFERROR(VLOOKUP(Таблица723[[#This Row],[НОМЕР]],#REF!,4,0)-$J$2,"")</f>
        <v/>
      </c>
    </row>
    <row r="167" spans="2:6" ht="15" x14ac:dyDescent="0.2">
      <c r="B167" s="11" t="str">
        <f ca="1">IFERROR(VLOOKUP(Таблица723[[#This Row],[НОМЕР]],#REF!,9,0),"")</f>
        <v/>
      </c>
      <c r="C167" s="12" t="str">
        <f ca="1">IF(Категорії!F167&lt;&gt;9999,Категорії!F167,"")</f>
        <v/>
      </c>
      <c r="D167" s="11" t="str">
        <f ca="1">IFERROR(VLOOKUP(Таблица723[[#This Row],[НОМЕР]],#REF!,2),"")</f>
        <v/>
      </c>
      <c r="E167" s="11" t="str">
        <f ca="1">IFERROR(VLOOKUP(Таблица723[[#This Row],[НОМЕР]],#REF!,6),"")</f>
        <v/>
      </c>
      <c r="F167" s="13" t="str">
        <f ca="1">IFERROR(VLOOKUP(Таблица723[[#This Row],[НОМЕР]],#REF!,4,0)-$J$2,"")</f>
        <v/>
      </c>
    </row>
    <row r="168" spans="2:6" ht="15" x14ac:dyDescent="0.2">
      <c r="B168" s="11" t="str">
        <f ca="1">IFERROR(VLOOKUP(Таблица723[[#This Row],[НОМЕР]],#REF!,9,0),"")</f>
        <v/>
      </c>
      <c r="C168" s="12" t="str">
        <f ca="1">IF(Категорії!F168&lt;&gt;9999,Категорії!F168,"")</f>
        <v/>
      </c>
      <c r="D168" s="11" t="str">
        <f ca="1">IFERROR(VLOOKUP(Таблица723[[#This Row],[НОМЕР]],#REF!,2),"")</f>
        <v/>
      </c>
      <c r="E168" s="11" t="str">
        <f ca="1">IFERROR(VLOOKUP(Таблица723[[#This Row],[НОМЕР]],#REF!,6),"")</f>
        <v/>
      </c>
      <c r="F168" s="13" t="str">
        <f ca="1">IFERROR(VLOOKUP(Таблица723[[#This Row],[НОМЕР]],#REF!,4,0)-$J$2,"")</f>
        <v/>
      </c>
    </row>
    <row r="169" spans="2:6" ht="15" x14ac:dyDescent="0.2">
      <c r="B169" s="11" t="str">
        <f ca="1">IFERROR(VLOOKUP(Таблица723[[#This Row],[НОМЕР]],#REF!,9,0),"")</f>
        <v/>
      </c>
      <c r="C169" s="12" t="str">
        <f ca="1">IF(Категорії!F169&lt;&gt;9999,Категорії!F169,"")</f>
        <v/>
      </c>
      <c r="D169" s="11" t="str">
        <f ca="1">IFERROR(VLOOKUP(Таблица723[[#This Row],[НОМЕР]],#REF!,2),"")</f>
        <v/>
      </c>
      <c r="E169" s="11" t="str">
        <f ca="1">IFERROR(VLOOKUP(Таблица723[[#This Row],[НОМЕР]],#REF!,6),"")</f>
        <v/>
      </c>
      <c r="F169" s="13" t="str">
        <f ca="1">IFERROR(VLOOKUP(Таблица723[[#This Row],[НОМЕР]],#REF!,4,0)-$J$2,"")</f>
        <v/>
      </c>
    </row>
    <row r="170" spans="2:6" ht="15" x14ac:dyDescent="0.2">
      <c r="B170" s="11" t="str">
        <f ca="1">IFERROR(VLOOKUP(Таблица723[[#This Row],[НОМЕР]],#REF!,9,0),"")</f>
        <v/>
      </c>
      <c r="C170" s="12" t="str">
        <f ca="1">IF(Категорії!F170&lt;&gt;9999,Категорії!F170,"")</f>
        <v/>
      </c>
      <c r="D170" s="11" t="str">
        <f ca="1">IFERROR(VLOOKUP(Таблица723[[#This Row],[НОМЕР]],#REF!,2),"")</f>
        <v/>
      </c>
      <c r="E170" s="11" t="str">
        <f ca="1">IFERROR(VLOOKUP(Таблица723[[#This Row],[НОМЕР]],#REF!,6),"")</f>
        <v/>
      </c>
      <c r="F170" s="13" t="str">
        <f ca="1">IFERROR(VLOOKUP(Таблица723[[#This Row],[НОМЕР]],#REF!,4,0)-$J$2,"")</f>
        <v/>
      </c>
    </row>
    <row r="171" spans="2:6" ht="15" x14ac:dyDescent="0.2">
      <c r="B171" s="11" t="str">
        <f ca="1">IFERROR(VLOOKUP(Таблица723[[#This Row],[НОМЕР]],#REF!,9,0),"")</f>
        <v/>
      </c>
      <c r="C171" s="12" t="str">
        <f ca="1">IF(Категорії!F171&lt;&gt;9999,Категорії!F171,"")</f>
        <v/>
      </c>
      <c r="D171" s="11" t="str">
        <f ca="1">IFERROR(VLOOKUP(Таблица723[[#This Row],[НОМЕР]],#REF!,2),"")</f>
        <v/>
      </c>
      <c r="E171" s="11" t="str">
        <f ca="1">IFERROR(VLOOKUP(Таблица723[[#This Row],[НОМЕР]],#REF!,6),"")</f>
        <v/>
      </c>
      <c r="F171" s="13" t="str">
        <f ca="1">IFERROR(VLOOKUP(Таблица723[[#This Row],[НОМЕР]],#REF!,4,0)-$J$2,"")</f>
        <v/>
      </c>
    </row>
    <row r="172" spans="2:6" ht="15" x14ac:dyDescent="0.2">
      <c r="B172" s="11" t="str">
        <f ca="1">IFERROR(VLOOKUP(Таблица723[[#This Row],[НОМЕР]],#REF!,9,0),"")</f>
        <v/>
      </c>
      <c r="C172" s="12" t="str">
        <f ca="1">IF(Категорії!F172&lt;&gt;9999,Категорії!F172,"")</f>
        <v/>
      </c>
      <c r="D172" s="11" t="str">
        <f ca="1">IFERROR(VLOOKUP(Таблица723[[#This Row],[НОМЕР]],#REF!,2),"")</f>
        <v/>
      </c>
      <c r="E172" s="11" t="str">
        <f ca="1">IFERROR(VLOOKUP(Таблица723[[#This Row],[НОМЕР]],#REF!,6),"")</f>
        <v/>
      </c>
      <c r="F172" s="13" t="str">
        <f ca="1">IFERROR(VLOOKUP(Таблица723[[#This Row],[НОМЕР]],#REF!,4,0)-$J$2,"")</f>
        <v/>
      </c>
    </row>
    <row r="173" spans="2:6" ht="15" x14ac:dyDescent="0.2">
      <c r="B173" s="11" t="str">
        <f ca="1">IFERROR(VLOOKUP(Таблица723[[#This Row],[НОМЕР]],#REF!,9,0),"")</f>
        <v/>
      </c>
      <c r="C173" s="12" t="str">
        <f ca="1">IF(Категорії!F173&lt;&gt;9999,Категорії!F173,"")</f>
        <v/>
      </c>
      <c r="D173" s="11" t="str">
        <f ca="1">IFERROR(VLOOKUP(Таблица723[[#This Row],[НОМЕР]],#REF!,2),"")</f>
        <v/>
      </c>
      <c r="E173" s="11" t="str">
        <f ca="1">IFERROR(VLOOKUP(Таблица723[[#This Row],[НОМЕР]],#REF!,6),"")</f>
        <v/>
      </c>
      <c r="F173" s="13" t="str">
        <f ca="1">IFERROR(VLOOKUP(Таблица723[[#This Row],[НОМЕР]],#REF!,4,0)-$J$2,"")</f>
        <v/>
      </c>
    </row>
    <row r="174" spans="2:6" ht="15" x14ac:dyDescent="0.2">
      <c r="B174" s="11" t="str">
        <f ca="1">IFERROR(VLOOKUP(Таблица723[[#This Row],[НОМЕР]],#REF!,9,0),"")</f>
        <v/>
      </c>
      <c r="C174" s="12" t="str">
        <f ca="1">IF(Категорії!F174&lt;&gt;9999,Категорії!F174,"")</f>
        <v/>
      </c>
      <c r="D174" s="11" t="str">
        <f ca="1">IFERROR(VLOOKUP(Таблица723[[#This Row],[НОМЕР]],#REF!,2),"")</f>
        <v/>
      </c>
      <c r="E174" s="11" t="str">
        <f ca="1">IFERROR(VLOOKUP(Таблица723[[#This Row],[НОМЕР]],#REF!,6),"")</f>
        <v/>
      </c>
      <c r="F174" s="13" t="str">
        <f ca="1">IFERROR(VLOOKUP(Таблица723[[#This Row],[НОМЕР]],#REF!,4,0)-$J$2,"")</f>
        <v/>
      </c>
    </row>
    <row r="175" spans="2:6" ht="15" x14ac:dyDescent="0.2">
      <c r="B175" s="11" t="str">
        <f ca="1">IFERROR(VLOOKUP(Таблица723[[#This Row],[НОМЕР]],#REF!,9,0),"")</f>
        <v/>
      </c>
      <c r="C175" s="12" t="str">
        <f ca="1">IF(Категорії!F175&lt;&gt;9999,Категорії!F175,"")</f>
        <v/>
      </c>
      <c r="D175" s="11" t="str">
        <f ca="1">IFERROR(VLOOKUP(Таблица723[[#This Row],[НОМЕР]],#REF!,2),"")</f>
        <v/>
      </c>
      <c r="E175" s="11" t="str">
        <f ca="1">IFERROR(VLOOKUP(Таблица723[[#This Row],[НОМЕР]],#REF!,6),"")</f>
        <v/>
      </c>
      <c r="F175" s="13" t="str">
        <f ca="1">IFERROR(VLOOKUP(Таблица723[[#This Row],[НОМЕР]],#REF!,4,0)-$J$2,"")</f>
        <v/>
      </c>
    </row>
    <row r="176" spans="2:6" ht="15" x14ac:dyDescent="0.2">
      <c r="B176" s="11" t="str">
        <f ca="1">IFERROR(VLOOKUP(Таблица723[[#This Row],[НОМЕР]],#REF!,9,0),"")</f>
        <v/>
      </c>
      <c r="C176" s="12" t="str">
        <f ca="1">IF(Категорії!F176&lt;&gt;9999,Категорії!F176,"")</f>
        <v/>
      </c>
      <c r="D176" s="11" t="str">
        <f ca="1">IFERROR(VLOOKUP(Таблица723[[#This Row],[НОМЕР]],#REF!,2),"")</f>
        <v/>
      </c>
      <c r="E176" s="11" t="str">
        <f ca="1">IFERROR(VLOOKUP(Таблица723[[#This Row],[НОМЕР]],#REF!,6),"")</f>
        <v/>
      </c>
      <c r="F176" s="13" t="str">
        <f ca="1">IFERROR(VLOOKUP(Таблица723[[#This Row],[НОМЕР]],#REF!,4,0)-$J$2,"")</f>
        <v/>
      </c>
    </row>
    <row r="177" spans="2:6" ht="15" x14ac:dyDescent="0.2">
      <c r="B177" s="11" t="str">
        <f ca="1">IFERROR(VLOOKUP(Таблица723[[#This Row],[НОМЕР]],#REF!,9,0),"")</f>
        <v/>
      </c>
      <c r="C177" s="12" t="str">
        <f ca="1">IF(Категорії!F177&lt;&gt;9999,Категорії!F177,"")</f>
        <v/>
      </c>
      <c r="D177" s="11" t="str">
        <f ca="1">IFERROR(VLOOKUP(Таблица723[[#This Row],[НОМЕР]],#REF!,2),"")</f>
        <v/>
      </c>
      <c r="E177" s="11" t="str">
        <f ca="1">IFERROR(VLOOKUP(Таблица723[[#This Row],[НОМЕР]],#REF!,6),"")</f>
        <v/>
      </c>
      <c r="F177" s="13" t="str">
        <f ca="1">IFERROR(VLOOKUP(Таблица723[[#This Row],[НОМЕР]],#REF!,4,0)-$J$2,"")</f>
        <v/>
      </c>
    </row>
    <row r="178" spans="2:6" ht="15" x14ac:dyDescent="0.2">
      <c r="B178" s="11" t="str">
        <f ca="1">IFERROR(VLOOKUP(Таблица723[[#This Row],[НОМЕР]],#REF!,9,0),"")</f>
        <v/>
      </c>
      <c r="C178" s="12" t="str">
        <f ca="1">IF(Категорії!F178&lt;&gt;9999,Категорії!F178,"")</f>
        <v/>
      </c>
      <c r="D178" s="11" t="str">
        <f ca="1">IFERROR(VLOOKUP(Таблица723[[#This Row],[НОМЕР]],#REF!,2),"")</f>
        <v/>
      </c>
      <c r="E178" s="11" t="str">
        <f ca="1">IFERROR(VLOOKUP(Таблица723[[#This Row],[НОМЕР]],#REF!,6),"")</f>
        <v/>
      </c>
      <c r="F178" s="13" t="str">
        <f ca="1">IFERROR(VLOOKUP(Таблица723[[#This Row],[НОМЕР]],#REF!,4,0)-$J$2,"")</f>
        <v/>
      </c>
    </row>
    <row r="179" spans="2:6" ht="15" x14ac:dyDescent="0.2">
      <c r="B179" s="11" t="str">
        <f ca="1">IFERROR(VLOOKUP(Таблица723[[#This Row],[НОМЕР]],#REF!,9,0),"")</f>
        <v/>
      </c>
      <c r="C179" s="12" t="str">
        <f ca="1">IF(Категорії!F179&lt;&gt;9999,Категорії!F179,"")</f>
        <v/>
      </c>
      <c r="D179" s="11" t="str">
        <f ca="1">IFERROR(VLOOKUP(Таблица723[[#This Row],[НОМЕР]],#REF!,2),"")</f>
        <v/>
      </c>
      <c r="E179" s="11" t="str">
        <f ca="1">IFERROR(VLOOKUP(Таблица723[[#This Row],[НОМЕР]],#REF!,6),"")</f>
        <v/>
      </c>
      <c r="F179" s="13" t="str">
        <f ca="1">IFERROR(VLOOKUP(Таблица723[[#This Row],[НОМЕР]],#REF!,4,0)-$J$2,"")</f>
        <v/>
      </c>
    </row>
    <row r="180" spans="2:6" ht="15" x14ac:dyDescent="0.2">
      <c r="B180" s="11" t="str">
        <f ca="1">IFERROR(VLOOKUP(Таблица723[[#This Row],[НОМЕР]],#REF!,9,0),"")</f>
        <v/>
      </c>
      <c r="C180" s="12" t="str">
        <f ca="1">IF(Категорії!F180&lt;&gt;9999,Категорії!F180,"")</f>
        <v/>
      </c>
      <c r="D180" s="11" t="str">
        <f ca="1">IFERROR(VLOOKUP(Таблица723[[#This Row],[НОМЕР]],#REF!,2),"")</f>
        <v/>
      </c>
      <c r="E180" s="11" t="str">
        <f ca="1">IFERROR(VLOOKUP(Таблица723[[#This Row],[НОМЕР]],#REF!,6),"")</f>
        <v/>
      </c>
      <c r="F180" s="13" t="str">
        <f ca="1">IFERROR(VLOOKUP(Таблица723[[#This Row],[НОМЕР]],#REF!,4,0)-$J$2,"")</f>
        <v/>
      </c>
    </row>
    <row r="181" spans="2:6" ht="15" x14ac:dyDescent="0.2">
      <c r="B181" s="11" t="str">
        <f ca="1">IFERROR(VLOOKUP(Таблица723[[#This Row],[НОМЕР]],#REF!,9,0),"")</f>
        <v/>
      </c>
      <c r="C181" s="12" t="str">
        <f ca="1">IF(Категорії!F181&lt;&gt;9999,Категорії!F181,"")</f>
        <v/>
      </c>
      <c r="D181" s="11" t="str">
        <f ca="1">IFERROR(VLOOKUP(Таблица723[[#This Row],[НОМЕР]],#REF!,2),"")</f>
        <v/>
      </c>
      <c r="E181" s="11" t="str">
        <f ca="1">IFERROR(VLOOKUP(Таблица723[[#This Row],[НОМЕР]],#REF!,6),"")</f>
        <v/>
      </c>
      <c r="F181" s="13" t="str">
        <f ca="1">IFERROR(VLOOKUP(Таблица723[[#This Row],[НОМЕР]],#REF!,4,0)-$J$2,"")</f>
        <v/>
      </c>
    </row>
    <row r="182" spans="2:6" ht="15" x14ac:dyDescent="0.2">
      <c r="B182" s="11" t="str">
        <f ca="1">IFERROR(VLOOKUP(Таблица723[[#This Row],[НОМЕР]],#REF!,9,0),"")</f>
        <v/>
      </c>
      <c r="C182" s="12" t="str">
        <f ca="1">IF(Категорії!F182&lt;&gt;9999,Категорії!F182,"")</f>
        <v/>
      </c>
      <c r="D182" s="11" t="str">
        <f ca="1">IFERROR(VLOOKUP(Таблица723[[#This Row],[НОМЕР]],#REF!,2),"")</f>
        <v/>
      </c>
      <c r="E182" s="11" t="str">
        <f ca="1">IFERROR(VLOOKUP(Таблица723[[#This Row],[НОМЕР]],#REF!,6),"")</f>
        <v/>
      </c>
      <c r="F182" s="13" t="str">
        <f ca="1">IFERROR(VLOOKUP(Таблица723[[#This Row],[НОМЕР]],#REF!,4,0)-$J$2,"")</f>
        <v/>
      </c>
    </row>
    <row r="183" spans="2:6" ht="15" x14ac:dyDescent="0.2">
      <c r="B183" s="11" t="str">
        <f ca="1">IFERROR(VLOOKUP(Таблица723[[#This Row],[НОМЕР]],#REF!,9,0),"")</f>
        <v/>
      </c>
      <c r="C183" s="12" t="str">
        <f ca="1">IF(Категорії!F183&lt;&gt;9999,Категорії!F183,"")</f>
        <v/>
      </c>
      <c r="D183" s="11" t="str">
        <f ca="1">IFERROR(VLOOKUP(Таблица723[[#This Row],[НОМЕР]],#REF!,2),"")</f>
        <v/>
      </c>
      <c r="E183" s="11" t="str">
        <f ca="1">IFERROR(VLOOKUP(Таблица723[[#This Row],[НОМЕР]],#REF!,6),"")</f>
        <v/>
      </c>
      <c r="F183" s="13" t="str">
        <f ca="1">IFERROR(VLOOKUP(Таблица723[[#This Row],[НОМЕР]],#REF!,4,0)-$J$2,"")</f>
        <v/>
      </c>
    </row>
    <row r="184" spans="2:6" ht="15" x14ac:dyDescent="0.2">
      <c r="B184" s="11" t="str">
        <f ca="1">IFERROR(VLOOKUP(Таблица723[[#This Row],[НОМЕР]],#REF!,9,0),"")</f>
        <v/>
      </c>
      <c r="C184" s="12" t="str">
        <f ca="1">IF(Категорії!F184&lt;&gt;9999,Категорії!F184,"")</f>
        <v/>
      </c>
      <c r="D184" s="11" t="str">
        <f ca="1">IFERROR(VLOOKUP(Таблица723[[#This Row],[НОМЕР]],#REF!,2),"")</f>
        <v/>
      </c>
      <c r="E184" s="11" t="str">
        <f ca="1">IFERROR(VLOOKUP(Таблица723[[#This Row],[НОМЕР]],#REF!,6),"")</f>
        <v/>
      </c>
      <c r="F184" s="13" t="str">
        <f ca="1">IFERROR(VLOOKUP(Таблица723[[#This Row],[НОМЕР]],#REF!,4,0)-$J$2,"")</f>
        <v/>
      </c>
    </row>
    <row r="185" spans="2:6" ht="15" x14ac:dyDescent="0.2">
      <c r="B185" s="11" t="str">
        <f ca="1">IFERROR(VLOOKUP(Таблица723[[#This Row],[НОМЕР]],#REF!,9,0),"")</f>
        <v/>
      </c>
      <c r="C185" s="12" t="str">
        <f ca="1">IF(Категорії!F185&lt;&gt;9999,Категорії!F185,"")</f>
        <v/>
      </c>
      <c r="D185" s="11" t="str">
        <f ca="1">IFERROR(VLOOKUP(Таблица723[[#This Row],[НОМЕР]],#REF!,2),"")</f>
        <v/>
      </c>
      <c r="E185" s="11" t="str">
        <f ca="1">IFERROR(VLOOKUP(Таблица723[[#This Row],[НОМЕР]],#REF!,6),"")</f>
        <v/>
      </c>
      <c r="F185" s="13" t="str">
        <f ca="1">IFERROR(VLOOKUP(Таблица723[[#This Row],[НОМЕР]],#REF!,4,0)-$J$2,"")</f>
        <v/>
      </c>
    </row>
    <row r="186" spans="2:6" ht="15" x14ac:dyDescent="0.2">
      <c r="B186" s="11" t="str">
        <f ca="1">IFERROR(VLOOKUP(Таблица723[[#This Row],[НОМЕР]],#REF!,9,0),"")</f>
        <v/>
      </c>
      <c r="C186" s="12" t="str">
        <f ca="1">IF(Категорії!F186&lt;&gt;9999,Категорії!F186,"")</f>
        <v/>
      </c>
      <c r="D186" s="11" t="str">
        <f ca="1">IFERROR(VLOOKUP(Таблица723[[#This Row],[НОМЕР]],#REF!,2),"")</f>
        <v/>
      </c>
      <c r="E186" s="11" t="str">
        <f ca="1">IFERROR(VLOOKUP(Таблица723[[#This Row],[НОМЕР]],#REF!,6),"")</f>
        <v/>
      </c>
      <c r="F186" s="13" t="str">
        <f ca="1">IFERROR(VLOOKUP(Таблица723[[#This Row],[НОМЕР]],#REF!,4,0)-$J$2,"")</f>
        <v/>
      </c>
    </row>
    <row r="187" spans="2:6" ht="15" x14ac:dyDescent="0.2">
      <c r="B187" s="11" t="str">
        <f ca="1">IFERROR(VLOOKUP(Таблица723[[#This Row],[НОМЕР]],#REF!,9,0),"")</f>
        <v/>
      </c>
      <c r="C187" s="12" t="str">
        <f ca="1">IF(Категорії!F187&lt;&gt;9999,Категорії!F187,"")</f>
        <v/>
      </c>
      <c r="D187" s="11" t="str">
        <f ca="1">IFERROR(VLOOKUP(Таблица723[[#This Row],[НОМЕР]],#REF!,2),"")</f>
        <v/>
      </c>
      <c r="E187" s="11" t="str">
        <f ca="1">IFERROR(VLOOKUP(Таблица723[[#This Row],[НОМЕР]],#REF!,6),"")</f>
        <v/>
      </c>
      <c r="F187" s="13" t="str">
        <f ca="1">IFERROR(VLOOKUP(Таблица723[[#This Row],[НОМЕР]],#REF!,4,0)-$J$2,"")</f>
        <v/>
      </c>
    </row>
    <row r="188" spans="2:6" ht="15" x14ac:dyDescent="0.2">
      <c r="B188" s="11" t="str">
        <f ca="1">IFERROR(VLOOKUP(Таблица723[[#This Row],[НОМЕР]],#REF!,9,0),"")</f>
        <v/>
      </c>
      <c r="C188" s="12" t="str">
        <f ca="1">IF(Категорії!F188&lt;&gt;9999,Категорії!F188,"")</f>
        <v/>
      </c>
      <c r="D188" s="11" t="str">
        <f ca="1">IFERROR(VLOOKUP(Таблица723[[#This Row],[НОМЕР]],#REF!,2),"")</f>
        <v/>
      </c>
      <c r="E188" s="11" t="str">
        <f ca="1">IFERROR(VLOOKUP(Таблица723[[#This Row],[НОМЕР]],#REF!,6),"")</f>
        <v/>
      </c>
      <c r="F188" s="13" t="str">
        <f ca="1">IFERROR(VLOOKUP(Таблица723[[#This Row],[НОМЕР]],#REF!,4,0)-$J$2,"")</f>
        <v/>
      </c>
    </row>
    <row r="189" spans="2:6" ht="15" x14ac:dyDescent="0.2">
      <c r="B189" s="11" t="str">
        <f ca="1">IFERROR(VLOOKUP(Таблица723[[#This Row],[НОМЕР]],#REF!,9,0),"")</f>
        <v/>
      </c>
      <c r="C189" s="12" t="str">
        <f ca="1">IF(Категорії!F189&lt;&gt;9999,Категорії!F189,"")</f>
        <v/>
      </c>
      <c r="D189" s="11" t="str">
        <f ca="1">IFERROR(VLOOKUP(Таблица723[[#This Row],[НОМЕР]],#REF!,2),"")</f>
        <v/>
      </c>
      <c r="E189" s="11" t="str">
        <f ca="1">IFERROR(VLOOKUP(Таблица723[[#This Row],[НОМЕР]],#REF!,6),"")</f>
        <v/>
      </c>
      <c r="F189" s="13" t="str">
        <f ca="1">IFERROR(VLOOKUP(Таблица723[[#This Row],[НОМЕР]],#REF!,4,0)-$J$2,"")</f>
        <v/>
      </c>
    </row>
    <row r="190" spans="2:6" ht="15" x14ac:dyDescent="0.2">
      <c r="B190" s="11" t="str">
        <f ca="1">IFERROR(VLOOKUP(Таблица723[[#This Row],[НОМЕР]],#REF!,9,0),"")</f>
        <v/>
      </c>
      <c r="C190" s="12" t="str">
        <f ca="1">IF(Категорії!F190&lt;&gt;9999,Категорії!F190,"")</f>
        <v/>
      </c>
      <c r="D190" s="11" t="str">
        <f ca="1">IFERROR(VLOOKUP(Таблица723[[#This Row],[НОМЕР]],#REF!,2),"")</f>
        <v/>
      </c>
      <c r="E190" s="11" t="str">
        <f ca="1">IFERROR(VLOOKUP(Таблица723[[#This Row],[НОМЕР]],#REF!,6),"")</f>
        <v/>
      </c>
      <c r="F190" s="13" t="str">
        <f ca="1">IFERROR(VLOOKUP(Таблица723[[#This Row],[НОМЕР]],#REF!,4,0)-$J$2,"")</f>
        <v/>
      </c>
    </row>
    <row r="191" spans="2:6" ht="15" x14ac:dyDescent="0.2">
      <c r="B191" s="11" t="str">
        <f ca="1">IFERROR(VLOOKUP(Таблица723[[#This Row],[НОМЕР]],#REF!,9,0),"")</f>
        <v/>
      </c>
      <c r="C191" s="12" t="str">
        <f ca="1">IF(Категорії!F191&lt;&gt;9999,Категорії!F191,"")</f>
        <v/>
      </c>
      <c r="D191" s="11" t="str">
        <f ca="1">IFERROR(VLOOKUP(Таблица723[[#This Row],[НОМЕР]],#REF!,2),"")</f>
        <v/>
      </c>
      <c r="E191" s="11" t="str">
        <f ca="1">IFERROR(VLOOKUP(Таблица723[[#This Row],[НОМЕР]],#REF!,6),"")</f>
        <v/>
      </c>
      <c r="F191" s="13" t="str">
        <f ca="1">IFERROR(VLOOKUP(Таблица723[[#This Row],[НОМЕР]],#REF!,4,0)-$J$2,"")</f>
        <v/>
      </c>
    </row>
    <row r="192" spans="2:6" ht="15" x14ac:dyDescent="0.2">
      <c r="B192" s="11" t="str">
        <f ca="1">IFERROR(VLOOKUP(Таблица723[[#This Row],[НОМЕР]],#REF!,9,0),"")</f>
        <v/>
      </c>
      <c r="C192" s="12" t="str">
        <f ca="1">IF(Категорії!F192&lt;&gt;9999,Категорії!F192,"")</f>
        <v/>
      </c>
      <c r="D192" s="11" t="str">
        <f ca="1">IFERROR(VLOOKUP(Таблица723[[#This Row],[НОМЕР]],#REF!,2),"")</f>
        <v/>
      </c>
      <c r="E192" s="11" t="str">
        <f ca="1">IFERROR(VLOOKUP(Таблица723[[#This Row],[НОМЕР]],#REF!,6),"")</f>
        <v/>
      </c>
      <c r="F192" s="13" t="str">
        <f ca="1">IFERROR(VLOOKUP(Таблица723[[#This Row],[НОМЕР]],#REF!,4,0)-$J$2,"")</f>
        <v/>
      </c>
    </row>
    <row r="193" spans="2:6" ht="15" x14ac:dyDescent="0.2">
      <c r="B193" s="11" t="str">
        <f ca="1">IFERROR(VLOOKUP(Таблица723[[#This Row],[НОМЕР]],#REF!,9,0),"")</f>
        <v/>
      </c>
      <c r="C193" s="12" t="str">
        <f ca="1">IF(Категорії!F193&lt;&gt;9999,Категорії!F193,"")</f>
        <v/>
      </c>
      <c r="D193" s="11" t="str">
        <f ca="1">IFERROR(VLOOKUP(Таблица723[[#This Row],[НОМЕР]],#REF!,2),"")</f>
        <v/>
      </c>
      <c r="E193" s="11" t="str">
        <f ca="1">IFERROR(VLOOKUP(Таблица723[[#This Row],[НОМЕР]],#REF!,6),"")</f>
        <v/>
      </c>
      <c r="F193" s="13" t="str">
        <f ca="1">IFERROR(VLOOKUP(Таблица723[[#This Row],[НОМЕР]],#REF!,4,0)-$J$2,"")</f>
        <v/>
      </c>
    </row>
    <row r="194" spans="2:6" ht="15" x14ac:dyDescent="0.2">
      <c r="B194" s="11" t="str">
        <f ca="1">IFERROR(VLOOKUP(Таблица723[[#This Row],[НОМЕР]],#REF!,9,0),"")</f>
        <v/>
      </c>
      <c r="C194" s="12" t="str">
        <f ca="1">IF(Категорії!F194&lt;&gt;9999,Категорії!F194,"")</f>
        <v/>
      </c>
      <c r="D194" s="11" t="str">
        <f ca="1">IFERROR(VLOOKUP(Таблица723[[#This Row],[НОМЕР]],#REF!,2),"")</f>
        <v/>
      </c>
      <c r="E194" s="11" t="str">
        <f ca="1">IFERROR(VLOOKUP(Таблица723[[#This Row],[НОМЕР]],#REF!,6),"")</f>
        <v/>
      </c>
      <c r="F194" s="13" t="str">
        <f ca="1">IFERROR(VLOOKUP(Таблица723[[#This Row],[НОМЕР]],#REF!,4,0)-$J$2,"")</f>
        <v/>
      </c>
    </row>
    <row r="195" spans="2:6" ht="15" x14ac:dyDescent="0.2">
      <c r="B195" s="11" t="str">
        <f ca="1">IFERROR(VLOOKUP(Таблица723[[#This Row],[НОМЕР]],#REF!,9,0),"")</f>
        <v/>
      </c>
      <c r="C195" s="12" t="str">
        <f ca="1">IF(Категорії!F195&lt;&gt;9999,Категорії!F195,"")</f>
        <v/>
      </c>
      <c r="D195" s="11" t="str">
        <f ca="1">IFERROR(VLOOKUP(Таблица723[[#This Row],[НОМЕР]],#REF!,2),"")</f>
        <v/>
      </c>
      <c r="E195" s="11" t="str">
        <f ca="1">IFERROR(VLOOKUP(Таблица723[[#This Row],[НОМЕР]],#REF!,6),"")</f>
        <v/>
      </c>
      <c r="F195" s="13" t="str">
        <f ca="1">IFERROR(VLOOKUP(Таблица723[[#This Row],[НОМЕР]],#REF!,4,0)-$J$2,"")</f>
        <v/>
      </c>
    </row>
    <row r="196" spans="2:6" ht="15" x14ac:dyDescent="0.2">
      <c r="B196" s="11" t="str">
        <f ca="1">IFERROR(VLOOKUP(Таблица723[[#This Row],[НОМЕР]],#REF!,9,0),"")</f>
        <v/>
      </c>
      <c r="C196" s="12" t="str">
        <f ca="1">IF(Категорії!F196&lt;&gt;9999,Категорії!F196,"")</f>
        <v/>
      </c>
      <c r="D196" s="11" t="str">
        <f ca="1">IFERROR(VLOOKUP(Таблица723[[#This Row],[НОМЕР]],#REF!,2),"")</f>
        <v/>
      </c>
      <c r="E196" s="11" t="str">
        <f ca="1">IFERROR(VLOOKUP(Таблица723[[#This Row],[НОМЕР]],#REF!,6),"")</f>
        <v/>
      </c>
      <c r="F196" s="13" t="str">
        <f ca="1">IFERROR(VLOOKUP(Таблица723[[#This Row],[НОМЕР]],#REF!,4,0)-$J$2,"")</f>
        <v/>
      </c>
    </row>
    <row r="197" spans="2:6" ht="15" x14ac:dyDescent="0.2">
      <c r="B197" s="11" t="str">
        <f ca="1">IFERROR(VLOOKUP(Таблица723[[#This Row],[НОМЕР]],#REF!,9,0),"")</f>
        <v/>
      </c>
      <c r="C197" s="12" t="str">
        <f ca="1">IF(Категорії!F197&lt;&gt;9999,Категорії!F197,"")</f>
        <v/>
      </c>
      <c r="D197" s="11" t="str">
        <f ca="1">IFERROR(VLOOKUP(Таблица723[[#This Row],[НОМЕР]],#REF!,2),"")</f>
        <v/>
      </c>
      <c r="E197" s="11" t="str">
        <f ca="1">IFERROR(VLOOKUP(Таблица723[[#This Row],[НОМЕР]],#REF!,6),"")</f>
        <v/>
      </c>
      <c r="F197" s="13" t="str">
        <f ca="1">IFERROR(VLOOKUP(Таблица723[[#This Row],[НОМЕР]],#REF!,4,0)-$J$2,"")</f>
        <v/>
      </c>
    </row>
    <row r="198" spans="2:6" ht="15" x14ac:dyDescent="0.2">
      <c r="B198" s="11" t="str">
        <f ca="1">IFERROR(VLOOKUP(Таблица723[[#This Row],[НОМЕР]],#REF!,9,0),"")</f>
        <v/>
      </c>
      <c r="C198" s="12" t="str">
        <f ca="1">IF(Категорії!F198&lt;&gt;9999,Категорії!F198,"")</f>
        <v/>
      </c>
      <c r="D198" s="11" t="str">
        <f ca="1">IFERROR(VLOOKUP(Таблица723[[#This Row],[НОМЕР]],#REF!,2),"")</f>
        <v/>
      </c>
      <c r="E198" s="11" t="str">
        <f ca="1">IFERROR(VLOOKUP(Таблица723[[#This Row],[НОМЕР]],#REF!,6),"")</f>
        <v/>
      </c>
      <c r="F198" s="13" t="str">
        <f ca="1">IFERROR(VLOOKUP(Таблица723[[#This Row],[НОМЕР]],#REF!,4,0)-$J$2,"")</f>
        <v/>
      </c>
    </row>
    <row r="199" spans="2:6" ht="15" x14ac:dyDescent="0.2">
      <c r="B199" s="11" t="str">
        <f ca="1">IFERROR(VLOOKUP(Таблица723[[#This Row],[НОМЕР]],#REF!,9,0),"")</f>
        <v/>
      </c>
      <c r="C199" s="12" t="str">
        <f ca="1">IF(Категорії!F199&lt;&gt;9999,Категорії!F199,"")</f>
        <v/>
      </c>
      <c r="D199" s="11" t="str">
        <f ca="1">IFERROR(VLOOKUP(Таблица723[[#This Row],[НОМЕР]],#REF!,2),"")</f>
        <v/>
      </c>
      <c r="E199" s="11" t="str">
        <f ca="1">IFERROR(VLOOKUP(Таблица723[[#This Row],[НОМЕР]],#REF!,6),"")</f>
        <v/>
      </c>
      <c r="F199" s="13" t="str">
        <f ca="1">IFERROR(VLOOKUP(Таблица723[[#This Row],[НОМЕР]],#REF!,4,0)-$J$2,"")</f>
        <v/>
      </c>
    </row>
    <row r="200" spans="2:6" ht="15" x14ac:dyDescent="0.2">
      <c r="B200" s="11" t="str">
        <f ca="1">IFERROR(VLOOKUP(Таблица723[[#This Row],[НОМЕР]],#REF!,9,0),"")</f>
        <v/>
      </c>
      <c r="C200" s="12" t="str">
        <f ca="1">IF(Категорії!F200&lt;&gt;9999,Категорії!F200,"")</f>
        <v/>
      </c>
      <c r="D200" s="11" t="str">
        <f ca="1">IFERROR(VLOOKUP(Таблица723[[#This Row],[НОМЕР]],#REF!,2),"")</f>
        <v/>
      </c>
      <c r="E200" s="11" t="str">
        <f ca="1">IFERROR(VLOOKUP(Таблица723[[#This Row],[НОМЕР]],#REF!,6),"")</f>
        <v/>
      </c>
      <c r="F200" s="13" t="str">
        <f ca="1">IFERROR(VLOOKUP(Таблица723[[#This Row],[НОМЕР]],#REF!,4,0)-$J$2,"")</f>
        <v/>
      </c>
    </row>
    <row r="201" spans="2:6" ht="15" x14ac:dyDescent="0.2">
      <c r="B201" s="11" t="str">
        <f>IFERROR(VLOOKUP(Таблица723[[#This Row],[НОМЕР]],#REF!,9,0),"")</f>
        <v/>
      </c>
      <c r="C201" s="12">
        <f>IF(Категорії!F201&lt;&gt;9999,Категорії!F201,"")</f>
        <v>0</v>
      </c>
      <c r="D201" s="11" t="str">
        <f>IFERROR(VLOOKUP(Таблица723[[#This Row],[НОМЕР]],#REF!,2),"")</f>
        <v/>
      </c>
      <c r="E201" s="11" t="str">
        <f>IFERROR(VLOOKUP(Таблица723[[#This Row],[НОМЕР]],#REF!,6),"")</f>
        <v/>
      </c>
      <c r="F201" s="13" t="str">
        <f>IFERROR(VLOOKUP(Таблица723[[#This Row],[НОМЕР]],#REF!,4,0)-$J$2,"")</f>
        <v/>
      </c>
    </row>
    <row r="202" spans="2:6" ht="15" x14ac:dyDescent="0.2">
      <c r="B202" s="11" t="str">
        <f>IFERROR(VLOOKUP(Таблица723[[#This Row],[НОМЕР]],#REF!,9,0),"")</f>
        <v/>
      </c>
      <c r="C202" s="12">
        <f>IF(Категорії!F202&lt;&gt;9999,Категорії!F202,"")</f>
        <v>0</v>
      </c>
      <c r="D202" s="11" t="str">
        <f>IFERROR(VLOOKUP(Таблица723[[#This Row],[НОМЕР]],#REF!,2),"")</f>
        <v/>
      </c>
      <c r="E202" s="11" t="str">
        <f>IFERROR(VLOOKUP(Таблица723[[#This Row],[НОМЕР]],#REF!,6),"")</f>
        <v/>
      </c>
      <c r="F202" s="13" t="str">
        <f>IFERROR(VLOOKUP(Таблица723[[#This Row],[НОМЕР]],#REF!,4,0)-$J$2,"")</f>
        <v/>
      </c>
    </row>
    <row r="203" spans="2:6" ht="15" x14ac:dyDescent="0.2">
      <c r="B203" s="11" t="str">
        <f>IFERROR(VLOOKUP(Таблица723[[#This Row],[НОМЕР]],#REF!,9,0),"")</f>
        <v/>
      </c>
      <c r="C203" s="12">
        <f>IF(Категорії!F203&lt;&gt;9999,Категорії!F203,"")</f>
        <v>0</v>
      </c>
      <c r="D203" s="11" t="str">
        <f>IFERROR(VLOOKUP(Таблица723[[#This Row],[НОМЕР]],#REF!,2),"")</f>
        <v/>
      </c>
      <c r="E203" s="11" t="str">
        <f>IFERROR(VLOOKUP(Таблица723[[#This Row],[НОМЕР]],#REF!,6),"")</f>
        <v/>
      </c>
      <c r="F203" s="13" t="str">
        <f>IFERROR(VLOOKUP(Таблица723[[#This Row],[НОМЕР]],#REF!,4,0)-$J$2,"")</f>
        <v/>
      </c>
    </row>
    <row r="204" spans="2:6" ht="15" x14ac:dyDescent="0.2">
      <c r="B204" s="11" t="str">
        <f>IFERROR(VLOOKUP(Таблица723[[#This Row],[НОМЕР]],#REF!,9,0),"")</f>
        <v/>
      </c>
      <c r="C204" s="12">
        <f>IF(Категорії!F204&lt;&gt;9999,Категорії!F204,"")</f>
        <v>0</v>
      </c>
      <c r="D204" s="11" t="str">
        <f>IFERROR(VLOOKUP(Таблица723[[#This Row],[НОМЕР]],#REF!,2),"")</f>
        <v/>
      </c>
      <c r="E204" s="11" t="str">
        <f>IFERROR(VLOOKUP(Таблица723[[#This Row],[НОМЕР]],#REF!,6),"")</f>
        <v/>
      </c>
      <c r="F204" s="13" t="str">
        <f>IFERROR(VLOOKUP(Таблица723[[#This Row],[НОМЕР]],#REF!,4,0)-$J$2,"")</f>
        <v/>
      </c>
    </row>
    <row r="205" spans="2:6" ht="15" x14ac:dyDescent="0.2">
      <c r="B205" s="11" t="str">
        <f>IFERROR(VLOOKUP(Таблица723[[#This Row],[НОМЕР]],#REF!,9,0),"")</f>
        <v/>
      </c>
      <c r="C205" s="12">
        <f>IF(Категорії!F205&lt;&gt;9999,Категорії!F205,"")</f>
        <v>0</v>
      </c>
      <c r="D205" s="11" t="str">
        <f>IFERROR(VLOOKUP(Таблица723[[#This Row],[НОМЕР]],#REF!,2),"")</f>
        <v/>
      </c>
      <c r="E205" s="11" t="str">
        <f>IFERROR(VLOOKUP(Таблица723[[#This Row],[НОМЕР]],#REF!,6),"")</f>
        <v/>
      </c>
      <c r="F205" s="13" t="str">
        <f>IFERROR(VLOOKUP(Таблица723[[#This Row],[НОМЕР]],#REF!,4,0)-$J$2,"")</f>
        <v/>
      </c>
    </row>
    <row r="206" spans="2:6" ht="15" x14ac:dyDescent="0.2">
      <c r="B206" s="11" t="str">
        <f>IFERROR(VLOOKUP(Таблица723[[#This Row],[НОМЕР]],#REF!,9,0),"")</f>
        <v/>
      </c>
      <c r="C206" s="12">
        <f>IF(Категорії!F206&lt;&gt;9999,Категорії!F206,"")</f>
        <v>0</v>
      </c>
      <c r="D206" s="11" t="str">
        <f>IFERROR(VLOOKUP(Таблица723[[#This Row],[НОМЕР]],#REF!,2),"")</f>
        <v/>
      </c>
      <c r="E206" s="11" t="str">
        <f>IFERROR(VLOOKUP(Таблица723[[#This Row],[НОМЕР]],#REF!,6),"")</f>
        <v/>
      </c>
      <c r="F206" s="13" t="str">
        <f>IFERROR(VLOOKUP(Таблица723[[#This Row],[НОМЕР]],#REF!,4,0)-$J$2,"")</f>
        <v/>
      </c>
    </row>
    <row r="207" spans="2:6" ht="15" x14ac:dyDescent="0.2">
      <c r="B207" s="11" t="str">
        <f>IFERROR(VLOOKUP(Таблица723[[#This Row],[НОМЕР]],#REF!,9,0),"")</f>
        <v/>
      </c>
      <c r="C207" s="12">
        <f>IF(Категорії!F207&lt;&gt;9999,Категорії!F207,"")</f>
        <v>0</v>
      </c>
      <c r="D207" s="11" t="str">
        <f>IFERROR(VLOOKUP(Таблица723[[#This Row],[НОМЕР]],#REF!,2),"")</f>
        <v/>
      </c>
      <c r="E207" s="11" t="str">
        <f>IFERROR(VLOOKUP(Таблица723[[#This Row],[НОМЕР]],#REF!,6),"")</f>
        <v/>
      </c>
      <c r="F207" s="13" t="str">
        <f>IFERROR(VLOOKUP(Таблица723[[#This Row],[НОМЕР]],#REF!,4,0)-$J$2,"")</f>
        <v/>
      </c>
    </row>
    <row r="208" spans="2:6" ht="15" x14ac:dyDescent="0.2">
      <c r="B208" s="11" t="str">
        <f>IFERROR(VLOOKUP(Таблица723[[#This Row],[НОМЕР]],#REF!,9,0),"")</f>
        <v/>
      </c>
      <c r="C208" s="12">
        <f>IF(Категорії!F208&lt;&gt;9999,Категорії!F208,"")</f>
        <v>0</v>
      </c>
      <c r="D208" s="11" t="str">
        <f>IFERROR(VLOOKUP(Таблица723[[#This Row],[НОМЕР]],#REF!,2),"")</f>
        <v/>
      </c>
      <c r="E208" s="11" t="str">
        <f>IFERROR(VLOOKUP(Таблица723[[#This Row],[НОМЕР]],#REF!,6),"")</f>
        <v/>
      </c>
      <c r="F208" s="13" t="str">
        <f>IFERROR(VLOOKUP(Таблица723[[#This Row],[НОМЕР]],#REF!,4,0)-$J$2,"")</f>
        <v/>
      </c>
    </row>
    <row r="209" spans="2:6" ht="15" x14ac:dyDescent="0.2">
      <c r="B209" s="11" t="str">
        <f>IFERROR(VLOOKUP(Таблица723[[#This Row],[НОМЕР]],#REF!,9,0),"")</f>
        <v/>
      </c>
      <c r="C209" s="12">
        <f>IF(Категорії!F209&lt;&gt;9999,Категорії!F209,"")</f>
        <v>0</v>
      </c>
      <c r="D209" s="11" t="str">
        <f>IFERROR(VLOOKUP(Таблица723[[#This Row],[НОМЕР]],#REF!,2),"")</f>
        <v/>
      </c>
      <c r="E209" s="11" t="str">
        <f>IFERROR(VLOOKUP(Таблица723[[#This Row],[НОМЕР]],#REF!,6),"")</f>
        <v/>
      </c>
      <c r="F209" s="13" t="str">
        <f>IFERROR(VLOOKUP(Таблица723[[#This Row],[НОМЕР]],#REF!,4,0)-$J$2,"")</f>
        <v/>
      </c>
    </row>
    <row r="210" spans="2:6" ht="15" x14ac:dyDescent="0.2">
      <c r="B210" s="11" t="str">
        <f>IFERROR(VLOOKUP(Таблица723[[#This Row],[НОМЕР]],#REF!,9,0),"")</f>
        <v/>
      </c>
      <c r="C210" s="12">
        <f>IF(Категорії!F210&lt;&gt;9999,Категорії!F210,"")</f>
        <v>0</v>
      </c>
      <c r="D210" s="11" t="str">
        <f>IFERROR(VLOOKUP(Таблица723[[#This Row],[НОМЕР]],#REF!,2),"")</f>
        <v/>
      </c>
      <c r="E210" s="11" t="str">
        <f>IFERROR(VLOOKUP(Таблица723[[#This Row],[НОМЕР]],#REF!,6),"")</f>
        <v/>
      </c>
      <c r="F210" s="13" t="str">
        <f>IFERROR(VLOOKUP(Таблица723[[#This Row],[НОМЕР]],#REF!,4,0)-$J$2,"")</f>
        <v/>
      </c>
    </row>
    <row r="211" spans="2:6" ht="15" x14ac:dyDescent="0.2">
      <c r="B211" s="11" t="str">
        <f>IFERROR(VLOOKUP(Таблица723[[#This Row],[НОМЕР]],#REF!,9,0),"")</f>
        <v/>
      </c>
      <c r="C211" s="12">
        <f>IF(Категорії!F211&lt;&gt;9999,Категорії!F211,"")</f>
        <v>0</v>
      </c>
      <c r="D211" s="11" t="str">
        <f>IFERROR(VLOOKUP(Таблица723[[#This Row],[НОМЕР]],#REF!,2),"")</f>
        <v/>
      </c>
      <c r="E211" s="11" t="str">
        <f>IFERROR(VLOOKUP(Таблица723[[#This Row],[НОМЕР]],#REF!,6),"")</f>
        <v/>
      </c>
      <c r="F211" s="13" t="str">
        <f>IFERROR(VLOOKUP(Таблица723[[#This Row],[НОМЕР]],#REF!,4,0)-$J$2,"")</f>
        <v/>
      </c>
    </row>
    <row r="212" spans="2:6" ht="15" x14ac:dyDescent="0.2">
      <c r="B212" s="11" t="str">
        <f>IFERROR(VLOOKUP(Таблица723[[#This Row],[НОМЕР]],#REF!,9,0),"")</f>
        <v/>
      </c>
      <c r="C212" s="12">
        <f>IF(Категорії!F212&lt;&gt;9999,Категорії!F212,"")</f>
        <v>0</v>
      </c>
      <c r="D212" s="11" t="str">
        <f>IFERROR(VLOOKUP(Таблица723[[#This Row],[НОМЕР]],#REF!,2),"")</f>
        <v/>
      </c>
      <c r="E212" s="11" t="str">
        <f>IFERROR(VLOOKUP(Таблица723[[#This Row],[НОМЕР]],#REF!,6),"")</f>
        <v/>
      </c>
      <c r="F212" s="13" t="str">
        <f>IFERROR(VLOOKUP(Таблица723[[#This Row],[НОМЕР]],#REF!,4,0)-$J$2,"")</f>
        <v/>
      </c>
    </row>
    <row r="213" spans="2:6" ht="15" x14ac:dyDescent="0.2">
      <c r="B213" s="11" t="str">
        <f>IFERROR(VLOOKUP(Таблица723[[#This Row],[НОМЕР]],#REF!,9,0),"")</f>
        <v/>
      </c>
      <c r="C213" s="12">
        <f>IF(Категорії!F213&lt;&gt;9999,Категорії!F213,"")</f>
        <v>0</v>
      </c>
      <c r="D213" s="11" t="str">
        <f>IFERROR(VLOOKUP(Таблица723[[#This Row],[НОМЕР]],#REF!,2),"")</f>
        <v/>
      </c>
      <c r="E213" s="11" t="str">
        <f>IFERROR(VLOOKUP(Таблица723[[#This Row],[НОМЕР]],#REF!,6),"")</f>
        <v/>
      </c>
      <c r="F213" s="13" t="str">
        <f>IFERROR(VLOOKUP(Таблица723[[#This Row],[НОМЕР]],#REF!,4,0)-$J$2,"")</f>
        <v/>
      </c>
    </row>
    <row r="214" spans="2:6" ht="15" x14ac:dyDescent="0.2">
      <c r="B214" s="11" t="str">
        <f>IFERROR(VLOOKUP(Таблица723[[#This Row],[НОМЕР]],#REF!,9,0),"")</f>
        <v/>
      </c>
      <c r="C214" s="12">
        <f>IF(Категорії!F214&lt;&gt;9999,Категорії!F214,"")</f>
        <v>0</v>
      </c>
      <c r="D214" s="11" t="str">
        <f>IFERROR(VLOOKUP(Таблица723[[#This Row],[НОМЕР]],#REF!,2),"")</f>
        <v/>
      </c>
      <c r="E214" s="11" t="str">
        <f>IFERROR(VLOOKUP(Таблица723[[#This Row],[НОМЕР]],#REF!,6),"")</f>
        <v/>
      </c>
      <c r="F214" s="13" t="str">
        <f>IFERROR(VLOOKUP(Таблица723[[#This Row],[НОМЕР]],#REF!,4,0)-$J$2,"")</f>
        <v/>
      </c>
    </row>
    <row r="215" spans="2:6" ht="15" x14ac:dyDescent="0.2">
      <c r="B215" s="11" t="str">
        <f>IFERROR(VLOOKUP(Таблица723[[#This Row],[НОМЕР]],#REF!,9,0),"")</f>
        <v/>
      </c>
      <c r="C215" s="12">
        <f>IF(Категорії!F215&lt;&gt;9999,Категорії!F215,"")</f>
        <v>0</v>
      </c>
      <c r="D215" s="11" t="str">
        <f>IFERROR(VLOOKUP(Таблица723[[#This Row],[НОМЕР]],#REF!,2),"")</f>
        <v/>
      </c>
      <c r="E215" s="11" t="str">
        <f>IFERROR(VLOOKUP(Таблица723[[#This Row],[НОМЕР]],#REF!,6),"")</f>
        <v/>
      </c>
      <c r="F215" s="13" t="str">
        <f>IFERROR(VLOOKUP(Таблица723[[#This Row],[НОМЕР]],#REF!,4,0)-$J$2,"")</f>
        <v/>
      </c>
    </row>
    <row r="216" spans="2:6" ht="15" x14ac:dyDescent="0.2">
      <c r="B216" s="11" t="str">
        <f>IFERROR(VLOOKUP(Таблица723[[#This Row],[НОМЕР]],#REF!,9,0),"")</f>
        <v/>
      </c>
      <c r="C216" s="12">
        <f>IF(Категорії!F216&lt;&gt;9999,Категорії!F216,"")</f>
        <v>0</v>
      </c>
      <c r="D216" s="11" t="str">
        <f>IFERROR(VLOOKUP(Таблица723[[#This Row],[НОМЕР]],#REF!,2),"")</f>
        <v/>
      </c>
      <c r="E216" s="11" t="str">
        <f>IFERROR(VLOOKUP(Таблица723[[#This Row],[НОМЕР]],#REF!,6),"")</f>
        <v/>
      </c>
      <c r="F216" s="13" t="str">
        <f>IFERROR(VLOOKUP(Таблица723[[#This Row],[НОМЕР]],#REF!,4,0)-$J$2,"")</f>
        <v/>
      </c>
    </row>
    <row r="217" spans="2:6" ht="15" x14ac:dyDescent="0.2">
      <c r="B217" s="11" t="str">
        <f>IFERROR(VLOOKUP(Таблица723[[#This Row],[НОМЕР]],#REF!,9,0),"")</f>
        <v/>
      </c>
      <c r="C217" s="12">
        <f>IF(Категорії!F217&lt;&gt;9999,Категорії!F217,"")</f>
        <v>0</v>
      </c>
      <c r="D217" s="11" t="str">
        <f>IFERROR(VLOOKUP(Таблица723[[#This Row],[НОМЕР]],#REF!,2),"")</f>
        <v/>
      </c>
      <c r="E217" s="11" t="str">
        <f>IFERROR(VLOOKUP(Таблица723[[#This Row],[НОМЕР]],#REF!,6),"")</f>
        <v/>
      </c>
      <c r="F217" s="13" t="str">
        <f>IFERROR(VLOOKUP(Таблица723[[#This Row],[НОМЕР]],#REF!,4,0)-$J$2,"")</f>
        <v/>
      </c>
    </row>
    <row r="218" spans="2:6" ht="15" x14ac:dyDescent="0.2">
      <c r="B218" s="11" t="str">
        <f>IFERROR(VLOOKUP(Таблица723[[#This Row],[НОМЕР]],#REF!,9,0),"")</f>
        <v/>
      </c>
      <c r="C218" s="12">
        <f>IF(Категорії!F218&lt;&gt;9999,Категорії!F218,"")</f>
        <v>0</v>
      </c>
      <c r="D218" s="11" t="str">
        <f>IFERROR(VLOOKUP(Таблица723[[#This Row],[НОМЕР]],#REF!,2),"")</f>
        <v/>
      </c>
      <c r="E218" s="11" t="str">
        <f>IFERROR(VLOOKUP(Таблица723[[#This Row],[НОМЕР]],#REF!,6),"")</f>
        <v/>
      </c>
      <c r="F218" s="13" t="str">
        <f>IFERROR(VLOOKUP(Таблица723[[#This Row],[НОМЕР]],#REF!,4,0)-$J$2,"")</f>
        <v/>
      </c>
    </row>
    <row r="219" spans="2:6" ht="15" x14ac:dyDescent="0.2">
      <c r="B219" s="11" t="str">
        <f>IFERROR(VLOOKUP(Таблица723[[#This Row],[НОМЕР]],#REF!,9,0),"")</f>
        <v/>
      </c>
      <c r="C219" s="12">
        <f>IF(Категорії!F219&lt;&gt;9999,Категорії!F219,"")</f>
        <v>0</v>
      </c>
      <c r="D219" s="11" t="str">
        <f>IFERROR(VLOOKUP(Таблица723[[#This Row],[НОМЕР]],#REF!,2),"")</f>
        <v/>
      </c>
      <c r="E219" s="11" t="str">
        <f>IFERROR(VLOOKUP(Таблица723[[#This Row],[НОМЕР]],#REF!,6),"")</f>
        <v/>
      </c>
      <c r="F219" s="13" t="str">
        <f>IFERROR(VLOOKUP(Таблица723[[#This Row],[НОМЕР]],#REF!,4,0)-$J$2,"")</f>
        <v/>
      </c>
    </row>
    <row r="220" spans="2:6" ht="15" x14ac:dyDescent="0.2">
      <c r="B220" s="11" t="str">
        <f>IFERROR(VLOOKUP(Таблица723[[#This Row],[НОМЕР]],#REF!,9,0),"")</f>
        <v/>
      </c>
      <c r="C220" s="12">
        <f>IF(Категорії!F220&lt;&gt;9999,Категорії!F220,"")</f>
        <v>0</v>
      </c>
      <c r="D220" s="11" t="str">
        <f>IFERROR(VLOOKUP(Таблица723[[#This Row],[НОМЕР]],#REF!,2),"")</f>
        <v/>
      </c>
      <c r="E220" s="11" t="str">
        <f>IFERROR(VLOOKUP(Таблица723[[#This Row],[НОМЕР]],#REF!,6),"")</f>
        <v/>
      </c>
      <c r="F220" s="13" t="str">
        <f>IFERROR(VLOOKUP(Таблица723[[#This Row],[НОМЕР]],#REF!,4,0)-$J$2,"")</f>
        <v/>
      </c>
    </row>
    <row r="221" spans="2:6" ht="15" x14ac:dyDescent="0.2">
      <c r="B221" s="11" t="str">
        <f>IFERROR(VLOOKUP(Таблица723[[#This Row],[НОМЕР]],#REF!,9,0),"")</f>
        <v/>
      </c>
      <c r="C221" s="12">
        <f>IF(Категорії!F221&lt;&gt;9999,Категорії!F221,"")</f>
        <v>0</v>
      </c>
      <c r="D221" s="11" t="str">
        <f>IFERROR(VLOOKUP(Таблица723[[#This Row],[НОМЕР]],#REF!,2),"")</f>
        <v/>
      </c>
      <c r="E221" s="11" t="str">
        <f>IFERROR(VLOOKUP(Таблица723[[#This Row],[НОМЕР]],#REF!,6),"")</f>
        <v/>
      </c>
      <c r="F221" s="13" t="str">
        <f>IFERROR(VLOOKUP(Таблица723[[#This Row],[НОМЕР]],#REF!,4,0)-$J$2,"")</f>
        <v/>
      </c>
    </row>
    <row r="222" spans="2:6" ht="15" x14ac:dyDescent="0.2">
      <c r="B222" s="11" t="str">
        <f>IFERROR(VLOOKUP(Таблица723[[#This Row],[НОМЕР]],#REF!,9,0),"")</f>
        <v/>
      </c>
      <c r="C222" s="12">
        <f>IF(Категорії!F222&lt;&gt;9999,Категорії!F222,"")</f>
        <v>0</v>
      </c>
      <c r="D222" s="11" t="str">
        <f>IFERROR(VLOOKUP(Таблица723[[#This Row],[НОМЕР]],#REF!,2),"")</f>
        <v/>
      </c>
      <c r="E222" s="11" t="str">
        <f>IFERROR(VLOOKUP(Таблица723[[#This Row],[НОМЕР]],#REF!,6),"")</f>
        <v/>
      </c>
      <c r="F222" s="13" t="str">
        <f>IFERROR(VLOOKUP(Таблица723[[#This Row],[НОМЕР]],#REF!,4,0)-$J$2,"")</f>
        <v/>
      </c>
    </row>
    <row r="223" spans="2:6" ht="15" x14ac:dyDescent="0.2">
      <c r="B223" s="11" t="str">
        <f>IFERROR(VLOOKUP(Таблица723[[#This Row],[НОМЕР]],#REF!,9,0),"")</f>
        <v/>
      </c>
      <c r="C223" s="12">
        <f>IF(Категорії!F223&lt;&gt;9999,Категорії!F223,"")</f>
        <v>0</v>
      </c>
      <c r="D223" s="11" t="str">
        <f>IFERROR(VLOOKUP(Таблица723[[#This Row],[НОМЕР]],#REF!,2),"")</f>
        <v/>
      </c>
      <c r="E223" s="11" t="str">
        <f>IFERROR(VLOOKUP(Таблица723[[#This Row],[НОМЕР]],#REF!,6),"")</f>
        <v/>
      </c>
      <c r="F223" s="13" t="str">
        <f>IFERROR(VLOOKUP(Таблица723[[#This Row],[НОМЕР]],#REF!,4,0)-$J$2,"")</f>
        <v/>
      </c>
    </row>
    <row r="224" spans="2:6" ht="15" x14ac:dyDescent="0.2">
      <c r="B224" s="11" t="str">
        <f>IFERROR(VLOOKUP(Таблица723[[#This Row],[НОМЕР]],#REF!,9,0),"")</f>
        <v/>
      </c>
      <c r="C224" s="12">
        <f>IF(Категорії!F224&lt;&gt;9999,Категорії!F224,"")</f>
        <v>0</v>
      </c>
      <c r="D224" s="11" t="str">
        <f>IFERROR(VLOOKUP(Таблица723[[#This Row],[НОМЕР]],#REF!,2),"")</f>
        <v/>
      </c>
      <c r="E224" s="11" t="str">
        <f>IFERROR(VLOOKUP(Таблица723[[#This Row],[НОМЕР]],#REF!,6),"")</f>
        <v/>
      </c>
      <c r="F224" s="13" t="str">
        <f>IFERROR(VLOOKUP(Таблица723[[#This Row],[НОМЕР]],#REF!,4,0)-$J$2,"")</f>
        <v/>
      </c>
    </row>
    <row r="225" spans="2:6" ht="15" x14ac:dyDescent="0.2">
      <c r="B225" s="11" t="str">
        <f>IFERROR(VLOOKUP(Таблица723[[#This Row],[НОМЕР]],#REF!,9,0),"")</f>
        <v/>
      </c>
      <c r="C225" s="12">
        <f>IF(Категорії!F225&lt;&gt;9999,Категорії!F225,"")</f>
        <v>0</v>
      </c>
      <c r="D225" s="11" t="str">
        <f>IFERROR(VLOOKUP(Таблица723[[#This Row],[НОМЕР]],#REF!,2),"")</f>
        <v/>
      </c>
      <c r="E225" s="11" t="str">
        <f>IFERROR(VLOOKUP(Таблица723[[#This Row],[НОМЕР]],#REF!,6),"")</f>
        <v/>
      </c>
      <c r="F225" s="13" t="str">
        <f>IFERROR(VLOOKUP(Таблица723[[#This Row],[НОМЕР]],#REF!,4,0)-$J$2,"")</f>
        <v/>
      </c>
    </row>
    <row r="226" spans="2:6" ht="15" x14ac:dyDescent="0.2">
      <c r="B226" s="11" t="str">
        <f>IFERROR(VLOOKUP(Таблица723[[#This Row],[НОМЕР]],#REF!,9,0),"")</f>
        <v/>
      </c>
      <c r="C226" s="12">
        <f>IF(Категорії!F226&lt;&gt;9999,Категорії!F226,"")</f>
        <v>0</v>
      </c>
      <c r="D226" s="11" t="str">
        <f>IFERROR(VLOOKUP(Таблица723[[#This Row],[НОМЕР]],#REF!,2),"")</f>
        <v/>
      </c>
      <c r="E226" s="11" t="str">
        <f>IFERROR(VLOOKUP(Таблица723[[#This Row],[НОМЕР]],#REF!,6),"")</f>
        <v/>
      </c>
      <c r="F226" s="13" t="str">
        <f>IFERROR(VLOOKUP(Таблица723[[#This Row],[НОМЕР]],#REF!,4,0)-$J$2,"")</f>
        <v/>
      </c>
    </row>
    <row r="227" spans="2:6" ht="15" x14ac:dyDescent="0.2">
      <c r="B227" s="11" t="str">
        <f>IFERROR(VLOOKUP(Таблица723[[#This Row],[НОМЕР]],#REF!,9,0),"")</f>
        <v/>
      </c>
      <c r="C227" s="12">
        <f>IF(Категорії!F227&lt;&gt;9999,Категорії!F227,"")</f>
        <v>0</v>
      </c>
      <c r="D227" s="11" t="str">
        <f>IFERROR(VLOOKUP(Таблица723[[#This Row],[НОМЕР]],#REF!,2),"")</f>
        <v/>
      </c>
      <c r="E227" s="11" t="str">
        <f>IFERROR(VLOOKUP(Таблица723[[#This Row],[НОМЕР]],#REF!,6),"")</f>
        <v/>
      </c>
      <c r="F227" s="13" t="str">
        <f>IFERROR(VLOOKUP(Таблица723[[#This Row],[НОМЕР]],#REF!,4,0)-$J$2,"")</f>
        <v/>
      </c>
    </row>
    <row r="228" spans="2:6" ht="15" x14ac:dyDescent="0.2">
      <c r="B228" s="11" t="str">
        <f>IFERROR(VLOOKUP(Таблица723[[#This Row],[НОМЕР]],#REF!,9,0),"")</f>
        <v/>
      </c>
      <c r="C228" s="12">
        <f>IF(Категорії!F228&lt;&gt;9999,Категорії!F228,"")</f>
        <v>0</v>
      </c>
      <c r="D228" s="11" t="str">
        <f>IFERROR(VLOOKUP(Таблица723[[#This Row],[НОМЕР]],#REF!,2),"")</f>
        <v/>
      </c>
      <c r="E228" s="11" t="str">
        <f>IFERROR(VLOOKUP(Таблица723[[#This Row],[НОМЕР]],#REF!,6),"")</f>
        <v/>
      </c>
      <c r="F228" s="13" t="str">
        <f>IFERROR(VLOOKUP(Таблица723[[#This Row],[НОМЕР]],#REF!,4,0)-$J$2,"")</f>
        <v/>
      </c>
    </row>
    <row r="229" spans="2:6" ht="15" x14ac:dyDescent="0.2">
      <c r="B229" s="11" t="str">
        <f>IFERROR(VLOOKUP(Таблица723[[#This Row],[НОМЕР]],#REF!,9,0),"")</f>
        <v/>
      </c>
      <c r="C229" s="12">
        <f>IF(Категорії!F229&lt;&gt;9999,Категорії!F229,"")</f>
        <v>0</v>
      </c>
      <c r="D229" s="11" t="str">
        <f>IFERROR(VLOOKUP(Таблица723[[#This Row],[НОМЕР]],#REF!,2),"")</f>
        <v/>
      </c>
      <c r="E229" s="11" t="str">
        <f>IFERROR(VLOOKUP(Таблица723[[#This Row],[НОМЕР]],#REF!,6),"")</f>
        <v/>
      </c>
      <c r="F229" s="13" t="str">
        <f>IFERROR(VLOOKUP(Таблица723[[#This Row],[НОМЕР]],#REF!,4,0)-$J$2,"")</f>
        <v/>
      </c>
    </row>
    <row r="230" spans="2:6" ht="15" x14ac:dyDescent="0.2">
      <c r="B230" s="11" t="str">
        <f>IFERROR(VLOOKUP(Таблица723[[#This Row],[НОМЕР]],#REF!,9,0),"")</f>
        <v/>
      </c>
      <c r="C230" s="12">
        <f>IF(Категорії!F230&lt;&gt;9999,Категорії!F230,"")</f>
        <v>0</v>
      </c>
      <c r="D230" s="11" t="str">
        <f>IFERROR(VLOOKUP(Таблица723[[#This Row],[НОМЕР]],#REF!,2),"")</f>
        <v/>
      </c>
      <c r="E230" s="11" t="str">
        <f>IFERROR(VLOOKUP(Таблица723[[#This Row],[НОМЕР]],#REF!,6),"")</f>
        <v/>
      </c>
      <c r="F230" s="13" t="str">
        <f>IFERROR(VLOOKUP(Таблица723[[#This Row],[НОМЕР]],#REF!,4,0)-$J$2,"")</f>
        <v/>
      </c>
    </row>
    <row r="231" spans="2:6" ht="15" x14ac:dyDescent="0.2">
      <c r="B231" s="11" t="str">
        <f>IFERROR(VLOOKUP(Таблица723[[#This Row],[НОМЕР]],#REF!,9,0),"")</f>
        <v/>
      </c>
      <c r="C231" s="12">
        <f>IF(Категорії!F231&lt;&gt;9999,Категорії!F231,"")</f>
        <v>0</v>
      </c>
      <c r="D231" s="11" t="str">
        <f>IFERROR(VLOOKUP(Таблица723[[#This Row],[НОМЕР]],#REF!,2),"")</f>
        <v/>
      </c>
      <c r="E231" s="11" t="str">
        <f>IFERROR(VLOOKUP(Таблица723[[#This Row],[НОМЕР]],#REF!,6),"")</f>
        <v/>
      </c>
      <c r="F231" s="13" t="str">
        <f>IFERROR(VLOOKUP(Таблица723[[#This Row],[НОМЕР]],#REF!,4,0)-$J$2,"")</f>
        <v/>
      </c>
    </row>
    <row r="232" spans="2:6" ht="15" x14ac:dyDescent="0.2">
      <c r="B232" s="11" t="str">
        <f>IFERROR(VLOOKUP(Таблица723[[#This Row],[НОМЕР]],#REF!,9,0),"")</f>
        <v/>
      </c>
      <c r="C232" s="12">
        <f>IF(Категорії!F232&lt;&gt;9999,Категорії!F232,"")</f>
        <v>0</v>
      </c>
      <c r="D232" s="11" t="str">
        <f>IFERROR(VLOOKUP(Таблица723[[#This Row],[НОМЕР]],#REF!,2),"")</f>
        <v/>
      </c>
      <c r="E232" s="11" t="str">
        <f>IFERROR(VLOOKUP(Таблица723[[#This Row],[НОМЕР]],#REF!,6),"")</f>
        <v/>
      </c>
      <c r="F232" s="13" t="str">
        <f>IFERROR(VLOOKUP(Таблица723[[#This Row],[НОМЕР]],#REF!,4,0)-$J$2,"")</f>
        <v/>
      </c>
    </row>
    <row r="233" spans="2:6" ht="15" x14ac:dyDescent="0.2">
      <c r="B233" s="11" t="str">
        <f>IFERROR(VLOOKUP(Таблица723[[#This Row],[НОМЕР]],#REF!,9,0),"")</f>
        <v/>
      </c>
      <c r="C233" s="12">
        <f>IF(Категорії!F233&lt;&gt;9999,Категорії!F233,"")</f>
        <v>0</v>
      </c>
      <c r="D233" s="11" t="str">
        <f>IFERROR(VLOOKUP(Таблица723[[#This Row],[НОМЕР]],#REF!,2),"")</f>
        <v/>
      </c>
      <c r="E233" s="11" t="str">
        <f>IFERROR(VLOOKUP(Таблица723[[#This Row],[НОМЕР]],#REF!,6),"")</f>
        <v/>
      </c>
      <c r="F233" s="13" t="str">
        <f>IFERROR(VLOOKUP(Таблица723[[#This Row],[НОМЕР]],#REF!,4,0)-$J$2,"")</f>
        <v/>
      </c>
    </row>
    <row r="234" spans="2:6" ht="15" x14ac:dyDescent="0.2">
      <c r="B234" s="11" t="str">
        <f>IFERROR(VLOOKUP(Таблица723[[#This Row],[НОМЕР]],#REF!,9,0),"")</f>
        <v/>
      </c>
      <c r="C234" s="12">
        <f>IF(Категорії!F234&lt;&gt;9999,Категорії!F234,"")</f>
        <v>0</v>
      </c>
      <c r="D234" s="11" t="str">
        <f>IFERROR(VLOOKUP(Таблица723[[#This Row],[НОМЕР]],#REF!,2),"")</f>
        <v/>
      </c>
      <c r="E234" s="11" t="str">
        <f>IFERROR(VLOOKUP(Таблица723[[#This Row],[НОМЕР]],#REF!,6),"")</f>
        <v/>
      </c>
      <c r="F234" s="13" t="str">
        <f>IFERROR(VLOOKUP(Таблица723[[#This Row],[НОМЕР]],#REF!,4,0)-$J$2,"")</f>
        <v/>
      </c>
    </row>
    <row r="235" spans="2:6" ht="15" x14ac:dyDescent="0.2">
      <c r="B235" s="11" t="str">
        <f>IFERROR(VLOOKUP(Таблица723[[#This Row],[НОМЕР]],#REF!,9,0),"")</f>
        <v/>
      </c>
      <c r="C235" s="12">
        <f>IF(Категорії!F235&lt;&gt;9999,Категорії!F235,"")</f>
        <v>0</v>
      </c>
      <c r="D235" s="11" t="str">
        <f>IFERROR(VLOOKUP(Таблица723[[#This Row],[НОМЕР]],#REF!,2),"")</f>
        <v/>
      </c>
      <c r="E235" s="11" t="str">
        <f>IFERROR(VLOOKUP(Таблица723[[#This Row],[НОМЕР]],#REF!,6),"")</f>
        <v/>
      </c>
      <c r="F235" s="13" t="str">
        <f>IFERROR(VLOOKUP(Таблица723[[#This Row],[НОМЕР]],#REF!,4,0)-$J$2,"")</f>
        <v/>
      </c>
    </row>
    <row r="236" spans="2:6" ht="15" x14ac:dyDescent="0.2">
      <c r="B236" s="11" t="str">
        <f>IFERROR(VLOOKUP(Таблица723[[#This Row],[НОМЕР]],#REF!,9,0),"")</f>
        <v/>
      </c>
      <c r="C236" s="12">
        <f>IF(Категорії!F236&lt;&gt;9999,Категорії!F236,"")</f>
        <v>0</v>
      </c>
      <c r="D236" s="11" t="str">
        <f>IFERROR(VLOOKUP(Таблица723[[#This Row],[НОМЕР]],#REF!,2),"")</f>
        <v/>
      </c>
      <c r="E236" s="11" t="str">
        <f>IFERROR(VLOOKUP(Таблица723[[#This Row],[НОМЕР]],#REF!,6),"")</f>
        <v/>
      </c>
      <c r="F236" s="13" t="str">
        <f>IFERROR(VLOOKUP(Таблица723[[#This Row],[НОМЕР]],#REF!,4,0)-$J$2,"")</f>
        <v/>
      </c>
    </row>
    <row r="237" spans="2:6" ht="15" x14ac:dyDescent="0.2">
      <c r="B237" s="11" t="str">
        <f>IFERROR(VLOOKUP(Таблица723[[#This Row],[НОМЕР]],#REF!,9,0),"")</f>
        <v/>
      </c>
      <c r="C237" s="12">
        <f>IF(Категорії!F237&lt;&gt;9999,Категорії!F237,"")</f>
        <v>0</v>
      </c>
      <c r="D237" s="11" t="str">
        <f>IFERROR(VLOOKUP(Таблица723[[#This Row],[НОМЕР]],#REF!,2),"")</f>
        <v/>
      </c>
      <c r="E237" s="11" t="str">
        <f>IFERROR(VLOOKUP(Таблица723[[#This Row],[НОМЕР]],#REF!,6),"")</f>
        <v/>
      </c>
      <c r="F237" s="13" t="str">
        <f>IFERROR(VLOOKUP(Таблица723[[#This Row],[НОМЕР]],#REF!,4,0)-$J$2,"")</f>
        <v/>
      </c>
    </row>
    <row r="238" spans="2:6" ht="15" x14ac:dyDescent="0.2">
      <c r="B238" s="11" t="str">
        <f>IFERROR(VLOOKUP(Таблица723[[#This Row],[НОМЕР]],#REF!,9,0),"")</f>
        <v/>
      </c>
      <c r="C238" s="12">
        <f>IF(Категорії!F238&lt;&gt;9999,Категорії!F238,"")</f>
        <v>0</v>
      </c>
      <c r="D238" s="11" t="str">
        <f>IFERROR(VLOOKUP(Таблица723[[#This Row],[НОМЕР]],#REF!,2),"")</f>
        <v/>
      </c>
      <c r="E238" s="11" t="str">
        <f>IFERROR(VLOOKUP(Таблица723[[#This Row],[НОМЕР]],#REF!,6),"")</f>
        <v/>
      </c>
      <c r="F238" s="13" t="str">
        <f>IFERROR(VLOOKUP(Таблица723[[#This Row],[НОМЕР]],#REF!,4,0)-$J$2,"")</f>
        <v/>
      </c>
    </row>
    <row r="239" spans="2:6" ht="15" x14ac:dyDescent="0.2">
      <c r="B239" s="11" t="str">
        <f>IFERROR(VLOOKUP(Таблица723[[#This Row],[НОМЕР]],#REF!,9,0),"")</f>
        <v/>
      </c>
      <c r="C239" s="12">
        <f>IF(Категорії!F239&lt;&gt;9999,Категорії!F239,"")</f>
        <v>0</v>
      </c>
      <c r="D239" s="11" t="str">
        <f>IFERROR(VLOOKUP(Таблица723[[#This Row],[НОМЕР]],#REF!,2),"")</f>
        <v/>
      </c>
      <c r="E239" s="11" t="str">
        <f>IFERROR(VLOOKUP(Таблица723[[#This Row],[НОМЕР]],#REF!,6),"")</f>
        <v/>
      </c>
      <c r="F239" s="13" t="str">
        <f>IFERROR(VLOOKUP(Таблица723[[#This Row],[НОМЕР]],#REF!,4,0)-$J$2,"")</f>
        <v/>
      </c>
    </row>
    <row r="240" spans="2:6" ht="15" x14ac:dyDescent="0.2">
      <c r="B240" s="11" t="str">
        <f>IFERROR(VLOOKUP(Таблица723[[#This Row],[НОМЕР]],#REF!,9,0),"")</f>
        <v/>
      </c>
      <c r="C240" s="12">
        <f>IF(Категорії!F240&lt;&gt;9999,Категорії!F240,"")</f>
        <v>0</v>
      </c>
      <c r="D240" s="11" t="str">
        <f>IFERROR(VLOOKUP(Таблица723[[#This Row],[НОМЕР]],#REF!,2),"")</f>
        <v/>
      </c>
      <c r="E240" s="11" t="str">
        <f>IFERROR(VLOOKUP(Таблица723[[#This Row],[НОМЕР]],#REF!,6),"")</f>
        <v/>
      </c>
      <c r="F240" s="13" t="str">
        <f>IFERROR(VLOOKUP(Таблица723[[#This Row],[НОМЕР]],#REF!,4,0)-$J$2,"")</f>
        <v/>
      </c>
    </row>
    <row r="241" spans="2:6" ht="15" x14ac:dyDescent="0.2">
      <c r="B241" s="11" t="str">
        <f>IFERROR(VLOOKUP(Таблица723[[#This Row],[НОМЕР]],#REF!,9,0),"")</f>
        <v/>
      </c>
      <c r="C241" s="12">
        <f>IF(Категорії!F241&lt;&gt;9999,Категорії!F241,"")</f>
        <v>0</v>
      </c>
      <c r="D241" s="11" t="str">
        <f>IFERROR(VLOOKUP(Таблица723[[#This Row],[НОМЕР]],#REF!,2),"")</f>
        <v/>
      </c>
      <c r="E241" s="11" t="str">
        <f>IFERROR(VLOOKUP(Таблица723[[#This Row],[НОМЕР]],#REF!,6),"")</f>
        <v/>
      </c>
      <c r="F241" s="13" t="str">
        <f>IFERROR(VLOOKUP(Таблица723[[#This Row],[НОМЕР]],#REF!,4,0)-$J$2,"")</f>
        <v/>
      </c>
    </row>
    <row r="242" spans="2:6" ht="15" x14ac:dyDescent="0.2">
      <c r="B242" s="11" t="str">
        <f>IFERROR(VLOOKUP(Таблица723[[#This Row],[НОМЕР]],#REF!,9,0),"")</f>
        <v/>
      </c>
      <c r="C242" s="12">
        <f>IF(Категорії!F242&lt;&gt;9999,Категорії!F242,"")</f>
        <v>0</v>
      </c>
      <c r="D242" s="11" t="str">
        <f>IFERROR(VLOOKUP(Таблица723[[#This Row],[НОМЕР]],#REF!,2),"")</f>
        <v/>
      </c>
      <c r="E242" s="11" t="str">
        <f>IFERROR(VLOOKUP(Таблица723[[#This Row],[НОМЕР]],#REF!,6),"")</f>
        <v/>
      </c>
      <c r="F242" s="13" t="str">
        <f>IFERROR(VLOOKUP(Таблица723[[#This Row],[НОМЕР]],#REF!,4,0)-$J$2,"")</f>
        <v/>
      </c>
    </row>
    <row r="243" spans="2:6" ht="15" x14ac:dyDescent="0.2">
      <c r="B243" s="11" t="str">
        <f>IFERROR(VLOOKUP(Таблица723[[#This Row],[НОМЕР]],#REF!,9,0),"")</f>
        <v/>
      </c>
      <c r="C243" s="12">
        <f>IF(Категорії!F243&lt;&gt;9999,Категорії!F243,"")</f>
        <v>0</v>
      </c>
      <c r="D243" s="11" t="str">
        <f>IFERROR(VLOOKUP(Таблица723[[#This Row],[НОМЕР]],#REF!,2),"")</f>
        <v/>
      </c>
      <c r="E243" s="11" t="str">
        <f>IFERROR(VLOOKUP(Таблица723[[#This Row],[НОМЕР]],#REF!,6),"")</f>
        <v/>
      </c>
      <c r="F243" s="13" t="str">
        <f>IFERROR(VLOOKUP(Таблица723[[#This Row],[НОМЕР]],#REF!,4,0)-$J$2,"")</f>
        <v/>
      </c>
    </row>
    <row r="244" spans="2:6" ht="15" x14ac:dyDescent="0.2">
      <c r="B244" s="11" t="str">
        <f>IFERROR(VLOOKUP(Таблица723[[#This Row],[НОМЕР]],#REF!,9,0),"")</f>
        <v/>
      </c>
      <c r="C244" s="12">
        <f>IF(Категорії!F244&lt;&gt;9999,Категорії!F244,"")</f>
        <v>0</v>
      </c>
      <c r="D244" s="11" t="str">
        <f>IFERROR(VLOOKUP(Таблица723[[#This Row],[НОМЕР]],#REF!,2),"")</f>
        <v/>
      </c>
      <c r="E244" s="11" t="str">
        <f>IFERROR(VLOOKUP(Таблица723[[#This Row],[НОМЕР]],#REF!,6),"")</f>
        <v/>
      </c>
      <c r="F244" s="13" t="str">
        <f>IFERROR(VLOOKUP(Таблица723[[#This Row],[НОМЕР]],#REF!,4,0)-$J$2,"")</f>
        <v/>
      </c>
    </row>
    <row r="245" spans="2:6" ht="15" x14ac:dyDescent="0.2">
      <c r="B245" s="11" t="str">
        <f>IFERROR(VLOOKUP(Таблица723[[#This Row],[НОМЕР]],#REF!,9,0),"")</f>
        <v/>
      </c>
      <c r="C245" s="12">
        <f>IF(Категорії!F245&lt;&gt;9999,Категорії!F245,"")</f>
        <v>0</v>
      </c>
      <c r="D245" s="11" t="str">
        <f>IFERROR(VLOOKUP(Таблица723[[#This Row],[НОМЕР]],#REF!,2),"")</f>
        <v/>
      </c>
      <c r="E245" s="11" t="str">
        <f>IFERROR(VLOOKUP(Таблица723[[#This Row],[НОМЕР]],#REF!,6),"")</f>
        <v/>
      </c>
      <c r="F245" s="13" t="str">
        <f>IFERROR(VLOOKUP(Таблица723[[#This Row],[НОМЕР]],#REF!,4,0)-$J$2,"")</f>
        <v/>
      </c>
    </row>
    <row r="246" spans="2:6" ht="15" x14ac:dyDescent="0.2">
      <c r="B246" s="11" t="str">
        <f>IFERROR(VLOOKUP(Таблица723[[#This Row],[НОМЕР]],#REF!,9,0),"")</f>
        <v/>
      </c>
      <c r="C246" s="12">
        <f>IF(Категорії!F246&lt;&gt;9999,Категорії!F246,"")</f>
        <v>0</v>
      </c>
      <c r="D246" s="11" t="str">
        <f>IFERROR(VLOOKUP(Таблица723[[#This Row],[НОМЕР]],#REF!,2),"")</f>
        <v/>
      </c>
      <c r="E246" s="11" t="str">
        <f>IFERROR(VLOOKUP(Таблица723[[#This Row],[НОМЕР]],#REF!,6),"")</f>
        <v/>
      </c>
      <c r="F246" s="13" t="str">
        <f>IFERROR(VLOOKUP(Таблица723[[#This Row],[НОМЕР]],#REF!,4,0)-$J$2,"")</f>
        <v/>
      </c>
    </row>
    <row r="247" spans="2:6" ht="15" x14ac:dyDescent="0.2">
      <c r="B247" s="11" t="str">
        <f>IFERROR(VLOOKUP(Таблица723[[#This Row],[НОМЕР]],#REF!,9,0),"")</f>
        <v/>
      </c>
      <c r="C247" s="12">
        <f>IF(Категорії!F247&lt;&gt;9999,Категорії!F247,"")</f>
        <v>0</v>
      </c>
      <c r="D247" s="11" t="str">
        <f>IFERROR(VLOOKUP(Таблица723[[#This Row],[НОМЕР]],#REF!,2),"")</f>
        <v/>
      </c>
      <c r="E247" s="11" t="str">
        <f>IFERROR(VLOOKUP(Таблица723[[#This Row],[НОМЕР]],#REF!,6),"")</f>
        <v/>
      </c>
      <c r="F247" s="13" t="str">
        <f>IFERROR(VLOOKUP(Таблица723[[#This Row],[НОМЕР]],#REF!,4,0)-$J$2,"")</f>
        <v/>
      </c>
    </row>
    <row r="248" spans="2:6" ht="15" x14ac:dyDescent="0.2">
      <c r="B248" s="11" t="str">
        <f>IFERROR(VLOOKUP(Таблица723[[#This Row],[НОМЕР]],#REF!,9,0),"")</f>
        <v/>
      </c>
      <c r="C248" s="12">
        <f>IF(Категорії!F248&lt;&gt;9999,Категорії!F248,"")</f>
        <v>0</v>
      </c>
      <c r="D248" s="11" t="str">
        <f>IFERROR(VLOOKUP(Таблица723[[#This Row],[НОМЕР]],#REF!,2),"")</f>
        <v/>
      </c>
      <c r="E248" s="11" t="str">
        <f>IFERROR(VLOOKUP(Таблица723[[#This Row],[НОМЕР]],#REF!,6),"")</f>
        <v/>
      </c>
      <c r="F248" s="13" t="str">
        <f>IFERROR(VLOOKUP(Таблица723[[#This Row],[НОМЕР]],#REF!,4,0)-$J$2,"")</f>
        <v/>
      </c>
    </row>
    <row r="249" spans="2:6" ht="15" x14ac:dyDescent="0.2">
      <c r="B249" s="11" t="str">
        <f>IFERROR(VLOOKUP(Таблица723[[#This Row],[НОМЕР]],#REF!,9,0),"")</f>
        <v/>
      </c>
      <c r="C249" s="12">
        <f>IF(Категорії!F249&lt;&gt;9999,Категорії!F249,"")</f>
        <v>0</v>
      </c>
      <c r="D249" s="11" t="str">
        <f>IFERROR(VLOOKUP(Таблица723[[#This Row],[НОМЕР]],#REF!,2),"")</f>
        <v/>
      </c>
      <c r="E249" s="11" t="str">
        <f>IFERROR(VLOOKUP(Таблица723[[#This Row],[НОМЕР]],#REF!,6),"")</f>
        <v/>
      </c>
      <c r="F249" s="13" t="str">
        <f>IFERROR(VLOOKUP(Таблица723[[#This Row],[НОМЕР]],#REF!,4,0)-$J$2,"")</f>
        <v/>
      </c>
    </row>
    <row r="250" spans="2:6" ht="15" x14ac:dyDescent="0.2">
      <c r="B250" s="11" t="str">
        <f>IFERROR(VLOOKUP(Таблица723[[#This Row],[НОМЕР]],#REF!,9,0),"")</f>
        <v/>
      </c>
      <c r="C250" s="12">
        <f>IF(Категорії!F250&lt;&gt;9999,Категорії!F250,"")</f>
        <v>0</v>
      </c>
      <c r="D250" s="11" t="str">
        <f>IFERROR(VLOOKUP(Таблица723[[#This Row],[НОМЕР]],#REF!,2),"")</f>
        <v/>
      </c>
      <c r="E250" s="11" t="str">
        <f>IFERROR(VLOOKUP(Таблица723[[#This Row],[НОМЕР]],#REF!,6),"")</f>
        <v/>
      </c>
      <c r="F250" s="13" t="str">
        <f>IFERROR(VLOOKUP(Таблица723[[#This Row],[НОМЕР]],#REF!,4,0)-$J$2,"")</f>
        <v/>
      </c>
    </row>
    <row r="251" spans="2:6" ht="15" x14ac:dyDescent="0.2">
      <c r="B251" s="11" t="str">
        <f>IFERROR(VLOOKUP(Таблица723[[#This Row],[НОМЕР]],#REF!,9,0),"")</f>
        <v/>
      </c>
      <c r="C251" s="12">
        <f>IF(Категорії!F251&lt;&gt;9999,Категорії!F251,"")</f>
        <v>0</v>
      </c>
      <c r="D251" s="11" t="str">
        <f>IFERROR(VLOOKUP(Таблица723[[#This Row],[НОМЕР]],#REF!,2),"")</f>
        <v/>
      </c>
      <c r="E251" s="11" t="str">
        <f>IFERROR(VLOOKUP(Таблица723[[#This Row],[НОМЕР]],#REF!,6),"")</f>
        <v/>
      </c>
      <c r="F251" s="13" t="str">
        <f>IFERROR(VLOOKUP(Таблица723[[#This Row],[НОМЕР]],#REF!,4,0)-$J$2,"")</f>
        <v/>
      </c>
    </row>
    <row r="252" spans="2:6" ht="15" x14ac:dyDescent="0.2">
      <c r="B252" s="11" t="str">
        <f>IFERROR(VLOOKUP(Таблица723[[#This Row],[НОМЕР]],#REF!,9,0),"")</f>
        <v/>
      </c>
      <c r="C252" s="12">
        <f>IF(Категорії!F252&lt;&gt;9999,Категорії!F252,"")</f>
        <v>0</v>
      </c>
      <c r="D252" s="11" t="str">
        <f>IFERROR(VLOOKUP(Таблица723[[#This Row],[НОМЕР]],#REF!,2),"")</f>
        <v/>
      </c>
      <c r="E252" s="11" t="str">
        <f>IFERROR(VLOOKUP(Таблица723[[#This Row],[НОМЕР]],#REF!,6),"")</f>
        <v/>
      </c>
      <c r="F252" s="13" t="str">
        <f>IFERROR(VLOOKUP(Таблица723[[#This Row],[НОМЕР]],#REF!,4,0)-$J$2,"")</f>
        <v/>
      </c>
    </row>
    <row r="253" spans="2:6" ht="15" x14ac:dyDescent="0.2">
      <c r="B253" s="11" t="str">
        <f>IFERROR(VLOOKUP(Таблица723[[#This Row],[НОМЕР]],#REF!,9,0),"")</f>
        <v/>
      </c>
      <c r="C253" s="12">
        <f>IF(Категорії!F253&lt;&gt;9999,Категорії!F253,"")</f>
        <v>0</v>
      </c>
      <c r="D253" s="11" t="str">
        <f>IFERROR(VLOOKUP(Таблица723[[#This Row],[НОМЕР]],#REF!,2),"")</f>
        <v/>
      </c>
      <c r="E253" s="11" t="str">
        <f>IFERROR(VLOOKUP(Таблица723[[#This Row],[НОМЕР]],#REF!,6),"")</f>
        <v/>
      </c>
      <c r="F253" s="13" t="str">
        <f>IFERROR(VLOOKUP(Таблица723[[#This Row],[НОМЕР]],#REF!,4,0)-$J$2,"")</f>
        <v/>
      </c>
    </row>
    <row r="254" spans="2:6" ht="15" x14ac:dyDescent="0.2">
      <c r="B254" s="11" t="str">
        <f>IFERROR(VLOOKUP(Таблица723[[#This Row],[НОМЕР]],#REF!,9,0),"")</f>
        <v/>
      </c>
      <c r="C254" s="12">
        <f>IF(Категорії!F254&lt;&gt;9999,Категорії!F254,"")</f>
        <v>0</v>
      </c>
      <c r="D254" s="11" t="str">
        <f>IFERROR(VLOOKUP(Таблица723[[#This Row],[НОМЕР]],#REF!,2),"")</f>
        <v/>
      </c>
      <c r="E254" s="11" t="str">
        <f>IFERROR(VLOOKUP(Таблица723[[#This Row],[НОМЕР]],#REF!,6),"")</f>
        <v/>
      </c>
      <c r="F254" s="13" t="str">
        <f>IFERROR(VLOOKUP(Таблица723[[#This Row],[НОМЕР]],#REF!,4,0)-$J$2,"")</f>
        <v/>
      </c>
    </row>
    <row r="255" spans="2:6" ht="15" x14ac:dyDescent="0.2">
      <c r="B255" s="11" t="str">
        <f>IFERROR(VLOOKUP(Таблица723[[#This Row],[НОМЕР]],#REF!,9,0),"")</f>
        <v/>
      </c>
      <c r="C255" s="12">
        <f>IF(Категорії!F255&lt;&gt;9999,Категорії!F255,"")</f>
        <v>0</v>
      </c>
      <c r="D255" s="11" t="str">
        <f>IFERROR(VLOOKUP(Таблица723[[#This Row],[НОМЕР]],#REF!,2),"")</f>
        <v/>
      </c>
      <c r="E255" s="11" t="str">
        <f>IFERROR(VLOOKUP(Таблица723[[#This Row],[НОМЕР]],#REF!,6),"")</f>
        <v/>
      </c>
      <c r="F255" s="13" t="str">
        <f>IFERROR(VLOOKUP(Таблица723[[#This Row],[НОМЕР]],#REF!,4,0)-$J$2,"")</f>
        <v/>
      </c>
    </row>
    <row r="256" spans="2:6" ht="15" x14ac:dyDescent="0.2">
      <c r="B256" s="11" t="str">
        <f>IFERROR(VLOOKUP(Таблица723[[#This Row],[НОМЕР]],#REF!,9,0),"")</f>
        <v/>
      </c>
      <c r="C256" s="12">
        <f>IF(Категорії!F256&lt;&gt;9999,Категорії!F256,"")</f>
        <v>0</v>
      </c>
      <c r="D256" s="11" t="str">
        <f>IFERROR(VLOOKUP(Таблица723[[#This Row],[НОМЕР]],#REF!,2),"")</f>
        <v/>
      </c>
      <c r="E256" s="11" t="str">
        <f>IFERROR(VLOOKUP(Таблица723[[#This Row],[НОМЕР]],#REF!,6),"")</f>
        <v/>
      </c>
      <c r="F256" s="13" t="str">
        <f>IFERROR(VLOOKUP(Таблица723[[#This Row],[НОМЕР]],#REF!,4,0)-$J$2,"")</f>
        <v/>
      </c>
    </row>
    <row r="257" spans="2:6" ht="15" x14ac:dyDescent="0.2">
      <c r="B257" s="11" t="str">
        <f>IFERROR(VLOOKUP(Таблица723[[#This Row],[НОМЕР]],#REF!,9,0),"")</f>
        <v/>
      </c>
      <c r="C257" s="12">
        <f>IF(Категорії!F257&lt;&gt;9999,Категорії!F257,"")</f>
        <v>0</v>
      </c>
      <c r="D257" s="11" t="str">
        <f>IFERROR(VLOOKUP(Таблица723[[#This Row],[НОМЕР]],#REF!,2),"")</f>
        <v/>
      </c>
      <c r="E257" s="11" t="str">
        <f>IFERROR(VLOOKUP(Таблица723[[#This Row],[НОМЕР]],#REF!,6),"")</f>
        <v/>
      </c>
      <c r="F257" s="13" t="str">
        <f>IFERROR(VLOOKUP(Таблица723[[#This Row],[НОМЕР]],#REF!,4,0)-$J$2,"")</f>
        <v/>
      </c>
    </row>
    <row r="258" spans="2:6" ht="15" x14ac:dyDescent="0.2">
      <c r="B258" s="11" t="str">
        <f>IFERROR(VLOOKUP(Таблица723[[#This Row],[НОМЕР]],#REF!,9,0),"")</f>
        <v/>
      </c>
      <c r="C258" s="12">
        <f>IF(Категорії!F258&lt;&gt;9999,Категорії!F258,"")</f>
        <v>0</v>
      </c>
      <c r="D258" s="11" t="str">
        <f>IFERROR(VLOOKUP(Таблица723[[#This Row],[НОМЕР]],#REF!,2),"")</f>
        <v/>
      </c>
      <c r="E258" s="11" t="str">
        <f>IFERROR(VLOOKUP(Таблица723[[#This Row],[НОМЕР]],#REF!,6),"")</f>
        <v/>
      </c>
      <c r="F258" s="13" t="str">
        <f>IFERROR(VLOOKUP(Таблица723[[#This Row],[НОМЕР]],#REF!,4,0)-$J$2,"")</f>
        <v/>
      </c>
    </row>
    <row r="259" spans="2:6" ht="15" x14ac:dyDescent="0.2">
      <c r="B259" s="11" t="str">
        <f>IFERROR(VLOOKUP(Таблица723[[#This Row],[НОМЕР]],#REF!,9,0),"")</f>
        <v/>
      </c>
      <c r="C259" s="12">
        <f>IF(Категорії!F259&lt;&gt;9999,Категорії!F259,"")</f>
        <v>0</v>
      </c>
      <c r="D259" s="11" t="str">
        <f>IFERROR(VLOOKUP(Таблица723[[#This Row],[НОМЕР]],#REF!,2),"")</f>
        <v/>
      </c>
      <c r="E259" s="11" t="str">
        <f>IFERROR(VLOOKUP(Таблица723[[#This Row],[НОМЕР]],#REF!,6),"")</f>
        <v/>
      </c>
      <c r="F259" s="13" t="str">
        <f>IFERROR(VLOOKUP(Таблица723[[#This Row],[НОМЕР]],#REF!,4,0)-$J$2,"")</f>
        <v/>
      </c>
    </row>
    <row r="260" spans="2:6" ht="15" x14ac:dyDescent="0.2">
      <c r="B260" s="11" t="str">
        <f>IFERROR(VLOOKUP(Таблица723[[#This Row],[НОМЕР]],#REF!,9,0),"")</f>
        <v/>
      </c>
      <c r="C260" s="12">
        <f>IF(Категорії!F260&lt;&gt;9999,Категорії!F260,"")</f>
        <v>0</v>
      </c>
      <c r="D260" s="11" t="str">
        <f>IFERROR(VLOOKUP(Таблица723[[#This Row],[НОМЕР]],#REF!,2),"")</f>
        <v/>
      </c>
      <c r="E260" s="11" t="str">
        <f>IFERROR(VLOOKUP(Таблица723[[#This Row],[НОМЕР]],#REF!,6),"")</f>
        <v/>
      </c>
      <c r="F260" s="13" t="str">
        <f>IFERROR(VLOOKUP(Таблица723[[#This Row],[НОМЕР]],#REF!,4,0)-$J$2,"")</f>
        <v/>
      </c>
    </row>
    <row r="261" spans="2:6" ht="15" x14ac:dyDescent="0.2">
      <c r="B261" s="11" t="str">
        <f>IFERROR(VLOOKUP(Таблица723[[#This Row],[НОМЕР]],#REF!,9,0),"")</f>
        <v/>
      </c>
      <c r="C261" s="12">
        <f>IF(Категорії!F261&lt;&gt;9999,Категорії!F261,"")</f>
        <v>0</v>
      </c>
      <c r="D261" s="11" t="str">
        <f>IFERROR(VLOOKUP(Таблица723[[#This Row],[НОМЕР]],#REF!,2),"")</f>
        <v/>
      </c>
      <c r="E261" s="11" t="str">
        <f>IFERROR(VLOOKUP(Таблица723[[#This Row],[НОМЕР]],#REF!,6),"")</f>
        <v/>
      </c>
      <c r="F261" s="13" t="str">
        <f>IFERROR(VLOOKUP(Таблица723[[#This Row],[НОМЕР]],#REF!,4,0)-$J$2,"")</f>
        <v/>
      </c>
    </row>
    <row r="262" spans="2:6" ht="15" x14ac:dyDescent="0.2">
      <c r="B262" s="11" t="str">
        <f>IFERROR(VLOOKUP(Таблица723[[#This Row],[НОМЕР]],#REF!,9,0),"")</f>
        <v/>
      </c>
      <c r="C262" s="12">
        <f>IF(Категорії!F262&lt;&gt;9999,Категорії!F262,"")</f>
        <v>0</v>
      </c>
      <c r="D262" s="11" t="str">
        <f>IFERROR(VLOOKUP(Таблица723[[#This Row],[НОМЕР]],#REF!,2),"")</f>
        <v/>
      </c>
      <c r="E262" s="11" t="str">
        <f>IFERROR(VLOOKUP(Таблица723[[#This Row],[НОМЕР]],#REF!,6),"")</f>
        <v/>
      </c>
      <c r="F262" s="13" t="str">
        <f>IFERROR(VLOOKUP(Таблица723[[#This Row],[НОМЕР]],#REF!,4,0)-$J$2,"")</f>
        <v/>
      </c>
    </row>
    <row r="263" spans="2:6" ht="15" x14ac:dyDescent="0.2">
      <c r="B263" s="11" t="str">
        <f>IFERROR(VLOOKUP(Таблица723[[#This Row],[НОМЕР]],#REF!,9,0),"")</f>
        <v/>
      </c>
      <c r="C263" s="12">
        <f>IF(Категорії!F263&lt;&gt;9999,Категорії!F263,"")</f>
        <v>0</v>
      </c>
      <c r="D263" s="11" t="str">
        <f>IFERROR(VLOOKUP(Таблица723[[#This Row],[НОМЕР]],#REF!,2),"")</f>
        <v/>
      </c>
      <c r="E263" s="11" t="str">
        <f>IFERROR(VLOOKUP(Таблица723[[#This Row],[НОМЕР]],#REF!,6),"")</f>
        <v/>
      </c>
      <c r="F263" s="13" t="str">
        <f>IFERROR(VLOOKUP(Таблица723[[#This Row],[НОМЕР]],#REF!,4,0)-$J$2,"")</f>
        <v/>
      </c>
    </row>
    <row r="264" spans="2:6" ht="15" x14ac:dyDescent="0.2">
      <c r="B264" s="11" t="str">
        <f>IFERROR(VLOOKUP(Таблица723[[#This Row],[НОМЕР]],#REF!,9,0),"")</f>
        <v/>
      </c>
      <c r="C264" s="12">
        <f>IF(Категорії!F264&lt;&gt;9999,Категорії!F264,"")</f>
        <v>0</v>
      </c>
      <c r="D264" s="11" t="str">
        <f>IFERROR(VLOOKUP(Таблица723[[#This Row],[НОМЕР]],#REF!,2),"")</f>
        <v/>
      </c>
      <c r="E264" s="11" t="str">
        <f>IFERROR(VLOOKUP(Таблица723[[#This Row],[НОМЕР]],#REF!,6),"")</f>
        <v/>
      </c>
      <c r="F264" s="13" t="str">
        <f>IFERROR(VLOOKUP(Таблица723[[#This Row],[НОМЕР]],#REF!,4,0)-$J$2,"")</f>
        <v/>
      </c>
    </row>
    <row r="265" spans="2:6" ht="15" x14ac:dyDescent="0.2">
      <c r="B265" s="11" t="str">
        <f>IFERROR(VLOOKUP(Таблица723[[#This Row],[НОМЕР]],#REF!,9,0),"")</f>
        <v/>
      </c>
      <c r="C265" s="12">
        <f>IF(Категорії!F265&lt;&gt;9999,Категорії!F265,"")</f>
        <v>0</v>
      </c>
      <c r="D265" s="11" t="str">
        <f>IFERROR(VLOOKUP(Таблица723[[#This Row],[НОМЕР]],#REF!,2),"")</f>
        <v/>
      </c>
      <c r="E265" s="11" t="str">
        <f>IFERROR(VLOOKUP(Таблица723[[#This Row],[НОМЕР]],#REF!,6),"")</f>
        <v/>
      </c>
      <c r="F265" s="13" t="str">
        <f>IFERROR(VLOOKUP(Таблица723[[#This Row],[НОМЕР]],#REF!,4,0)-$J$2,"")</f>
        <v/>
      </c>
    </row>
    <row r="266" spans="2:6" ht="15" x14ac:dyDescent="0.2">
      <c r="B266" s="11" t="str">
        <f>IFERROR(VLOOKUP(Таблица723[[#This Row],[НОМЕР]],#REF!,9,0),"")</f>
        <v/>
      </c>
      <c r="C266" s="12">
        <f>IF(Категорії!F266&lt;&gt;9999,Категорії!F266,"")</f>
        <v>0</v>
      </c>
      <c r="D266" s="11" t="str">
        <f>IFERROR(VLOOKUP(Таблица723[[#This Row],[НОМЕР]],#REF!,2),"")</f>
        <v/>
      </c>
      <c r="E266" s="11" t="str">
        <f>IFERROR(VLOOKUP(Таблица723[[#This Row],[НОМЕР]],#REF!,6),"")</f>
        <v/>
      </c>
      <c r="F266" s="13" t="str">
        <f>IFERROR(VLOOKUP(Таблица723[[#This Row],[НОМЕР]],#REF!,4,0)-$J$2,"")</f>
        <v/>
      </c>
    </row>
    <row r="267" spans="2:6" ht="15" x14ac:dyDescent="0.2">
      <c r="B267" s="11" t="str">
        <f>IFERROR(VLOOKUP(Таблица723[[#This Row],[НОМЕР]],#REF!,9,0),"")</f>
        <v/>
      </c>
      <c r="C267" s="12">
        <f>IF(Категорії!F267&lt;&gt;9999,Категорії!F267,"")</f>
        <v>0</v>
      </c>
      <c r="D267" s="11" t="str">
        <f>IFERROR(VLOOKUP(Таблица723[[#This Row],[НОМЕР]],#REF!,2),"")</f>
        <v/>
      </c>
      <c r="E267" s="11" t="str">
        <f>IFERROR(VLOOKUP(Таблица723[[#This Row],[НОМЕР]],#REF!,6),"")</f>
        <v/>
      </c>
      <c r="F267" s="13" t="str">
        <f>IFERROR(VLOOKUP(Таблица723[[#This Row],[НОМЕР]],#REF!,4,0)-$J$2,"")</f>
        <v/>
      </c>
    </row>
    <row r="268" spans="2:6" ht="15" x14ac:dyDescent="0.2">
      <c r="B268" s="11" t="str">
        <f>IFERROR(VLOOKUP(Таблица723[[#This Row],[НОМЕР]],#REF!,9,0),"")</f>
        <v/>
      </c>
      <c r="C268" s="12">
        <f>IF(Категорії!F268&lt;&gt;9999,Категорії!F268,"")</f>
        <v>0</v>
      </c>
      <c r="D268" s="11" t="str">
        <f>IFERROR(VLOOKUP(Таблица723[[#This Row],[НОМЕР]],#REF!,2),"")</f>
        <v/>
      </c>
      <c r="E268" s="11" t="str">
        <f>IFERROR(VLOOKUP(Таблица723[[#This Row],[НОМЕР]],#REF!,6),"")</f>
        <v/>
      </c>
      <c r="F268" s="13" t="str">
        <f>IFERROR(VLOOKUP(Таблица723[[#This Row],[НОМЕР]],#REF!,4,0)-$J$2,"")</f>
        <v/>
      </c>
    </row>
    <row r="269" spans="2:6" ht="15" x14ac:dyDescent="0.2">
      <c r="B269" s="11" t="str">
        <f>IFERROR(VLOOKUP(Таблица723[[#This Row],[НОМЕР]],#REF!,9,0),"")</f>
        <v/>
      </c>
      <c r="C269" s="12">
        <f>IF(Категорії!F269&lt;&gt;9999,Категорії!F269,"")</f>
        <v>0</v>
      </c>
      <c r="D269" s="11" t="str">
        <f>IFERROR(VLOOKUP(Таблица723[[#This Row],[НОМЕР]],#REF!,2),"")</f>
        <v/>
      </c>
      <c r="E269" s="11" t="str">
        <f>IFERROR(VLOOKUP(Таблица723[[#This Row],[НОМЕР]],#REF!,6),"")</f>
        <v/>
      </c>
      <c r="F269" s="13" t="str">
        <f>IFERROR(VLOOKUP(Таблица723[[#This Row],[НОМЕР]],#REF!,4,0)-$J$2,"")</f>
        <v/>
      </c>
    </row>
    <row r="270" spans="2:6" ht="15" x14ac:dyDescent="0.2">
      <c r="B270" s="11" t="str">
        <f>IFERROR(VLOOKUP(Таблица723[[#This Row],[НОМЕР]],#REF!,9,0),"")</f>
        <v/>
      </c>
      <c r="C270" s="12">
        <f>IF(Категорії!F270&lt;&gt;9999,Категорії!F270,"")</f>
        <v>0</v>
      </c>
      <c r="D270" s="11" t="str">
        <f>IFERROR(VLOOKUP(Таблица723[[#This Row],[НОМЕР]],#REF!,2),"")</f>
        <v/>
      </c>
      <c r="E270" s="11" t="str">
        <f>IFERROR(VLOOKUP(Таблица723[[#This Row],[НОМЕР]],#REF!,6),"")</f>
        <v/>
      </c>
      <c r="F270" s="13" t="str">
        <f>IFERROR(VLOOKUP(Таблица723[[#This Row],[НОМЕР]],#REF!,4,0)-$J$2,"")</f>
        <v/>
      </c>
    </row>
    <row r="271" spans="2:6" ht="15" x14ac:dyDescent="0.2">
      <c r="B271" s="11" t="str">
        <f>IFERROR(VLOOKUP(Таблица723[[#This Row],[НОМЕР]],#REF!,9,0),"")</f>
        <v/>
      </c>
      <c r="C271" s="12">
        <f>IF(Категорії!F271&lt;&gt;9999,Категорії!F271,"")</f>
        <v>0</v>
      </c>
      <c r="D271" s="11" t="str">
        <f>IFERROR(VLOOKUP(Таблица723[[#This Row],[НОМЕР]],#REF!,2),"")</f>
        <v/>
      </c>
      <c r="E271" s="11" t="str">
        <f>IFERROR(VLOOKUP(Таблица723[[#This Row],[НОМЕР]],#REF!,6),"")</f>
        <v/>
      </c>
      <c r="F271" s="13" t="str">
        <f>IFERROR(VLOOKUP(Таблица723[[#This Row],[НОМЕР]],#REF!,4,0)-$J$2,"")</f>
        <v/>
      </c>
    </row>
    <row r="272" spans="2:6" ht="15" x14ac:dyDescent="0.2">
      <c r="B272" s="11" t="str">
        <f>IFERROR(VLOOKUP(Таблица723[[#This Row],[НОМЕР]],#REF!,9,0),"")</f>
        <v/>
      </c>
      <c r="C272" s="12">
        <f>IF(Категорії!F272&lt;&gt;9999,Категорії!F272,"")</f>
        <v>0</v>
      </c>
      <c r="D272" s="11" t="str">
        <f>IFERROR(VLOOKUP(Таблица723[[#This Row],[НОМЕР]],#REF!,2),"")</f>
        <v/>
      </c>
      <c r="E272" s="11" t="str">
        <f>IFERROR(VLOOKUP(Таблица723[[#This Row],[НОМЕР]],#REF!,6),"")</f>
        <v/>
      </c>
      <c r="F272" s="13" t="str">
        <f>IFERROR(VLOOKUP(Таблица723[[#This Row],[НОМЕР]],#REF!,4,0)-$J$2,"")</f>
        <v/>
      </c>
    </row>
    <row r="273" spans="2:6" ht="15" x14ac:dyDescent="0.2">
      <c r="B273" s="11" t="str">
        <f>IFERROR(VLOOKUP(Таблица723[[#This Row],[НОМЕР]],#REF!,9,0),"")</f>
        <v/>
      </c>
      <c r="C273" s="12">
        <f>IF(Категорії!F273&lt;&gt;9999,Категорії!F273,"")</f>
        <v>0</v>
      </c>
      <c r="D273" s="11" t="str">
        <f>IFERROR(VLOOKUP(Таблица723[[#This Row],[НОМЕР]],#REF!,2),"")</f>
        <v/>
      </c>
      <c r="E273" s="11" t="str">
        <f>IFERROR(VLOOKUP(Таблица723[[#This Row],[НОМЕР]],#REF!,6),"")</f>
        <v/>
      </c>
      <c r="F273" s="13" t="str">
        <f>IFERROR(VLOOKUP(Таблица723[[#This Row],[НОМЕР]],#REF!,4,0)-$J$2,"")</f>
        <v/>
      </c>
    </row>
    <row r="274" spans="2:6" ht="15" x14ac:dyDescent="0.2">
      <c r="B274" s="11" t="str">
        <f>IFERROR(VLOOKUP(Таблица723[[#This Row],[НОМЕР]],#REF!,9,0),"")</f>
        <v/>
      </c>
      <c r="C274" s="12">
        <f>IF(Категорії!F274&lt;&gt;9999,Категорії!F274,"")</f>
        <v>0</v>
      </c>
      <c r="D274" s="11" t="str">
        <f>IFERROR(VLOOKUP(Таблица723[[#This Row],[НОМЕР]],#REF!,2),"")</f>
        <v/>
      </c>
      <c r="E274" s="11" t="str">
        <f>IFERROR(VLOOKUP(Таблица723[[#This Row],[НОМЕР]],#REF!,6),"")</f>
        <v/>
      </c>
      <c r="F274" s="13" t="str">
        <f>IFERROR(VLOOKUP(Таблица723[[#This Row],[НОМЕР]],#REF!,4,0)-$J$2,"")</f>
        <v/>
      </c>
    </row>
    <row r="275" spans="2:6" ht="15" x14ac:dyDescent="0.2">
      <c r="B275" s="11" t="str">
        <f>IFERROR(VLOOKUP(Таблица723[[#This Row],[НОМЕР]],#REF!,9,0),"")</f>
        <v/>
      </c>
      <c r="C275" s="12">
        <f>IF(Категорії!F275&lt;&gt;9999,Категорії!F275,"")</f>
        <v>0</v>
      </c>
      <c r="D275" s="11" t="str">
        <f>IFERROR(VLOOKUP(Таблица723[[#This Row],[НОМЕР]],#REF!,2),"")</f>
        <v/>
      </c>
      <c r="E275" s="11" t="str">
        <f>IFERROR(VLOOKUP(Таблица723[[#This Row],[НОМЕР]],#REF!,6),"")</f>
        <v/>
      </c>
      <c r="F275" s="13" t="str">
        <f>IFERROR(VLOOKUP(Таблица723[[#This Row],[НОМЕР]],#REF!,4,0)-$J$2,"")</f>
        <v/>
      </c>
    </row>
    <row r="276" spans="2:6" ht="15" x14ac:dyDescent="0.2">
      <c r="B276" s="11" t="str">
        <f>IFERROR(VLOOKUP(Таблица723[[#This Row],[НОМЕР]],#REF!,9,0),"")</f>
        <v/>
      </c>
      <c r="C276" s="12">
        <f>IF(Категорії!F276&lt;&gt;9999,Категорії!F276,"")</f>
        <v>0</v>
      </c>
      <c r="D276" s="11" t="str">
        <f>IFERROR(VLOOKUP(Таблица723[[#This Row],[НОМЕР]],#REF!,2),"")</f>
        <v/>
      </c>
      <c r="E276" s="11" t="str">
        <f>IFERROR(VLOOKUP(Таблица723[[#This Row],[НОМЕР]],#REF!,6),"")</f>
        <v/>
      </c>
      <c r="F276" s="13" t="str">
        <f>IFERROR(VLOOKUP(Таблица723[[#This Row],[НОМЕР]],#REF!,4,0)-$J$2,"")</f>
        <v/>
      </c>
    </row>
    <row r="277" spans="2:6" ht="15" x14ac:dyDescent="0.2">
      <c r="B277" s="11" t="str">
        <f>IFERROR(VLOOKUP(Таблица723[[#This Row],[НОМЕР]],#REF!,9,0),"")</f>
        <v/>
      </c>
      <c r="C277" s="12">
        <f>IF(Категорії!F277&lt;&gt;9999,Категорії!F277,"")</f>
        <v>0</v>
      </c>
      <c r="D277" s="11" t="str">
        <f>IFERROR(VLOOKUP(Таблица723[[#This Row],[НОМЕР]],#REF!,2),"")</f>
        <v/>
      </c>
      <c r="E277" s="11" t="str">
        <f>IFERROR(VLOOKUP(Таблица723[[#This Row],[НОМЕР]],#REF!,6),"")</f>
        <v/>
      </c>
      <c r="F277" s="13" t="str">
        <f>IFERROR(VLOOKUP(Таблица723[[#This Row],[НОМЕР]],#REF!,4,0)-$J$2,"")</f>
        <v/>
      </c>
    </row>
    <row r="278" spans="2:6" ht="15" x14ac:dyDescent="0.2">
      <c r="B278" s="11" t="str">
        <f>IFERROR(VLOOKUP(Таблица723[[#This Row],[НОМЕР]],#REF!,9,0),"")</f>
        <v/>
      </c>
      <c r="C278" s="12">
        <f>IF(Категорії!F278&lt;&gt;9999,Категорії!F278,"")</f>
        <v>0</v>
      </c>
      <c r="D278" s="11" t="str">
        <f>IFERROR(VLOOKUP(Таблица723[[#This Row],[НОМЕР]],#REF!,2),"")</f>
        <v/>
      </c>
      <c r="E278" s="11" t="str">
        <f>IFERROR(VLOOKUP(Таблица723[[#This Row],[НОМЕР]],#REF!,6),"")</f>
        <v/>
      </c>
      <c r="F278" s="13" t="str">
        <f>IFERROR(VLOOKUP(Таблица723[[#This Row],[НОМЕР]],#REF!,4,0)-$J$2,"")</f>
        <v/>
      </c>
    </row>
    <row r="279" spans="2:6" ht="15" x14ac:dyDescent="0.2">
      <c r="B279" s="11" t="str">
        <f>IFERROR(VLOOKUP(Таблица723[[#This Row],[НОМЕР]],#REF!,9,0),"")</f>
        <v/>
      </c>
      <c r="C279" s="12">
        <f>IF(Категорії!F279&lt;&gt;9999,Категорії!F279,"")</f>
        <v>0</v>
      </c>
      <c r="D279" s="11" t="str">
        <f>IFERROR(VLOOKUP(Таблица723[[#This Row],[НОМЕР]],#REF!,2),"")</f>
        <v/>
      </c>
      <c r="E279" s="11" t="str">
        <f>IFERROR(VLOOKUP(Таблица723[[#This Row],[НОМЕР]],#REF!,6),"")</f>
        <v/>
      </c>
      <c r="F279" s="13" t="str">
        <f>IFERROR(VLOOKUP(Таблица723[[#This Row],[НОМЕР]],#REF!,4,0)-$J$2,"")</f>
        <v/>
      </c>
    </row>
    <row r="280" spans="2:6" ht="15" x14ac:dyDescent="0.2">
      <c r="B280" s="11" t="str">
        <f>IFERROR(VLOOKUP(Таблица723[[#This Row],[НОМЕР]],#REF!,9,0),"")</f>
        <v/>
      </c>
      <c r="C280" s="12">
        <f>IF(Категорії!F280&lt;&gt;9999,Категорії!F280,"")</f>
        <v>0</v>
      </c>
      <c r="D280" s="11" t="str">
        <f>IFERROR(VLOOKUP(Таблица723[[#This Row],[НОМЕР]],#REF!,2),"")</f>
        <v/>
      </c>
      <c r="E280" s="11" t="str">
        <f>IFERROR(VLOOKUP(Таблица723[[#This Row],[НОМЕР]],#REF!,6),"")</f>
        <v/>
      </c>
      <c r="F280" s="13" t="str">
        <f>IFERROR(VLOOKUP(Таблица723[[#This Row],[НОМЕР]],#REF!,4,0)-$J$2,"")</f>
        <v/>
      </c>
    </row>
    <row r="281" spans="2:6" ht="15" x14ac:dyDescent="0.2">
      <c r="B281" s="11" t="str">
        <f>IFERROR(VLOOKUP(Таблица723[[#This Row],[НОМЕР]],#REF!,9,0),"")</f>
        <v/>
      </c>
      <c r="C281" s="12">
        <f>IF(Категорії!F281&lt;&gt;9999,Категорії!F281,"")</f>
        <v>0</v>
      </c>
      <c r="D281" s="11" t="str">
        <f>IFERROR(VLOOKUP(Таблица723[[#This Row],[НОМЕР]],#REF!,2),"")</f>
        <v/>
      </c>
      <c r="E281" s="11" t="str">
        <f>IFERROR(VLOOKUP(Таблица723[[#This Row],[НОМЕР]],#REF!,6),"")</f>
        <v/>
      </c>
      <c r="F281" s="13" t="str">
        <f>IFERROR(VLOOKUP(Таблица723[[#This Row],[НОМЕР]],#REF!,4,0)-$J$2,"")</f>
        <v/>
      </c>
    </row>
    <row r="282" spans="2:6" ht="15" x14ac:dyDescent="0.2">
      <c r="B282" s="11" t="str">
        <f>IFERROR(VLOOKUP(Таблица723[[#This Row],[НОМЕР]],#REF!,9,0),"")</f>
        <v/>
      </c>
      <c r="C282" s="12">
        <f>IF(Категорії!F282&lt;&gt;9999,Категорії!F282,"")</f>
        <v>0</v>
      </c>
      <c r="D282" s="11" t="str">
        <f>IFERROR(VLOOKUP(Таблица723[[#This Row],[НОМЕР]],#REF!,2),"")</f>
        <v/>
      </c>
      <c r="E282" s="11" t="str">
        <f>IFERROR(VLOOKUP(Таблица723[[#This Row],[НОМЕР]],#REF!,6),"")</f>
        <v/>
      </c>
      <c r="F282" s="13" t="str">
        <f>IFERROR(VLOOKUP(Таблица723[[#This Row],[НОМЕР]],#REF!,4,0)-$J$2,"")</f>
        <v/>
      </c>
    </row>
    <row r="283" spans="2:6" ht="15" x14ac:dyDescent="0.2">
      <c r="B283" s="11" t="str">
        <f>IFERROR(VLOOKUP(Таблица723[[#This Row],[НОМЕР]],#REF!,9,0),"")</f>
        <v/>
      </c>
      <c r="C283" s="12">
        <f>IF(Категорії!F283&lt;&gt;9999,Категорії!F283,"")</f>
        <v>0</v>
      </c>
      <c r="D283" s="11" t="str">
        <f>IFERROR(VLOOKUP(Таблица723[[#This Row],[НОМЕР]],#REF!,2),"")</f>
        <v/>
      </c>
      <c r="E283" s="11" t="str">
        <f>IFERROR(VLOOKUP(Таблица723[[#This Row],[НОМЕР]],#REF!,6),"")</f>
        <v/>
      </c>
      <c r="F283" s="13" t="str">
        <f>IFERROR(VLOOKUP(Таблица723[[#This Row],[НОМЕР]],#REF!,4,0)-$J$2,"")</f>
        <v/>
      </c>
    </row>
    <row r="284" spans="2:6" ht="15" x14ac:dyDescent="0.2">
      <c r="B284" s="11" t="str">
        <f>IFERROR(VLOOKUP(Таблица723[[#This Row],[НОМЕР]],#REF!,9,0),"")</f>
        <v/>
      </c>
      <c r="C284" s="12">
        <f>IF(Категорії!F284&lt;&gt;9999,Категорії!F284,"")</f>
        <v>0</v>
      </c>
      <c r="D284" s="11" t="str">
        <f>IFERROR(VLOOKUP(Таблица723[[#This Row],[НОМЕР]],#REF!,2),"")</f>
        <v/>
      </c>
      <c r="E284" s="11" t="str">
        <f>IFERROR(VLOOKUP(Таблица723[[#This Row],[НОМЕР]],#REF!,6),"")</f>
        <v/>
      </c>
      <c r="F284" s="13" t="str">
        <f>IFERROR(VLOOKUP(Таблица723[[#This Row],[НОМЕР]],#REF!,4,0)-$J$2,"")</f>
        <v/>
      </c>
    </row>
    <row r="285" spans="2:6" ht="15" x14ac:dyDescent="0.2">
      <c r="B285" s="11" t="str">
        <f>IFERROR(VLOOKUP(Таблица723[[#This Row],[НОМЕР]],#REF!,9,0),"")</f>
        <v/>
      </c>
      <c r="C285" s="12">
        <f>IF(Категорії!F285&lt;&gt;9999,Категорії!F285,"")</f>
        <v>0</v>
      </c>
      <c r="D285" s="11" t="str">
        <f>IFERROR(VLOOKUP(Таблица723[[#This Row],[НОМЕР]],#REF!,2),"")</f>
        <v/>
      </c>
      <c r="E285" s="11" t="str">
        <f>IFERROR(VLOOKUP(Таблица723[[#This Row],[НОМЕР]],#REF!,6),"")</f>
        <v/>
      </c>
      <c r="F285" s="13" t="str">
        <f>IFERROR(VLOOKUP(Таблица723[[#This Row],[НОМЕР]],#REF!,4,0)-$J$2,"")</f>
        <v/>
      </c>
    </row>
    <row r="286" spans="2:6" ht="15" x14ac:dyDescent="0.2">
      <c r="B286" s="11" t="str">
        <f>IFERROR(VLOOKUP(Таблица723[[#This Row],[НОМЕР]],#REF!,9,0),"")</f>
        <v/>
      </c>
      <c r="C286" s="12">
        <f>IF(Категорії!F286&lt;&gt;9999,Категорії!F286,"")</f>
        <v>0</v>
      </c>
      <c r="D286" s="11" t="str">
        <f>IFERROR(VLOOKUP(Таблица723[[#This Row],[НОМЕР]],#REF!,2),"")</f>
        <v/>
      </c>
      <c r="E286" s="11" t="str">
        <f>IFERROR(VLOOKUP(Таблица723[[#This Row],[НОМЕР]],#REF!,6),"")</f>
        <v/>
      </c>
      <c r="F286" s="13" t="str">
        <f>IFERROR(VLOOKUP(Таблица723[[#This Row],[НОМЕР]],#REF!,4,0)-$J$2,"")</f>
        <v/>
      </c>
    </row>
    <row r="287" spans="2:6" ht="15" x14ac:dyDescent="0.2">
      <c r="B287" s="11" t="str">
        <f>IFERROR(VLOOKUP(Таблица723[[#This Row],[НОМЕР]],#REF!,9,0),"")</f>
        <v/>
      </c>
      <c r="C287" s="12">
        <f>IF(Категорії!F287&lt;&gt;9999,Категорії!F287,"")</f>
        <v>0</v>
      </c>
      <c r="D287" s="11" t="str">
        <f>IFERROR(VLOOKUP(Таблица723[[#This Row],[НОМЕР]],#REF!,2),"")</f>
        <v/>
      </c>
      <c r="E287" s="11" t="str">
        <f>IFERROR(VLOOKUP(Таблица723[[#This Row],[НОМЕР]],#REF!,6),"")</f>
        <v/>
      </c>
      <c r="F287" s="13" t="str">
        <f>IFERROR(VLOOKUP(Таблица723[[#This Row],[НОМЕР]],#REF!,4,0)-$J$2,"")</f>
        <v/>
      </c>
    </row>
    <row r="288" spans="2:6" ht="15" x14ac:dyDescent="0.2">
      <c r="B288" s="11" t="str">
        <f>IFERROR(VLOOKUP(Таблица723[[#This Row],[НОМЕР]],#REF!,9,0),"")</f>
        <v/>
      </c>
      <c r="C288" s="12">
        <f>IF(Категорії!F288&lt;&gt;9999,Категорії!F288,"")</f>
        <v>0</v>
      </c>
      <c r="D288" s="11" t="str">
        <f>IFERROR(VLOOKUP(Таблица723[[#This Row],[НОМЕР]],#REF!,2),"")</f>
        <v/>
      </c>
      <c r="E288" s="11" t="str">
        <f>IFERROR(VLOOKUP(Таблица723[[#This Row],[НОМЕР]],#REF!,6),"")</f>
        <v/>
      </c>
      <c r="F288" s="13" t="str">
        <f>IFERROR(VLOOKUP(Таблица723[[#This Row],[НОМЕР]],#REF!,4,0)-$J$2,"")</f>
        <v/>
      </c>
    </row>
    <row r="289" spans="2:6" ht="15" x14ac:dyDescent="0.2">
      <c r="B289" s="11" t="str">
        <f>IFERROR(VLOOKUP(Таблица723[[#This Row],[НОМЕР]],#REF!,9,0),"")</f>
        <v/>
      </c>
      <c r="C289" s="12">
        <f>IF(Категорії!F289&lt;&gt;9999,Категорії!F289,"")</f>
        <v>0</v>
      </c>
      <c r="D289" s="11" t="str">
        <f>IFERROR(VLOOKUP(Таблица723[[#This Row],[НОМЕР]],#REF!,2),"")</f>
        <v/>
      </c>
      <c r="E289" s="11" t="str">
        <f>IFERROR(VLOOKUP(Таблица723[[#This Row],[НОМЕР]],#REF!,6),"")</f>
        <v/>
      </c>
      <c r="F289" s="13" t="str">
        <f>IFERROR(VLOOKUP(Таблица723[[#This Row],[НОМЕР]],#REF!,4,0)-$J$2,"")</f>
        <v/>
      </c>
    </row>
    <row r="290" spans="2:6" ht="15" x14ac:dyDescent="0.2">
      <c r="B290" s="11" t="str">
        <f>IFERROR(VLOOKUP(Таблица723[[#This Row],[НОМЕР]],#REF!,9,0),"")</f>
        <v/>
      </c>
      <c r="C290" s="12">
        <f>IF(Категорії!F290&lt;&gt;9999,Категорії!F290,"")</f>
        <v>0</v>
      </c>
      <c r="D290" s="11" t="str">
        <f>IFERROR(VLOOKUP(Таблица723[[#This Row],[НОМЕР]],#REF!,2),"")</f>
        <v/>
      </c>
      <c r="E290" s="11" t="str">
        <f>IFERROR(VLOOKUP(Таблица723[[#This Row],[НОМЕР]],#REF!,6),"")</f>
        <v/>
      </c>
      <c r="F290" s="13" t="str">
        <f>IFERROR(VLOOKUP(Таблица723[[#This Row],[НОМЕР]],#REF!,4,0)-$J$2,"")</f>
        <v/>
      </c>
    </row>
    <row r="291" spans="2:6" ht="15" x14ac:dyDescent="0.2">
      <c r="B291" s="11" t="str">
        <f>IFERROR(VLOOKUP(Таблица723[[#This Row],[НОМЕР]],#REF!,9,0),"")</f>
        <v/>
      </c>
      <c r="C291" s="12">
        <f>IF(Категорії!F291&lt;&gt;9999,Категорії!F291,"")</f>
        <v>0</v>
      </c>
      <c r="D291" s="11" t="str">
        <f>IFERROR(VLOOKUP(Таблица723[[#This Row],[НОМЕР]],#REF!,2),"")</f>
        <v/>
      </c>
      <c r="E291" s="11" t="str">
        <f>IFERROR(VLOOKUP(Таблица723[[#This Row],[НОМЕР]],#REF!,6),"")</f>
        <v/>
      </c>
      <c r="F291" s="13" t="str">
        <f>IFERROR(VLOOKUP(Таблица723[[#This Row],[НОМЕР]],#REF!,4,0)-$J$2,"")</f>
        <v/>
      </c>
    </row>
    <row r="292" spans="2:6" ht="15" x14ac:dyDescent="0.2">
      <c r="B292" s="11" t="str">
        <f>IFERROR(VLOOKUP(Таблица723[[#This Row],[НОМЕР]],#REF!,9,0),"")</f>
        <v/>
      </c>
      <c r="C292" s="12">
        <f>IF(Категорії!F292&lt;&gt;9999,Категорії!F292,"")</f>
        <v>0</v>
      </c>
      <c r="D292" s="11" t="str">
        <f>IFERROR(VLOOKUP(Таблица723[[#This Row],[НОМЕР]],#REF!,2),"")</f>
        <v/>
      </c>
      <c r="E292" s="11" t="str">
        <f>IFERROR(VLOOKUP(Таблица723[[#This Row],[НОМЕР]],#REF!,6),"")</f>
        <v/>
      </c>
      <c r="F292" s="13" t="str">
        <f>IFERROR(VLOOKUP(Таблица723[[#This Row],[НОМЕР]],#REF!,4,0)-$J$2,"")</f>
        <v/>
      </c>
    </row>
    <row r="293" spans="2:6" ht="15" x14ac:dyDescent="0.2">
      <c r="B293" s="11" t="str">
        <f>IFERROR(VLOOKUP(Таблица723[[#This Row],[НОМЕР]],#REF!,9,0),"")</f>
        <v/>
      </c>
      <c r="C293" s="12">
        <f>IF(Категорії!F293&lt;&gt;9999,Категорії!F293,"")</f>
        <v>0</v>
      </c>
      <c r="D293" s="11" t="str">
        <f>IFERROR(VLOOKUP(Таблица723[[#This Row],[НОМЕР]],#REF!,2),"")</f>
        <v/>
      </c>
      <c r="E293" s="11" t="str">
        <f>IFERROR(VLOOKUP(Таблица723[[#This Row],[НОМЕР]],#REF!,6),"")</f>
        <v/>
      </c>
      <c r="F293" s="13" t="str">
        <f>IFERROR(VLOOKUP(Таблица723[[#This Row],[НОМЕР]],#REF!,4,0)-$J$2,"")</f>
        <v/>
      </c>
    </row>
    <row r="294" spans="2:6" ht="15" x14ac:dyDescent="0.2">
      <c r="B294" s="11" t="str">
        <f>IFERROR(VLOOKUP(Таблица723[[#This Row],[НОМЕР]],#REF!,9,0),"")</f>
        <v/>
      </c>
      <c r="C294" s="12">
        <f>IF(Категорії!F294&lt;&gt;9999,Категорії!F294,"")</f>
        <v>0</v>
      </c>
      <c r="D294" s="11" t="str">
        <f>IFERROR(VLOOKUP(Таблица723[[#This Row],[НОМЕР]],#REF!,2),"")</f>
        <v/>
      </c>
      <c r="E294" s="11" t="str">
        <f>IFERROR(VLOOKUP(Таблица723[[#This Row],[НОМЕР]],#REF!,6),"")</f>
        <v/>
      </c>
      <c r="F294" s="13" t="str">
        <f>IFERROR(VLOOKUP(Таблица723[[#This Row],[НОМЕР]],#REF!,4,0)-$J$2,"")</f>
        <v/>
      </c>
    </row>
    <row r="295" spans="2:6" ht="15" x14ac:dyDescent="0.2">
      <c r="B295" s="11" t="str">
        <f>IFERROR(VLOOKUP(Таблица723[[#This Row],[НОМЕР]],#REF!,9,0),"")</f>
        <v/>
      </c>
      <c r="C295" s="12">
        <f>IF(Категорії!F295&lt;&gt;9999,Категорії!F295,"")</f>
        <v>0</v>
      </c>
      <c r="D295" s="11" t="str">
        <f>IFERROR(VLOOKUP(Таблица723[[#This Row],[НОМЕР]],#REF!,2),"")</f>
        <v/>
      </c>
      <c r="E295" s="11" t="str">
        <f>IFERROR(VLOOKUP(Таблица723[[#This Row],[НОМЕР]],#REF!,6),"")</f>
        <v/>
      </c>
      <c r="F295" s="13" t="str">
        <f>IFERROR(VLOOKUP(Таблица723[[#This Row],[НОМЕР]],#REF!,4,0)-$J$2,"")</f>
        <v/>
      </c>
    </row>
    <row r="296" spans="2:6" ht="15" x14ac:dyDescent="0.2">
      <c r="B296" s="11" t="str">
        <f>IFERROR(VLOOKUP(Таблица723[[#This Row],[НОМЕР]],#REF!,9,0),"")</f>
        <v/>
      </c>
      <c r="C296" s="12">
        <f>IF(Категорії!F296&lt;&gt;9999,Категорії!F296,"")</f>
        <v>0</v>
      </c>
      <c r="D296" s="11" t="str">
        <f>IFERROR(VLOOKUP(Таблица723[[#This Row],[НОМЕР]],#REF!,2),"")</f>
        <v/>
      </c>
      <c r="E296" s="11" t="str">
        <f>IFERROR(VLOOKUP(Таблица723[[#This Row],[НОМЕР]],#REF!,6),"")</f>
        <v/>
      </c>
      <c r="F296" s="13" t="str">
        <f>IFERROR(VLOOKUP(Таблица723[[#This Row],[НОМЕР]],#REF!,4,0)-$J$2,"")</f>
        <v/>
      </c>
    </row>
    <row r="297" spans="2:6" ht="15" x14ac:dyDescent="0.2">
      <c r="B297" s="11" t="str">
        <f>IFERROR(VLOOKUP(Таблица723[[#This Row],[НОМЕР]],#REF!,9,0),"")</f>
        <v/>
      </c>
      <c r="C297" s="12">
        <f>IF(Категорії!F297&lt;&gt;9999,Категорії!F297,"")</f>
        <v>0</v>
      </c>
      <c r="D297" s="11" t="str">
        <f>IFERROR(VLOOKUP(Таблица723[[#This Row],[НОМЕР]],#REF!,2),"")</f>
        <v/>
      </c>
      <c r="E297" s="11" t="str">
        <f>IFERROR(VLOOKUP(Таблица723[[#This Row],[НОМЕР]],#REF!,6),"")</f>
        <v/>
      </c>
      <c r="F297" s="13" t="str">
        <f>IFERROR(VLOOKUP(Таблица723[[#This Row],[НОМЕР]],#REF!,4,0)-$J$2,"")</f>
        <v/>
      </c>
    </row>
    <row r="298" spans="2:6" ht="15" x14ac:dyDescent="0.2">
      <c r="B298" s="11" t="str">
        <f>IFERROR(VLOOKUP(Таблица723[[#This Row],[НОМЕР]],#REF!,9,0),"")</f>
        <v/>
      </c>
      <c r="C298" s="12">
        <f>IF(Категорії!F298&lt;&gt;9999,Категорії!F298,"")</f>
        <v>0</v>
      </c>
      <c r="D298" s="11" t="str">
        <f>IFERROR(VLOOKUP(Таблица723[[#This Row],[НОМЕР]],#REF!,2),"")</f>
        <v/>
      </c>
      <c r="E298" s="11" t="str">
        <f>IFERROR(VLOOKUP(Таблица723[[#This Row],[НОМЕР]],#REF!,6),"")</f>
        <v/>
      </c>
      <c r="F298" s="13" t="str">
        <f>IFERROR(VLOOKUP(Таблица723[[#This Row],[НОМЕР]],#REF!,4,0)-$J$2,"")</f>
        <v/>
      </c>
    </row>
    <row r="299" spans="2:6" ht="15" x14ac:dyDescent="0.2">
      <c r="B299" s="11" t="str">
        <f>IFERROR(VLOOKUP(Таблица723[[#This Row],[НОМЕР]],#REF!,9,0),"")</f>
        <v/>
      </c>
      <c r="C299" s="12">
        <f>IF(Категорії!F299&lt;&gt;9999,Категорії!F299,"")</f>
        <v>0</v>
      </c>
      <c r="D299" s="11" t="str">
        <f>IFERROR(VLOOKUP(Таблица723[[#This Row],[НОМЕР]],#REF!,2),"")</f>
        <v/>
      </c>
      <c r="E299" s="11" t="str">
        <f>IFERROR(VLOOKUP(Таблица723[[#This Row],[НОМЕР]],#REF!,6),"")</f>
        <v/>
      </c>
      <c r="F299" s="13" t="str">
        <f>IFERROR(VLOOKUP(Таблица723[[#This Row],[НОМЕР]],#REF!,4,0)-$J$2,"")</f>
        <v/>
      </c>
    </row>
    <row r="300" spans="2:6" ht="15" x14ac:dyDescent="0.2">
      <c r="B300" s="11" t="str">
        <f>IFERROR(VLOOKUP(Таблица723[[#This Row],[НОМЕР]],#REF!,9,0),"")</f>
        <v/>
      </c>
      <c r="C300" s="12">
        <f>IF(Категорії!F300&lt;&gt;9999,Категорії!F300,"")</f>
        <v>0</v>
      </c>
      <c r="D300" s="11" t="str">
        <f>IFERROR(VLOOKUP(Таблица723[[#This Row],[НОМЕР]],#REF!,2),"")</f>
        <v/>
      </c>
      <c r="E300" s="11" t="str">
        <f>IFERROR(VLOOKUP(Таблица723[[#This Row],[НОМЕР]],#REF!,6),"")</f>
        <v/>
      </c>
      <c r="F300" s="13" t="str">
        <f>IFERROR(VLOOKUP(Таблица723[[#This Row],[НОМЕР]],#REF!,4,0)-$J$2,"")</f>
        <v/>
      </c>
    </row>
    <row r="301" spans="2:6" ht="15" x14ac:dyDescent="0.2">
      <c r="B301" s="11" t="str">
        <f>IFERROR(VLOOKUP(Таблица723[[#This Row],[НОМЕР]],#REF!,9,0),"")</f>
        <v/>
      </c>
      <c r="C301" s="12">
        <f>IF(Категорії!F301&lt;&gt;9999,Категорії!F301,"")</f>
        <v>0</v>
      </c>
      <c r="D301" s="11" t="str">
        <f>IFERROR(VLOOKUP(Таблица723[[#This Row],[НОМЕР]],#REF!,2),"")</f>
        <v/>
      </c>
      <c r="E301" s="11" t="str">
        <f>IFERROR(VLOOKUP(Таблица723[[#This Row],[НОМЕР]],#REF!,6),"")</f>
        <v/>
      </c>
      <c r="F301" s="13" t="str">
        <f>IFERROR(VLOOKUP(Таблица723[[#This Row],[НОМЕР]],#REF!,4,0)-$J$2,"")</f>
        <v/>
      </c>
    </row>
    <row r="302" spans="2:6" ht="15" x14ac:dyDescent="0.2">
      <c r="B302" s="11" t="str">
        <f>IFERROR(VLOOKUP(Таблица723[[#This Row],[НОМЕР]],#REF!,9,0),"")</f>
        <v/>
      </c>
      <c r="C302" s="12">
        <f>IF(Категорії!F302&lt;&gt;9999,Категорії!F302,"")</f>
        <v>0</v>
      </c>
      <c r="D302" s="11" t="str">
        <f>IFERROR(VLOOKUP(Таблица723[[#This Row],[НОМЕР]],#REF!,2),"")</f>
        <v/>
      </c>
      <c r="E302" s="11" t="str">
        <f>IFERROR(VLOOKUP(Таблица723[[#This Row],[НОМЕР]],#REF!,6),"")</f>
        <v/>
      </c>
      <c r="F302" s="13" t="str">
        <f>IFERROR(VLOOKUP(Таблица723[[#This Row],[НОМЕР]],#REF!,4,0)-$J$2,"")</f>
        <v/>
      </c>
    </row>
    <row r="303" spans="2:6" ht="15" x14ac:dyDescent="0.2">
      <c r="B303" s="11" t="str">
        <f>IFERROR(VLOOKUP(Таблица723[[#This Row],[НОМЕР]],#REF!,9,0),"")</f>
        <v/>
      </c>
      <c r="C303" s="12">
        <f>IF(Категорії!F303&lt;&gt;9999,Категорії!F303,"")</f>
        <v>0</v>
      </c>
      <c r="D303" s="11" t="str">
        <f>IFERROR(VLOOKUP(Таблица723[[#This Row],[НОМЕР]],#REF!,2),"")</f>
        <v/>
      </c>
      <c r="E303" s="11" t="str">
        <f>IFERROR(VLOOKUP(Таблица723[[#This Row],[НОМЕР]],#REF!,6),"")</f>
        <v/>
      </c>
      <c r="F303" s="13" t="str">
        <f>IFERROR(VLOOKUP(Таблица723[[#This Row],[НОМЕР]],#REF!,4,0)-$J$2,"")</f>
        <v/>
      </c>
    </row>
    <row r="304" spans="2:6" ht="15" x14ac:dyDescent="0.2">
      <c r="B304" s="11" t="str">
        <f>IFERROR(VLOOKUP(Таблица723[[#This Row],[НОМЕР]],#REF!,9,0),"")</f>
        <v/>
      </c>
      <c r="C304" s="12">
        <f>IF(Категорії!F304&lt;&gt;9999,Категорії!F304,"")</f>
        <v>0</v>
      </c>
      <c r="D304" s="11" t="str">
        <f>IFERROR(VLOOKUP(Таблица723[[#This Row],[НОМЕР]],#REF!,2),"")</f>
        <v/>
      </c>
      <c r="E304" s="11" t="str">
        <f>IFERROR(VLOOKUP(Таблица723[[#This Row],[НОМЕР]],#REF!,6),"")</f>
        <v/>
      </c>
      <c r="F304" s="13" t="str">
        <f>IFERROR(VLOOKUP(Таблица723[[#This Row],[НОМЕР]],#REF!,4,0)-$J$2,"")</f>
        <v/>
      </c>
    </row>
    <row r="305" spans="2:6" ht="15" x14ac:dyDescent="0.2">
      <c r="B305" s="11" t="str">
        <f>IFERROR(VLOOKUP(Таблица723[[#This Row],[НОМЕР]],#REF!,9,0),"")</f>
        <v/>
      </c>
      <c r="C305" s="12">
        <f>IF(Категорії!F305&lt;&gt;9999,Категорії!F305,"")</f>
        <v>0</v>
      </c>
      <c r="D305" s="11" t="str">
        <f>IFERROR(VLOOKUP(Таблица723[[#This Row],[НОМЕР]],#REF!,2),"")</f>
        <v/>
      </c>
      <c r="E305" s="11" t="str">
        <f>IFERROR(VLOOKUP(Таблица723[[#This Row],[НОМЕР]],#REF!,6),"")</f>
        <v/>
      </c>
      <c r="F305" s="13" t="str">
        <f>IFERROR(VLOOKUP(Таблица723[[#This Row],[НОМЕР]],#REF!,4,0)-$J$2,"")</f>
        <v/>
      </c>
    </row>
    <row r="306" spans="2:6" ht="15" x14ac:dyDescent="0.2">
      <c r="B306" s="11" t="str">
        <f>IFERROR(VLOOKUP(Таблица723[[#This Row],[НОМЕР]],#REF!,9,0),"")</f>
        <v/>
      </c>
      <c r="C306" s="12">
        <f>IF(Категорії!F306&lt;&gt;9999,Категорії!F306,"")</f>
        <v>0</v>
      </c>
      <c r="D306" s="11" t="str">
        <f>IFERROR(VLOOKUP(Таблица723[[#This Row],[НОМЕР]],#REF!,2),"")</f>
        <v/>
      </c>
      <c r="E306" s="11" t="str">
        <f>IFERROR(VLOOKUP(Таблица723[[#This Row],[НОМЕР]],#REF!,6),"")</f>
        <v/>
      </c>
      <c r="F306" s="13" t="str">
        <f>IFERROR(VLOOKUP(Таблица723[[#This Row],[НОМЕР]],#REF!,4,0)-$J$2,"")</f>
        <v/>
      </c>
    </row>
    <row r="307" spans="2:6" ht="15" x14ac:dyDescent="0.2">
      <c r="B307" s="11" t="str">
        <f>IFERROR(VLOOKUP(Таблица723[[#This Row],[НОМЕР]],#REF!,9,0),"")</f>
        <v/>
      </c>
      <c r="C307" s="12">
        <f>IF(Категорії!F307&lt;&gt;9999,Категорії!F307,"")</f>
        <v>0</v>
      </c>
      <c r="D307" s="11" t="str">
        <f>IFERROR(VLOOKUP(Таблица723[[#This Row],[НОМЕР]],#REF!,2),"")</f>
        <v/>
      </c>
      <c r="E307" s="11" t="str">
        <f>IFERROR(VLOOKUP(Таблица723[[#This Row],[НОМЕР]],#REF!,6),"")</f>
        <v/>
      </c>
      <c r="F307" s="13" t="str">
        <f>IFERROR(VLOOKUP(Таблица723[[#This Row],[НОМЕР]],#REF!,4,0)-$J$2,"")</f>
        <v/>
      </c>
    </row>
    <row r="308" spans="2:6" ht="15" x14ac:dyDescent="0.2">
      <c r="B308" s="11" t="str">
        <f>IFERROR(VLOOKUP(Таблица723[[#This Row],[НОМЕР]],#REF!,9,0),"")</f>
        <v/>
      </c>
      <c r="C308" s="12">
        <f>IF(Категорії!F308&lt;&gt;9999,Категорії!F308,"")</f>
        <v>0</v>
      </c>
      <c r="D308" s="11" t="str">
        <f>IFERROR(VLOOKUP(Таблица723[[#This Row],[НОМЕР]],#REF!,2),"")</f>
        <v/>
      </c>
      <c r="E308" s="11" t="str">
        <f>IFERROR(VLOOKUP(Таблица723[[#This Row],[НОМЕР]],#REF!,6),"")</f>
        <v/>
      </c>
      <c r="F308" s="13" t="str">
        <f>IFERROR(VLOOKUP(Таблица723[[#This Row],[НОМЕР]],#REF!,4,0)-$J$2,"")</f>
        <v/>
      </c>
    </row>
    <row r="309" spans="2:6" ht="15" x14ac:dyDescent="0.2">
      <c r="B309" s="11" t="str">
        <f>IFERROR(VLOOKUP(Таблица723[[#This Row],[НОМЕР]],#REF!,9,0),"")</f>
        <v/>
      </c>
      <c r="C309" s="12">
        <f>IF(Категорії!F309&lt;&gt;9999,Категорії!F309,"")</f>
        <v>0</v>
      </c>
      <c r="D309" s="11" t="str">
        <f>IFERROR(VLOOKUP(Таблица723[[#This Row],[НОМЕР]],#REF!,2),"")</f>
        <v/>
      </c>
      <c r="E309" s="11" t="str">
        <f>IFERROR(VLOOKUP(Таблица723[[#This Row],[НОМЕР]],#REF!,6),"")</f>
        <v/>
      </c>
      <c r="F309" s="13" t="str">
        <f>IFERROR(VLOOKUP(Таблица723[[#This Row],[НОМЕР]],#REF!,4,0)-$J$2,"")</f>
        <v/>
      </c>
    </row>
    <row r="310" spans="2:6" ht="15" x14ac:dyDescent="0.2">
      <c r="B310" s="11" t="str">
        <f>IFERROR(VLOOKUP(Таблица723[[#This Row],[НОМЕР]],#REF!,9,0),"")</f>
        <v/>
      </c>
      <c r="C310" s="12">
        <f>IF(Категорії!F310&lt;&gt;9999,Категорії!F310,"")</f>
        <v>0</v>
      </c>
      <c r="D310" s="11" t="str">
        <f>IFERROR(VLOOKUP(Таблица723[[#This Row],[НОМЕР]],#REF!,2),"")</f>
        <v/>
      </c>
      <c r="E310" s="11" t="str">
        <f>IFERROR(VLOOKUP(Таблица723[[#This Row],[НОМЕР]],#REF!,6),"")</f>
        <v/>
      </c>
      <c r="F310" s="13" t="str">
        <f>IFERROR(VLOOKUP(Таблица723[[#This Row],[НОМЕР]],#REF!,4,0)-$J$2,"")</f>
        <v/>
      </c>
    </row>
    <row r="311" spans="2:6" ht="15" x14ac:dyDescent="0.2">
      <c r="B311" s="11" t="str">
        <f>IFERROR(VLOOKUP(Таблица723[[#This Row],[НОМЕР]],#REF!,9,0),"")</f>
        <v/>
      </c>
      <c r="C311" s="12">
        <f>IF(Категорії!F311&lt;&gt;9999,Категорії!F311,"")</f>
        <v>0</v>
      </c>
      <c r="D311" s="11" t="str">
        <f>IFERROR(VLOOKUP(Таблица723[[#This Row],[НОМЕР]],#REF!,2),"")</f>
        <v/>
      </c>
      <c r="E311" s="11" t="str">
        <f>IFERROR(VLOOKUP(Таблица723[[#This Row],[НОМЕР]],#REF!,6),"")</f>
        <v/>
      </c>
      <c r="F311" s="13" t="str">
        <f>IFERROR(VLOOKUP(Таблица723[[#This Row],[НОМЕР]],#REF!,4,0)-$J$2,"")</f>
        <v/>
      </c>
    </row>
    <row r="312" spans="2:6" ht="15" x14ac:dyDescent="0.2">
      <c r="B312" s="11" t="str">
        <f>IFERROR(VLOOKUP(Таблица723[[#This Row],[НОМЕР]],#REF!,9,0),"")</f>
        <v/>
      </c>
      <c r="C312" s="12">
        <f>IF(Категорії!F312&lt;&gt;9999,Категорії!F312,"")</f>
        <v>0</v>
      </c>
      <c r="D312" s="11" t="str">
        <f>IFERROR(VLOOKUP(Таблица723[[#This Row],[НОМЕР]],#REF!,2),"")</f>
        <v/>
      </c>
      <c r="E312" s="11" t="str">
        <f>IFERROR(VLOOKUP(Таблица723[[#This Row],[НОМЕР]],#REF!,6),"")</f>
        <v/>
      </c>
      <c r="F312" s="13" t="str">
        <f>IFERROR(VLOOKUP(Таблица723[[#This Row],[НОМЕР]],#REF!,4,0)-$J$2,"")</f>
        <v/>
      </c>
    </row>
    <row r="313" spans="2:6" ht="15" x14ac:dyDescent="0.2">
      <c r="B313" s="11" t="str">
        <f>IFERROR(VLOOKUP(Таблица723[[#This Row],[НОМЕР]],#REF!,9,0),"")</f>
        <v/>
      </c>
      <c r="C313" s="12">
        <f>IF(Категорії!F313&lt;&gt;9999,Категорії!F313,"")</f>
        <v>0</v>
      </c>
      <c r="D313" s="11" t="str">
        <f>IFERROR(VLOOKUP(Таблица723[[#This Row],[НОМЕР]],#REF!,2),"")</f>
        <v/>
      </c>
      <c r="E313" s="11" t="str">
        <f>IFERROR(VLOOKUP(Таблица723[[#This Row],[НОМЕР]],#REF!,6),"")</f>
        <v/>
      </c>
      <c r="F313" s="13" t="str">
        <f>IFERROR(VLOOKUP(Таблица723[[#This Row],[НОМЕР]],#REF!,4,0)-$J$2,"")</f>
        <v/>
      </c>
    </row>
    <row r="314" spans="2:6" ht="15" x14ac:dyDescent="0.2">
      <c r="B314" s="11" t="str">
        <f>IFERROR(VLOOKUP(Таблица723[[#This Row],[НОМЕР]],#REF!,9,0),"")</f>
        <v/>
      </c>
      <c r="C314" s="12">
        <f>IF(Категорії!F314&lt;&gt;9999,Категорії!F314,"")</f>
        <v>0</v>
      </c>
      <c r="D314" s="11" t="str">
        <f>IFERROR(VLOOKUP(Таблица723[[#This Row],[НОМЕР]],#REF!,2),"")</f>
        <v/>
      </c>
      <c r="E314" s="11" t="str">
        <f>IFERROR(VLOOKUP(Таблица723[[#This Row],[НОМЕР]],#REF!,6),"")</f>
        <v/>
      </c>
      <c r="F314" s="13" t="str">
        <f>IFERROR(VLOOKUP(Таблица723[[#This Row],[НОМЕР]],#REF!,4,0)-$J$2,"")</f>
        <v/>
      </c>
    </row>
    <row r="315" spans="2:6" ht="15" x14ac:dyDescent="0.2">
      <c r="B315" s="11" t="str">
        <f>IFERROR(VLOOKUP(Таблица723[[#This Row],[НОМЕР]],#REF!,9,0),"")</f>
        <v/>
      </c>
      <c r="C315" s="12">
        <f>IF(Категорії!F315&lt;&gt;9999,Категорії!F315,"")</f>
        <v>0</v>
      </c>
      <c r="D315" s="11" t="str">
        <f>IFERROR(VLOOKUP(Таблица723[[#This Row],[НОМЕР]],#REF!,2),"")</f>
        <v/>
      </c>
      <c r="E315" s="11" t="str">
        <f>IFERROR(VLOOKUP(Таблица723[[#This Row],[НОМЕР]],#REF!,6),"")</f>
        <v/>
      </c>
      <c r="F315" s="13" t="str">
        <f>IFERROR(VLOOKUP(Таблица723[[#This Row],[НОМЕР]],#REF!,4,0)-$J$2,"")</f>
        <v/>
      </c>
    </row>
    <row r="316" spans="2:6" ht="15" x14ac:dyDescent="0.2">
      <c r="B316" s="11" t="str">
        <f>IFERROR(VLOOKUP(Таблица723[[#This Row],[НОМЕР]],#REF!,9,0),"")</f>
        <v/>
      </c>
      <c r="C316" s="12">
        <f>IF(Категорії!F316&lt;&gt;9999,Категорії!F316,"")</f>
        <v>0</v>
      </c>
      <c r="D316" s="11" t="str">
        <f>IFERROR(VLOOKUP(Таблица723[[#This Row],[НОМЕР]],#REF!,2),"")</f>
        <v/>
      </c>
      <c r="E316" s="11" t="str">
        <f>IFERROR(VLOOKUP(Таблица723[[#This Row],[НОМЕР]],#REF!,6),"")</f>
        <v/>
      </c>
      <c r="F316" s="13" t="str">
        <f>IFERROR(VLOOKUP(Таблица723[[#This Row],[НОМЕР]],#REF!,4,0)-$J$2,"")</f>
        <v/>
      </c>
    </row>
    <row r="317" spans="2:6" ht="15" x14ac:dyDescent="0.2">
      <c r="B317" s="11" t="str">
        <f>IFERROR(VLOOKUP(Таблица723[[#This Row],[НОМЕР]],#REF!,9,0),"")</f>
        <v/>
      </c>
      <c r="C317" s="12">
        <f>IF(Категорії!F317&lt;&gt;9999,Категорії!F317,"")</f>
        <v>0</v>
      </c>
      <c r="D317" s="11" t="str">
        <f>IFERROR(VLOOKUP(Таблица723[[#This Row],[НОМЕР]],#REF!,2),"")</f>
        <v/>
      </c>
      <c r="E317" s="11" t="str">
        <f>IFERROR(VLOOKUP(Таблица723[[#This Row],[НОМЕР]],#REF!,6),"")</f>
        <v/>
      </c>
      <c r="F317" s="13" t="str">
        <f>IFERROR(VLOOKUP(Таблица723[[#This Row],[НОМЕР]],#REF!,4,0)-$J$2,"")</f>
        <v/>
      </c>
    </row>
    <row r="318" spans="2:6" ht="15" x14ac:dyDescent="0.2">
      <c r="B318" s="11" t="str">
        <f>IFERROR(VLOOKUP(Таблица723[[#This Row],[НОМЕР]],#REF!,9,0),"")</f>
        <v/>
      </c>
      <c r="C318" s="12">
        <f>IF(Категорії!F318&lt;&gt;9999,Категорії!F318,"")</f>
        <v>0</v>
      </c>
      <c r="D318" s="11" t="str">
        <f>IFERROR(VLOOKUP(Таблица723[[#This Row],[НОМЕР]],#REF!,2),"")</f>
        <v/>
      </c>
      <c r="E318" s="11" t="str">
        <f>IFERROR(VLOOKUP(Таблица723[[#This Row],[НОМЕР]],#REF!,6),"")</f>
        <v/>
      </c>
      <c r="F318" s="13" t="str">
        <f>IFERROR(VLOOKUP(Таблица723[[#This Row],[НОМЕР]],#REF!,4,0)-$J$2,"")</f>
        <v/>
      </c>
    </row>
    <row r="319" spans="2:6" ht="15" x14ac:dyDescent="0.2">
      <c r="B319" s="11" t="str">
        <f>IFERROR(VLOOKUP(Таблица723[[#This Row],[НОМЕР]],#REF!,9,0),"")</f>
        <v/>
      </c>
      <c r="C319" s="12">
        <f>IF(Категорії!F319&lt;&gt;9999,Категорії!F319,"")</f>
        <v>0</v>
      </c>
      <c r="D319" s="11" t="str">
        <f>IFERROR(VLOOKUP(Таблица723[[#This Row],[НОМЕР]],#REF!,2),"")</f>
        <v/>
      </c>
      <c r="E319" s="11" t="str">
        <f>IFERROR(VLOOKUP(Таблица723[[#This Row],[НОМЕР]],#REF!,6),"")</f>
        <v/>
      </c>
      <c r="F319" s="13" t="str">
        <f>IFERROR(VLOOKUP(Таблица723[[#This Row],[НОМЕР]],#REF!,4,0)-$J$2,"")</f>
        <v/>
      </c>
    </row>
    <row r="320" spans="2:6" ht="15" x14ac:dyDescent="0.2">
      <c r="B320" s="11" t="str">
        <f>IFERROR(VLOOKUP(Таблица723[[#This Row],[НОМЕР]],#REF!,9,0),"")</f>
        <v/>
      </c>
      <c r="C320" s="12">
        <f>IF(Категорії!F320&lt;&gt;9999,Категорії!F320,"")</f>
        <v>0</v>
      </c>
      <c r="D320" s="11" t="str">
        <f>IFERROR(VLOOKUP(Таблица723[[#This Row],[НОМЕР]],#REF!,2),"")</f>
        <v/>
      </c>
      <c r="E320" s="11" t="str">
        <f>IFERROR(VLOOKUP(Таблица723[[#This Row],[НОМЕР]],#REF!,6),"")</f>
        <v/>
      </c>
      <c r="F320" s="13" t="str">
        <f>IFERROR(VLOOKUP(Таблица723[[#This Row],[НОМЕР]],#REF!,4,0)-$J$2,"")</f>
        <v/>
      </c>
    </row>
    <row r="321" spans="2:6" ht="15" x14ac:dyDescent="0.2">
      <c r="B321" s="11" t="str">
        <f>IFERROR(VLOOKUP(Таблица723[[#This Row],[НОМЕР]],#REF!,9,0),"")</f>
        <v/>
      </c>
      <c r="C321" s="12">
        <f>IF(Категорії!F321&lt;&gt;9999,Категорії!F321,"")</f>
        <v>0</v>
      </c>
      <c r="D321" s="11" t="str">
        <f>IFERROR(VLOOKUP(Таблица723[[#This Row],[НОМЕР]],#REF!,2),"")</f>
        <v/>
      </c>
      <c r="E321" s="11" t="str">
        <f>IFERROR(VLOOKUP(Таблица723[[#This Row],[НОМЕР]],#REF!,6),"")</f>
        <v/>
      </c>
      <c r="F321" s="13" t="str">
        <f>IFERROR(VLOOKUP(Таблица723[[#This Row],[НОМЕР]],#REF!,4,0)-$J$2,"")</f>
        <v/>
      </c>
    </row>
    <row r="322" spans="2:6" ht="15" x14ac:dyDescent="0.2">
      <c r="B322" s="11" t="str">
        <f>IFERROR(VLOOKUP(Таблица723[[#This Row],[НОМЕР]],#REF!,9,0),"")</f>
        <v/>
      </c>
      <c r="C322" s="12">
        <f>IF(Категорії!F322&lt;&gt;9999,Категорії!F322,"")</f>
        <v>0</v>
      </c>
      <c r="D322" s="11" t="str">
        <f>IFERROR(VLOOKUP(Таблица723[[#This Row],[НОМЕР]],#REF!,2),"")</f>
        <v/>
      </c>
      <c r="E322" s="11" t="str">
        <f>IFERROR(VLOOKUP(Таблица723[[#This Row],[НОМЕР]],#REF!,6),"")</f>
        <v/>
      </c>
      <c r="F322" s="13" t="str">
        <f>IFERROR(VLOOKUP(Таблица723[[#This Row],[НОМЕР]],#REF!,4,0)-$J$2,"")</f>
        <v/>
      </c>
    </row>
    <row r="323" spans="2:6" ht="15" x14ac:dyDescent="0.2">
      <c r="B323" s="11" t="str">
        <f>IFERROR(VLOOKUP(Таблица723[[#This Row],[НОМЕР]],#REF!,9,0),"")</f>
        <v/>
      </c>
      <c r="C323" s="12">
        <f>IF(Категорії!F323&lt;&gt;9999,Категорії!F323,"")</f>
        <v>0</v>
      </c>
      <c r="D323" s="11" t="str">
        <f>IFERROR(VLOOKUP(Таблица723[[#This Row],[НОМЕР]],#REF!,2),"")</f>
        <v/>
      </c>
      <c r="E323" s="11" t="str">
        <f>IFERROR(VLOOKUP(Таблица723[[#This Row],[НОМЕР]],#REF!,6),"")</f>
        <v/>
      </c>
      <c r="F323" s="13" t="str">
        <f>IFERROR(VLOOKUP(Таблица723[[#This Row],[НОМЕР]],#REF!,4,0)-$J$2,"")</f>
        <v/>
      </c>
    </row>
    <row r="324" spans="2:6" ht="15" x14ac:dyDescent="0.2">
      <c r="B324" s="11" t="str">
        <f>IFERROR(VLOOKUP(Таблица723[[#This Row],[НОМЕР]],#REF!,9,0),"")</f>
        <v/>
      </c>
      <c r="C324" s="12">
        <f>IF(Категорії!F324&lt;&gt;9999,Категорії!F324,"")</f>
        <v>0</v>
      </c>
      <c r="D324" s="11" t="str">
        <f>IFERROR(VLOOKUP(Таблица723[[#This Row],[НОМЕР]],#REF!,2),"")</f>
        <v/>
      </c>
      <c r="E324" s="11" t="str">
        <f>IFERROR(VLOOKUP(Таблица723[[#This Row],[НОМЕР]],#REF!,6),"")</f>
        <v/>
      </c>
      <c r="F324" s="13" t="str">
        <f>IFERROR(VLOOKUP(Таблица723[[#This Row],[НОМЕР]],#REF!,4,0)-$J$2,"")</f>
        <v/>
      </c>
    </row>
    <row r="325" spans="2:6" ht="15" x14ac:dyDescent="0.2">
      <c r="B325" s="11" t="str">
        <f>IFERROR(VLOOKUP(Таблица723[[#This Row],[НОМЕР]],#REF!,9,0),"")</f>
        <v/>
      </c>
      <c r="C325" s="12">
        <f>IF(Категорії!F325&lt;&gt;9999,Категорії!F325,"")</f>
        <v>0</v>
      </c>
      <c r="D325" s="11" t="str">
        <f>IFERROR(VLOOKUP(Таблица723[[#This Row],[НОМЕР]],#REF!,2),"")</f>
        <v/>
      </c>
      <c r="E325" s="11" t="str">
        <f>IFERROR(VLOOKUP(Таблица723[[#This Row],[НОМЕР]],#REF!,6),"")</f>
        <v/>
      </c>
      <c r="F325" s="13" t="str">
        <f>IFERROR(VLOOKUP(Таблица723[[#This Row],[НОМЕР]],#REF!,4,0)-$J$2,"")</f>
        <v/>
      </c>
    </row>
    <row r="326" spans="2:6" ht="15" x14ac:dyDescent="0.2">
      <c r="B326" s="11" t="str">
        <f>IFERROR(VLOOKUP(Таблица723[[#This Row],[НОМЕР]],#REF!,9,0),"")</f>
        <v/>
      </c>
      <c r="C326" s="12">
        <f>IF(Категорії!F326&lt;&gt;9999,Категорії!F326,"")</f>
        <v>0</v>
      </c>
      <c r="D326" s="11" t="str">
        <f>IFERROR(VLOOKUP(Таблица723[[#This Row],[НОМЕР]],#REF!,2),"")</f>
        <v/>
      </c>
      <c r="E326" s="11" t="str">
        <f>IFERROR(VLOOKUP(Таблица723[[#This Row],[НОМЕР]],#REF!,6),"")</f>
        <v/>
      </c>
      <c r="F326" s="13" t="str">
        <f>IFERROR(VLOOKUP(Таблица723[[#This Row],[НОМЕР]],#REF!,4,0)-$J$2,"")</f>
        <v/>
      </c>
    </row>
    <row r="327" spans="2:6" ht="15" x14ac:dyDescent="0.2">
      <c r="B327" s="11" t="str">
        <f>IFERROR(VLOOKUP(Таблица723[[#This Row],[НОМЕР]],#REF!,9,0),"")</f>
        <v/>
      </c>
      <c r="C327" s="12">
        <f>IF(Категорії!F327&lt;&gt;9999,Категорії!F327,"")</f>
        <v>0</v>
      </c>
      <c r="D327" s="11" t="str">
        <f>IFERROR(VLOOKUP(Таблица723[[#This Row],[НОМЕР]],#REF!,2),"")</f>
        <v/>
      </c>
      <c r="E327" s="11" t="str">
        <f>IFERROR(VLOOKUP(Таблица723[[#This Row],[НОМЕР]],#REF!,6),"")</f>
        <v/>
      </c>
      <c r="F327" s="13" t="str">
        <f>IFERROR(VLOOKUP(Таблица723[[#This Row],[НОМЕР]],#REF!,4,0)-$J$2,"")</f>
        <v/>
      </c>
    </row>
    <row r="328" spans="2:6" ht="15" x14ac:dyDescent="0.2">
      <c r="B328" s="11" t="str">
        <f>IFERROR(VLOOKUP(Таблица723[[#This Row],[НОМЕР]],#REF!,9,0),"")</f>
        <v/>
      </c>
      <c r="C328" s="12">
        <f>IF(Категорії!F328&lt;&gt;9999,Категорії!F328,"")</f>
        <v>0</v>
      </c>
      <c r="D328" s="11" t="str">
        <f>IFERROR(VLOOKUP(Таблица723[[#This Row],[НОМЕР]],#REF!,2),"")</f>
        <v/>
      </c>
      <c r="E328" s="11" t="str">
        <f>IFERROR(VLOOKUP(Таблица723[[#This Row],[НОМЕР]],#REF!,6),"")</f>
        <v/>
      </c>
      <c r="F328" s="13" t="str">
        <f>IFERROR(VLOOKUP(Таблица723[[#This Row],[НОМЕР]],#REF!,4,0)-$J$2,"")</f>
        <v/>
      </c>
    </row>
    <row r="329" spans="2:6" ht="15" x14ac:dyDescent="0.2">
      <c r="B329" s="11" t="str">
        <f>IFERROR(VLOOKUP(Таблица723[[#This Row],[НОМЕР]],#REF!,9,0),"")</f>
        <v/>
      </c>
      <c r="C329" s="12">
        <f>IF(Категорії!F329&lt;&gt;9999,Категорії!F329,"")</f>
        <v>0</v>
      </c>
      <c r="D329" s="11" t="str">
        <f>IFERROR(VLOOKUP(Таблица723[[#This Row],[НОМЕР]],#REF!,2),"")</f>
        <v/>
      </c>
      <c r="E329" s="11" t="str">
        <f>IFERROR(VLOOKUP(Таблица723[[#This Row],[НОМЕР]],#REF!,6),"")</f>
        <v/>
      </c>
      <c r="F329" s="13" t="str">
        <f>IFERROR(VLOOKUP(Таблица723[[#This Row],[НОМЕР]],#REF!,4,0)-$J$2,"")</f>
        <v/>
      </c>
    </row>
    <row r="330" spans="2:6" ht="15" x14ac:dyDescent="0.2">
      <c r="B330" s="11" t="str">
        <f>IFERROR(VLOOKUP(Таблица723[[#This Row],[НОМЕР]],#REF!,9,0),"")</f>
        <v/>
      </c>
      <c r="C330" s="12">
        <f>IF(Категорії!F330&lt;&gt;9999,Категорії!F330,"")</f>
        <v>0</v>
      </c>
      <c r="D330" s="11" t="str">
        <f>IFERROR(VLOOKUP(Таблица723[[#This Row],[НОМЕР]],#REF!,2),"")</f>
        <v/>
      </c>
      <c r="E330" s="11" t="str">
        <f>IFERROR(VLOOKUP(Таблица723[[#This Row],[НОМЕР]],#REF!,6),"")</f>
        <v/>
      </c>
      <c r="F330" s="13" t="str">
        <f>IFERROR(VLOOKUP(Таблица723[[#This Row],[НОМЕР]],#REF!,4,0)-$J$2,"")</f>
        <v/>
      </c>
    </row>
    <row r="331" spans="2:6" ht="15" x14ac:dyDescent="0.2">
      <c r="B331" s="11" t="str">
        <f>IFERROR(VLOOKUP(Таблица723[[#This Row],[НОМЕР]],#REF!,9,0),"")</f>
        <v/>
      </c>
      <c r="C331" s="12">
        <f>IF(Категорії!F331&lt;&gt;9999,Категорії!F331,"")</f>
        <v>0</v>
      </c>
      <c r="D331" s="11" t="str">
        <f>IFERROR(VLOOKUP(Таблица723[[#This Row],[НОМЕР]],#REF!,2),"")</f>
        <v/>
      </c>
      <c r="E331" s="11" t="str">
        <f>IFERROR(VLOOKUP(Таблица723[[#This Row],[НОМЕР]],#REF!,6),"")</f>
        <v/>
      </c>
      <c r="F331" s="13" t="str">
        <f>IFERROR(VLOOKUP(Таблица723[[#This Row],[НОМЕР]],#REF!,4,0)-$J$2,"")</f>
        <v/>
      </c>
    </row>
    <row r="332" spans="2:6" ht="15" x14ac:dyDescent="0.2">
      <c r="B332" s="11" t="str">
        <f>IFERROR(VLOOKUP(Таблица723[[#This Row],[НОМЕР]],#REF!,9,0),"")</f>
        <v/>
      </c>
      <c r="C332" s="12">
        <f>IF(Категорії!F332&lt;&gt;9999,Категорії!F332,"")</f>
        <v>0</v>
      </c>
      <c r="D332" s="11" t="str">
        <f>IFERROR(VLOOKUP(Таблица723[[#This Row],[НОМЕР]],#REF!,2),"")</f>
        <v/>
      </c>
      <c r="E332" s="11" t="str">
        <f>IFERROR(VLOOKUP(Таблица723[[#This Row],[НОМЕР]],#REF!,6),"")</f>
        <v/>
      </c>
      <c r="F332" s="13" t="str">
        <f>IFERROR(VLOOKUP(Таблица723[[#This Row],[НОМЕР]],#REF!,4,0)-$J$2,"")</f>
        <v/>
      </c>
    </row>
    <row r="333" spans="2:6" ht="15" x14ac:dyDescent="0.2">
      <c r="B333" s="11" t="str">
        <f>IFERROR(VLOOKUP(Таблица723[[#This Row],[НОМЕР]],#REF!,9,0),"")</f>
        <v/>
      </c>
      <c r="C333" s="12">
        <f>IF(Категорії!F333&lt;&gt;9999,Категорії!F333,"")</f>
        <v>0</v>
      </c>
      <c r="D333" s="11" t="str">
        <f>IFERROR(VLOOKUP(Таблица723[[#This Row],[НОМЕР]],#REF!,2),"")</f>
        <v/>
      </c>
      <c r="E333" s="11" t="str">
        <f>IFERROR(VLOOKUP(Таблица723[[#This Row],[НОМЕР]],#REF!,6),"")</f>
        <v/>
      </c>
      <c r="F333" s="13" t="str">
        <f>IFERROR(VLOOKUP(Таблица723[[#This Row],[НОМЕР]],#REF!,4,0)-$J$2,"")</f>
        <v/>
      </c>
    </row>
    <row r="334" spans="2:6" ht="15" x14ac:dyDescent="0.2">
      <c r="B334" s="11" t="str">
        <f>IFERROR(VLOOKUP(Таблица723[[#This Row],[НОМЕР]],#REF!,9,0),"")</f>
        <v/>
      </c>
      <c r="C334" s="12">
        <f>IF(Категорії!F334&lt;&gt;9999,Категорії!F334,"")</f>
        <v>0</v>
      </c>
      <c r="D334" s="11" t="str">
        <f>IFERROR(VLOOKUP(Таблица723[[#This Row],[НОМЕР]],#REF!,2),"")</f>
        <v/>
      </c>
      <c r="E334" s="11" t="str">
        <f>IFERROR(VLOOKUP(Таблица723[[#This Row],[НОМЕР]],#REF!,6),"")</f>
        <v/>
      </c>
      <c r="F334" s="13" t="str">
        <f>IFERROR(VLOOKUP(Таблица723[[#This Row],[НОМЕР]],#REF!,4,0)-$J$2,"")</f>
        <v/>
      </c>
    </row>
    <row r="335" spans="2:6" ht="15" x14ac:dyDescent="0.2">
      <c r="B335" s="11" t="str">
        <f>IFERROR(VLOOKUP(Таблица723[[#This Row],[НОМЕР]],#REF!,9,0),"")</f>
        <v/>
      </c>
      <c r="C335" s="12">
        <f>IF(Категорії!F335&lt;&gt;9999,Категорії!F335,"")</f>
        <v>0</v>
      </c>
      <c r="D335" s="11" t="str">
        <f>IFERROR(VLOOKUP(Таблица723[[#This Row],[НОМЕР]],#REF!,2),"")</f>
        <v/>
      </c>
      <c r="E335" s="11" t="str">
        <f>IFERROR(VLOOKUP(Таблица723[[#This Row],[НОМЕР]],#REF!,6),"")</f>
        <v/>
      </c>
      <c r="F335" s="13" t="str">
        <f>IFERROR(VLOOKUP(Таблица723[[#This Row],[НОМЕР]],#REF!,4,0)-$J$2,"")</f>
        <v/>
      </c>
    </row>
    <row r="336" spans="2:6" ht="15" x14ac:dyDescent="0.2">
      <c r="B336" s="11" t="str">
        <f>IFERROR(VLOOKUP(Таблица723[[#This Row],[НОМЕР]],#REF!,9,0),"")</f>
        <v/>
      </c>
      <c r="C336" s="12">
        <f>IF(Категорії!F336&lt;&gt;9999,Категорії!F336,"")</f>
        <v>0</v>
      </c>
      <c r="D336" s="11" t="str">
        <f>IFERROR(VLOOKUP(Таблица723[[#This Row],[НОМЕР]],#REF!,2),"")</f>
        <v/>
      </c>
      <c r="E336" s="11" t="str">
        <f>IFERROR(VLOOKUP(Таблица723[[#This Row],[НОМЕР]],#REF!,6),"")</f>
        <v/>
      </c>
      <c r="F336" s="13" t="str">
        <f>IFERROR(VLOOKUP(Таблица723[[#This Row],[НОМЕР]],#REF!,4,0)-$J$2,"")</f>
        <v/>
      </c>
    </row>
    <row r="337" spans="2:6" ht="15" x14ac:dyDescent="0.2">
      <c r="B337" s="11" t="str">
        <f>IFERROR(VLOOKUP(Таблица723[[#This Row],[НОМЕР]],#REF!,9,0),"")</f>
        <v/>
      </c>
      <c r="C337" s="12">
        <f>IF(Категорії!F337&lt;&gt;9999,Категорії!F337,"")</f>
        <v>0</v>
      </c>
      <c r="D337" s="11" t="str">
        <f>IFERROR(VLOOKUP(Таблица723[[#This Row],[НОМЕР]],#REF!,2),"")</f>
        <v/>
      </c>
      <c r="E337" s="11" t="str">
        <f>IFERROR(VLOOKUP(Таблица723[[#This Row],[НОМЕР]],#REF!,6),"")</f>
        <v/>
      </c>
      <c r="F337" s="13" t="str">
        <f>IFERROR(VLOOKUP(Таблица723[[#This Row],[НОМЕР]],#REF!,4,0)-$J$2,"")</f>
        <v/>
      </c>
    </row>
    <row r="338" spans="2:6" ht="15" x14ac:dyDescent="0.2">
      <c r="B338" s="11" t="str">
        <f>IFERROR(VLOOKUP(Таблица723[[#This Row],[НОМЕР]],#REF!,9,0),"")</f>
        <v/>
      </c>
      <c r="C338" s="12">
        <f>IF(Категорії!F338&lt;&gt;9999,Категорії!F338,"")</f>
        <v>0</v>
      </c>
      <c r="D338" s="11" t="str">
        <f>IFERROR(VLOOKUP(Таблица723[[#This Row],[НОМЕР]],#REF!,2),"")</f>
        <v/>
      </c>
      <c r="E338" s="11" t="str">
        <f>IFERROR(VLOOKUP(Таблица723[[#This Row],[НОМЕР]],#REF!,6),"")</f>
        <v/>
      </c>
      <c r="F338" s="13" t="str">
        <f>IFERROR(VLOOKUP(Таблица723[[#This Row],[НОМЕР]],#REF!,4,0)-$J$2,"")</f>
        <v/>
      </c>
    </row>
    <row r="339" spans="2:6" ht="15" x14ac:dyDescent="0.2">
      <c r="B339" s="11" t="str">
        <f>IFERROR(VLOOKUP(Таблица723[[#This Row],[НОМЕР]],#REF!,9,0),"")</f>
        <v/>
      </c>
      <c r="C339" s="12">
        <f>IF(Категорії!F339&lt;&gt;9999,Категорії!F339,"")</f>
        <v>0</v>
      </c>
      <c r="D339" s="11" t="str">
        <f>IFERROR(VLOOKUP(Таблица723[[#This Row],[НОМЕР]],#REF!,2),"")</f>
        <v/>
      </c>
      <c r="E339" s="11" t="str">
        <f>IFERROR(VLOOKUP(Таблица723[[#This Row],[НОМЕР]],#REF!,6),"")</f>
        <v/>
      </c>
      <c r="F339" s="13" t="str">
        <f>IFERROR(VLOOKUP(Таблица723[[#This Row],[НОМЕР]],#REF!,4,0)-$J$2,"")</f>
        <v/>
      </c>
    </row>
    <row r="340" spans="2:6" ht="15" x14ac:dyDescent="0.2">
      <c r="B340" s="11" t="str">
        <f>IFERROR(VLOOKUP(Таблица723[[#This Row],[НОМЕР]],#REF!,9,0),"")</f>
        <v/>
      </c>
      <c r="C340" s="12">
        <f>IF(Категорії!F340&lt;&gt;9999,Категорії!F340,"")</f>
        <v>0</v>
      </c>
      <c r="D340" s="11" t="str">
        <f>IFERROR(VLOOKUP(Таблица723[[#This Row],[НОМЕР]],#REF!,2),"")</f>
        <v/>
      </c>
      <c r="E340" s="11" t="str">
        <f>IFERROR(VLOOKUP(Таблица723[[#This Row],[НОМЕР]],#REF!,6),"")</f>
        <v/>
      </c>
      <c r="F340" s="13" t="str">
        <f>IFERROR(VLOOKUP(Таблица723[[#This Row],[НОМЕР]],#REF!,4,0)-$J$2,"")</f>
        <v/>
      </c>
    </row>
    <row r="341" spans="2:6" ht="15" x14ac:dyDescent="0.2">
      <c r="B341" s="11" t="str">
        <f>IFERROR(VLOOKUP(Таблица723[[#This Row],[НОМЕР]],#REF!,9,0),"")</f>
        <v/>
      </c>
      <c r="C341" s="12">
        <f>IF(Категорії!F341&lt;&gt;9999,Категорії!F341,"")</f>
        <v>0</v>
      </c>
      <c r="D341" s="11" t="str">
        <f>IFERROR(VLOOKUP(Таблица723[[#This Row],[НОМЕР]],#REF!,2),"")</f>
        <v/>
      </c>
      <c r="E341" s="11" t="str">
        <f>IFERROR(VLOOKUP(Таблица723[[#This Row],[НОМЕР]],#REF!,6),"")</f>
        <v/>
      </c>
      <c r="F341" s="13" t="str">
        <f>IFERROR(VLOOKUP(Таблица723[[#This Row],[НОМЕР]],#REF!,4,0)-$J$2,"")</f>
        <v/>
      </c>
    </row>
    <row r="342" spans="2:6" ht="15" x14ac:dyDescent="0.2">
      <c r="B342" s="11" t="str">
        <f>IFERROR(VLOOKUP(Таблица723[[#This Row],[НОМЕР]],#REF!,9,0),"")</f>
        <v/>
      </c>
      <c r="C342" s="12">
        <f>IF(Категорії!F342&lt;&gt;9999,Категорії!F342,"")</f>
        <v>0</v>
      </c>
      <c r="D342" s="11" t="str">
        <f>IFERROR(VLOOKUP(Таблица723[[#This Row],[НОМЕР]],#REF!,2),"")</f>
        <v/>
      </c>
      <c r="E342" s="11" t="str">
        <f>IFERROR(VLOOKUP(Таблица723[[#This Row],[НОМЕР]],#REF!,6),"")</f>
        <v/>
      </c>
      <c r="F342" s="13" t="str">
        <f>IFERROR(VLOOKUP(Таблица723[[#This Row],[НОМЕР]],#REF!,4,0)-$J$2,"")</f>
        <v/>
      </c>
    </row>
    <row r="343" spans="2:6" ht="15" x14ac:dyDescent="0.2">
      <c r="B343" s="11" t="str">
        <f>IFERROR(VLOOKUP(Таблица723[[#This Row],[НОМЕР]],#REF!,9,0),"")</f>
        <v/>
      </c>
      <c r="C343" s="12">
        <f>IF(Категорії!F343&lt;&gt;9999,Категорії!F343,"")</f>
        <v>0</v>
      </c>
      <c r="D343" s="11" t="str">
        <f>IFERROR(VLOOKUP(Таблица723[[#This Row],[НОМЕР]],#REF!,2),"")</f>
        <v/>
      </c>
      <c r="E343" s="11" t="str">
        <f>IFERROR(VLOOKUP(Таблица723[[#This Row],[НОМЕР]],#REF!,6),"")</f>
        <v/>
      </c>
      <c r="F343" s="13" t="str">
        <f>IFERROR(VLOOKUP(Таблица723[[#This Row],[НОМЕР]],#REF!,4,0)-$J$2,"")</f>
        <v/>
      </c>
    </row>
    <row r="344" spans="2:6" ht="15" x14ac:dyDescent="0.2">
      <c r="B344" s="11" t="str">
        <f>IFERROR(VLOOKUP(Таблица723[[#This Row],[НОМЕР]],#REF!,9,0),"")</f>
        <v/>
      </c>
      <c r="C344" s="12">
        <f>IF(Категорії!F344&lt;&gt;9999,Категорії!F344,"")</f>
        <v>0</v>
      </c>
      <c r="D344" s="11" t="str">
        <f>IFERROR(VLOOKUP(Таблица723[[#This Row],[НОМЕР]],#REF!,2),"")</f>
        <v/>
      </c>
      <c r="E344" s="11" t="str">
        <f>IFERROR(VLOOKUP(Таблица723[[#This Row],[НОМЕР]],#REF!,6),"")</f>
        <v/>
      </c>
      <c r="F344" s="13" t="str">
        <f>IFERROR(VLOOKUP(Таблица723[[#This Row],[НОМЕР]],#REF!,4,0)-$J$2,"")</f>
        <v/>
      </c>
    </row>
    <row r="345" spans="2:6" ht="15" x14ac:dyDescent="0.2">
      <c r="B345" s="11" t="str">
        <f>IFERROR(VLOOKUP(Таблица723[[#This Row],[НОМЕР]],#REF!,9,0),"")</f>
        <v/>
      </c>
      <c r="C345" s="12">
        <f>IF(Категорії!F345&lt;&gt;9999,Категорії!F345,"")</f>
        <v>0</v>
      </c>
      <c r="D345" s="11" t="str">
        <f>IFERROR(VLOOKUP(Таблица723[[#This Row],[НОМЕР]],#REF!,2),"")</f>
        <v/>
      </c>
      <c r="E345" s="11" t="str">
        <f>IFERROR(VLOOKUP(Таблица723[[#This Row],[НОМЕР]],#REF!,6),"")</f>
        <v/>
      </c>
      <c r="F345" s="13" t="str">
        <f>IFERROR(VLOOKUP(Таблица723[[#This Row],[НОМЕР]],#REF!,4,0)-$J$2,"")</f>
        <v/>
      </c>
    </row>
    <row r="346" spans="2:6" ht="15" x14ac:dyDescent="0.2">
      <c r="B346" s="11" t="str">
        <f>IFERROR(VLOOKUP(Таблица723[[#This Row],[НОМЕР]],#REF!,9,0),"")</f>
        <v/>
      </c>
      <c r="C346" s="12">
        <f>IF(Категорії!F346&lt;&gt;9999,Категорії!F346,"")</f>
        <v>0</v>
      </c>
      <c r="D346" s="11" t="str">
        <f>IFERROR(VLOOKUP(Таблица723[[#This Row],[НОМЕР]],#REF!,2),"")</f>
        <v/>
      </c>
      <c r="E346" s="11" t="str">
        <f>IFERROR(VLOOKUP(Таблица723[[#This Row],[НОМЕР]],#REF!,6),"")</f>
        <v/>
      </c>
      <c r="F346" s="13" t="str">
        <f>IFERROR(VLOOKUP(Таблица723[[#This Row],[НОМЕР]],#REF!,4,0)-$J$2,"")</f>
        <v/>
      </c>
    </row>
    <row r="347" spans="2:6" ht="15" x14ac:dyDescent="0.2">
      <c r="B347" s="11" t="str">
        <f>IFERROR(VLOOKUP(Таблица723[[#This Row],[НОМЕР]],#REF!,9,0),"")</f>
        <v/>
      </c>
      <c r="C347" s="12">
        <f>IF(Категорії!F347&lt;&gt;9999,Категорії!F347,"")</f>
        <v>0</v>
      </c>
      <c r="D347" s="11" t="str">
        <f>IFERROR(VLOOKUP(Таблица723[[#This Row],[НОМЕР]],#REF!,2),"")</f>
        <v/>
      </c>
      <c r="E347" s="11" t="str">
        <f>IFERROR(VLOOKUP(Таблица723[[#This Row],[НОМЕР]],#REF!,6),"")</f>
        <v/>
      </c>
      <c r="F347" s="13" t="str">
        <f>IFERROR(VLOOKUP(Таблица723[[#This Row],[НОМЕР]],#REF!,4,0)-$J$2,"")</f>
        <v/>
      </c>
    </row>
    <row r="348" spans="2:6" ht="15" x14ac:dyDescent="0.2">
      <c r="B348" s="11" t="str">
        <f>IFERROR(VLOOKUP(Таблица723[[#This Row],[НОМЕР]],#REF!,9,0),"")</f>
        <v/>
      </c>
      <c r="C348" s="12">
        <f>IF(Категорії!F348&lt;&gt;9999,Категорії!F348,"")</f>
        <v>0</v>
      </c>
      <c r="D348" s="11" t="str">
        <f>IFERROR(VLOOKUP(Таблица723[[#This Row],[НОМЕР]],#REF!,2),"")</f>
        <v/>
      </c>
      <c r="E348" s="11" t="str">
        <f>IFERROR(VLOOKUP(Таблица723[[#This Row],[НОМЕР]],#REF!,6),"")</f>
        <v/>
      </c>
      <c r="F348" s="13" t="str">
        <f>IFERROR(VLOOKUP(Таблица723[[#This Row],[НОМЕР]],#REF!,4,0)-$J$2,"")</f>
        <v/>
      </c>
    </row>
    <row r="349" spans="2:6" ht="15" x14ac:dyDescent="0.2">
      <c r="B349" s="11" t="str">
        <f>IFERROR(VLOOKUP(Таблица723[[#This Row],[НОМЕР]],#REF!,9,0),"")</f>
        <v/>
      </c>
      <c r="C349" s="12">
        <f>IF(Категорії!F349&lt;&gt;9999,Категорії!F349,"")</f>
        <v>0</v>
      </c>
      <c r="D349" s="11" t="str">
        <f>IFERROR(VLOOKUP(Таблица723[[#This Row],[НОМЕР]],#REF!,2),"")</f>
        <v/>
      </c>
      <c r="E349" s="11" t="str">
        <f>IFERROR(VLOOKUP(Таблица723[[#This Row],[НОМЕР]],#REF!,6),"")</f>
        <v/>
      </c>
      <c r="F349" s="13" t="str">
        <f>IFERROR(VLOOKUP(Таблица723[[#This Row],[НОМЕР]],#REF!,4,0)-$J$2,"")</f>
        <v/>
      </c>
    </row>
    <row r="350" spans="2:6" ht="15" x14ac:dyDescent="0.2">
      <c r="B350" s="11" t="str">
        <f>IFERROR(VLOOKUP(Таблица723[[#This Row],[НОМЕР]],#REF!,9,0),"")</f>
        <v/>
      </c>
      <c r="C350" s="12">
        <f>IF(Категорії!F350&lt;&gt;9999,Категорії!F350,"")</f>
        <v>0</v>
      </c>
      <c r="D350" s="11" t="str">
        <f>IFERROR(VLOOKUP(Таблица723[[#This Row],[НОМЕР]],#REF!,2),"")</f>
        <v/>
      </c>
      <c r="E350" s="11" t="str">
        <f>IFERROR(VLOOKUP(Таблица723[[#This Row],[НОМЕР]],#REF!,6),"")</f>
        <v/>
      </c>
      <c r="F350" s="13" t="str">
        <f>IFERROR(VLOOKUP(Таблица723[[#This Row],[НОМЕР]],#REF!,4,0)-$J$2,"")</f>
        <v/>
      </c>
    </row>
    <row r="351" spans="2:6" ht="15" x14ac:dyDescent="0.2">
      <c r="B351" s="11" t="str">
        <f>IFERROR(VLOOKUP(Таблица723[[#This Row],[НОМЕР]],#REF!,9,0),"")</f>
        <v/>
      </c>
      <c r="C351" s="12">
        <f>IF(Категорії!F351&lt;&gt;9999,Категорії!F351,"")</f>
        <v>0</v>
      </c>
      <c r="D351" s="11" t="str">
        <f>IFERROR(VLOOKUP(Таблица723[[#This Row],[НОМЕР]],#REF!,2),"")</f>
        <v/>
      </c>
      <c r="E351" s="11" t="str">
        <f>IFERROR(VLOOKUP(Таблица723[[#This Row],[НОМЕР]],#REF!,6),"")</f>
        <v/>
      </c>
      <c r="F351" s="13" t="str">
        <f>IFERROR(VLOOKUP(Таблица723[[#This Row],[НОМЕР]],#REF!,4,0)-$J$2,"")</f>
        <v/>
      </c>
    </row>
    <row r="352" spans="2:6" ht="15" x14ac:dyDescent="0.2">
      <c r="B352" s="11" t="str">
        <f>IFERROR(VLOOKUP(Таблица723[[#This Row],[НОМЕР]],#REF!,9,0),"")</f>
        <v/>
      </c>
      <c r="C352" s="12">
        <f>IF(Категорії!F352&lt;&gt;9999,Категорії!F352,"")</f>
        <v>0</v>
      </c>
      <c r="D352" s="11" t="str">
        <f>IFERROR(VLOOKUP(Таблица723[[#This Row],[НОМЕР]],#REF!,2),"")</f>
        <v/>
      </c>
      <c r="E352" s="11" t="str">
        <f>IFERROR(VLOOKUP(Таблица723[[#This Row],[НОМЕР]],#REF!,6),"")</f>
        <v/>
      </c>
      <c r="F352" s="13" t="str">
        <f>IFERROR(VLOOKUP(Таблица723[[#This Row],[НОМЕР]],#REF!,4,0)-$J$2,"")</f>
        <v/>
      </c>
    </row>
    <row r="353" spans="2:6" ht="15" x14ac:dyDescent="0.2">
      <c r="B353" s="11" t="str">
        <f>IFERROR(VLOOKUP(Таблица723[[#This Row],[НОМЕР]],#REF!,9,0),"")</f>
        <v/>
      </c>
      <c r="C353" s="12">
        <f>IF(Категорії!F353&lt;&gt;9999,Категорії!F353,"")</f>
        <v>0</v>
      </c>
      <c r="D353" s="11" t="str">
        <f>IFERROR(VLOOKUP(Таблица723[[#This Row],[НОМЕР]],#REF!,2),"")</f>
        <v/>
      </c>
      <c r="E353" s="11" t="str">
        <f>IFERROR(VLOOKUP(Таблица723[[#This Row],[НОМЕР]],#REF!,6),"")</f>
        <v/>
      </c>
      <c r="F353" s="13" t="str">
        <f>IFERROR(VLOOKUP(Таблица723[[#This Row],[НОМЕР]],#REF!,4,0)-$J$2,"")</f>
        <v/>
      </c>
    </row>
    <row r="354" spans="2:6" ht="15" x14ac:dyDescent="0.2">
      <c r="B354" s="11" t="str">
        <f>IFERROR(VLOOKUP(Таблица723[[#This Row],[НОМЕР]],#REF!,9,0),"")</f>
        <v/>
      </c>
      <c r="C354" s="12">
        <f>IF(Категорії!F354&lt;&gt;9999,Категорії!F354,"")</f>
        <v>0</v>
      </c>
      <c r="D354" s="11" t="str">
        <f>IFERROR(VLOOKUP(Таблица723[[#This Row],[НОМЕР]],#REF!,2),"")</f>
        <v/>
      </c>
      <c r="E354" s="11" t="str">
        <f>IFERROR(VLOOKUP(Таблица723[[#This Row],[НОМЕР]],#REF!,6),"")</f>
        <v/>
      </c>
      <c r="F354" s="13" t="str">
        <f>IFERROR(VLOOKUP(Таблица723[[#This Row],[НОМЕР]],#REF!,4,0)-$J$2,"")</f>
        <v/>
      </c>
    </row>
    <row r="355" spans="2:6" ht="15" x14ac:dyDescent="0.2">
      <c r="B355" s="11" t="str">
        <f>IFERROR(VLOOKUP(Таблица723[[#This Row],[НОМЕР]],#REF!,9,0),"")</f>
        <v/>
      </c>
      <c r="C355" s="12">
        <f>IF(Категорії!F355&lt;&gt;9999,Категорії!F355,"")</f>
        <v>0</v>
      </c>
      <c r="D355" s="11" t="str">
        <f>IFERROR(VLOOKUP(Таблица723[[#This Row],[НОМЕР]],#REF!,2),"")</f>
        <v/>
      </c>
      <c r="E355" s="11" t="str">
        <f>IFERROR(VLOOKUP(Таблица723[[#This Row],[НОМЕР]],#REF!,6),"")</f>
        <v/>
      </c>
      <c r="F355" s="13" t="str">
        <f>IFERROR(VLOOKUP(Таблица723[[#This Row],[НОМЕР]],#REF!,4,0)-$J$2,"")</f>
        <v/>
      </c>
    </row>
    <row r="356" spans="2:6" ht="15" x14ac:dyDescent="0.2">
      <c r="B356" s="11" t="str">
        <f>IFERROR(VLOOKUP(Таблица723[[#This Row],[НОМЕР]],#REF!,9,0),"")</f>
        <v/>
      </c>
      <c r="C356" s="12">
        <f>IF(Категорії!F356&lt;&gt;9999,Категорії!F356,"")</f>
        <v>0</v>
      </c>
      <c r="D356" s="11" t="str">
        <f>IFERROR(VLOOKUP(Таблица723[[#This Row],[НОМЕР]],#REF!,2),"")</f>
        <v/>
      </c>
      <c r="E356" s="11" t="str">
        <f>IFERROR(VLOOKUP(Таблица723[[#This Row],[НОМЕР]],#REF!,6),"")</f>
        <v/>
      </c>
      <c r="F356" s="13" t="str">
        <f>IFERROR(VLOOKUP(Таблица723[[#This Row],[НОМЕР]],#REF!,4,0)-$J$2,"")</f>
        <v/>
      </c>
    </row>
    <row r="357" spans="2:6" ht="15" x14ac:dyDescent="0.2">
      <c r="B357" s="11" t="str">
        <f>IFERROR(VLOOKUP(Таблица723[[#This Row],[НОМЕР]],#REF!,9,0),"")</f>
        <v/>
      </c>
      <c r="C357" s="12">
        <f>IF(Категорії!F357&lt;&gt;9999,Категорії!F357,"")</f>
        <v>0</v>
      </c>
      <c r="D357" s="11" t="str">
        <f>IFERROR(VLOOKUP(Таблица723[[#This Row],[НОМЕР]],#REF!,2),"")</f>
        <v/>
      </c>
      <c r="E357" s="11" t="str">
        <f>IFERROR(VLOOKUP(Таблица723[[#This Row],[НОМЕР]],#REF!,6),"")</f>
        <v/>
      </c>
      <c r="F357" s="13" t="str">
        <f>IFERROR(VLOOKUP(Таблица723[[#This Row],[НОМЕР]],#REF!,4,0)-$J$2,"")</f>
        <v/>
      </c>
    </row>
    <row r="358" spans="2:6" ht="15" x14ac:dyDescent="0.2">
      <c r="B358" s="11" t="str">
        <f>IFERROR(VLOOKUP(Таблица723[[#This Row],[НОМЕР]],#REF!,9,0),"")</f>
        <v/>
      </c>
      <c r="C358" s="12">
        <f>IF(Категорії!F358&lt;&gt;9999,Категорії!F358,"")</f>
        <v>0</v>
      </c>
      <c r="D358" s="11" t="str">
        <f>IFERROR(VLOOKUP(Таблица723[[#This Row],[НОМЕР]],#REF!,2),"")</f>
        <v/>
      </c>
      <c r="E358" s="11" t="str">
        <f>IFERROR(VLOOKUP(Таблица723[[#This Row],[НОМЕР]],#REF!,6),"")</f>
        <v/>
      </c>
      <c r="F358" s="13" t="str">
        <f>IFERROR(VLOOKUP(Таблица723[[#This Row],[НОМЕР]],#REF!,4,0)-$J$2,"")</f>
        <v/>
      </c>
    </row>
    <row r="359" spans="2:6" ht="15" x14ac:dyDescent="0.2">
      <c r="B359" s="11" t="str">
        <f>IFERROR(VLOOKUP(Таблица723[[#This Row],[НОМЕР]],#REF!,9,0),"")</f>
        <v/>
      </c>
      <c r="C359" s="12">
        <f>IF(Категорії!F359&lt;&gt;9999,Категорії!F359,"")</f>
        <v>0</v>
      </c>
      <c r="D359" s="11" t="str">
        <f>IFERROR(VLOOKUP(Таблица723[[#This Row],[НОМЕР]],#REF!,2),"")</f>
        <v/>
      </c>
      <c r="E359" s="11" t="str">
        <f>IFERROR(VLOOKUP(Таблица723[[#This Row],[НОМЕР]],#REF!,6),"")</f>
        <v/>
      </c>
      <c r="F359" s="13" t="str">
        <f>IFERROR(VLOOKUP(Таблица723[[#This Row],[НОМЕР]],#REF!,4,0)-$J$2,"")</f>
        <v/>
      </c>
    </row>
    <row r="360" spans="2:6" ht="15" x14ac:dyDescent="0.2">
      <c r="B360" s="11" t="str">
        <f>IFERROR(VLOOKUP(Таблица723[[#This Row],[НОМЕР]],#REF!,9,0),"")</f>
        <v/>
      </c>
      <c r="C360" s="12">
        <f>IF(Категорії!F360&lt;&gt;9999,Категорії!F360,"")</f>
        <v>0</v>
      </c>
      <c r="D360" s="11" t="str">
        <f>IFERROR(VLOOKUP(Таблица723[[#This Row],[НОМЕР]],#REF!,2),"")</f>
        <v/>
      </c>
      <c r="E360" s="11" t="str">
        <f>IFERROR(VLOOKUP(Таблица723[[#This Row],[НОМЕР]],#REF!,6),"")</f>
        <v/>
      </c>
      <c r="F360" s="13" t="str">
        <f>IFERROR(VLOOKUP(Таблица723[[#This Row],[НОМЕР]],#REF!,4,0)-$J$2,"")</f>
        <v/>
      </c>
    </row>
    <row r="361" spans="2:6" ht="15" x14ac:dyDescent="0.2">
      <c r="B361" s="11" t="str">
        <f>IFERROR(VLOOKUP(Таблица723[[#This Row],[НОМЕР]],#REF!,9,0),"")</f>
        <v/>
      </c>
      <c r="C361" s="12">
        <f>IF(Категорії!F361&lt;&gt;9999,Категорії!F361,"")</f>
        <v>0</v>
      </c>
      <c r="D361" s="11" t="str">
        <f>IFERROR(VLOOKUP(Таблица723[[#This Row],[НОМЕР]],#REF!,2),"")</f>
        <v/>
      </c>
      <c r="E361" s="11" t="str">
        <f>IFERROR(VLOOKUP(Таблица723[[#This Row],[НОМЕР]],#REF!,6),"")</f>
        <v/>
      </c>
      <c r="F361" s="13" t="str">
        <f>IFERROR(VLOOKUP(Таблица723[[#This Row],[НОМЕР]],#REF!,4,0)-$J$2,"")</f>
        <v/>
      </c>
    </row>
    <row r="362" spans="2:6" ht="15" x14ac:dyDescent="0.2">
      <c r="B362" s="11" t="str">
        <f>IFERROR(VLOOKUP(Таблица723[[#This Row],[НОМЕР]],#REF!,9,0),"")</f>
        <v/>
      </c>
      <c r="C362" s="12">
        <f>IF(Категорії!F362&lt;&gt;9999,Категорії!F362,"")</f>
        <v>0</v>
      </c>
      <c r="D362" s="11" t="str">
        <f>IFERROR(VLOOKUP(Таблица723[[#This Row],[НОМЕР]],#REF!,2),"")</f>
        <v/>
      </c>
      <c r="E362" s="11" t="str">
        <f>IFERROR(VLOOKUP(Таблица723[[#This Row],[НОМЕР]],#REF!,6),"")</f>
        <v/>
      </c>
      <c r="F362" s="13" t="str">
        <f>IFERROR(VLOOKUP(Таблица723[[#This Row],[НОМЕР]],#REF!,4,0)-$J$2,"")</f>
        <v/>
      </c>
    </row>
    <row r="363" spans="2:6" ht="15" x14ac:dyDescent="0.2">
      <c r="B363" s="11" t="str">
        <f>IFERROR(VLOOKUP(Таблица723[[#This Row],[НОМЕР]],#REF!,9,0),"")</f>
        <v/>
      </c>
      <c r="C363" s="12">
        <f>IF(Категорії!F363&lt;&gt;9999,Категорії!F363,"")</f>
        <v>0</v>
      </c>
      <c r="D363" s="11" t="str">
        <f>IFERROR(VLOOKUP(Таблица723[[#This Row],[НОМЕР]],#REF!,2),"")</f>
        <v/>
      </c>
      <c r="E363" s="11" t="str">
        <f>IFERROR(VLOOKUP(Таблица723[[#This Row],[НОМЕР]],#REF!,6),"")</f>
        <v/>
      </c>
      <c r="F363" s="13" t="str">
        <f>IFERROR(VLOOKUP(Таблица723[[#This Row],[НОМЕР]],#REF!,4,0)-$J$2,"")</f>
        <v/>
      </c>
    </row>
    <row r="364" spans="2:6" ht="15" x14ac:dyDescent="0.2">
      <c r="B364" s="11" t="str">
        <f>IFERROR(VLOOKUP(Таблица723[[#This Row],[НОМЕР]],#REF!,9,0),"")</f>
        <v/>
      </c>
      <c r="C364" s="12">
        <f>IF(Категорії!F364&lt;&gt;9999,Категорії!F364,"")</f>
        <v>0</v>
      </c>
      <c r="D364" s="11" t="str">
        <f>IFERROR(VLOOKUP(Таблица723[[#This Row],[НОМЕР]],#REF!,2),"")</f>
        <v/>
      </c>
      <c r="E364" s="11" t="str">
        <f>IFERROR(VLOOKUP(Таблица723[[#This Row],[НОМЕР]],#REF!,6),"")</f>
        <v/>
      </c>
      <c r="F364" s="13" t="str">
        <f>IFERROR(VLOOKUP(Таблица723[[#This Row],[НОМЕР]],#REF!,4,0)-$J$2,"")</f>
        <v/>
      </c>
    </row>
    <row r="365" spans="2:6" ht="15" x14ac:dyDescent="0.2">
      <c r="B365" s="11" t="str">
        <f>IFERROR(VLOOKUP(Таблица723[[#This Row],[НОМЕР]],#REF!,9,0),"")</f>
        <v/>
      </c>
      <c r="C365" s="12">
        <f>IF(Категорії!F365&lt;&gt;9999,Категорії!F365,"")</f>
        <v>0</v>
      </c>
      <c r="D365" s="11" t="str">
        <f>IFERROR(VLOOKUP(Таблица723[[#This Row],[НОМЕР]],#REF!,2),"")</f>
        <v/>
      </c>
      <c r="E365" s="11" t="str">
        <f>IFERROR(VLOOKUP(Таблица723[[#This Row],[НОМЕР]],#REF!,6),"")</f>
        <v/>
      </c>
      <c r="F365" s="13" t="str">
        <f>IFERROR(VLOOKUP(Таблица723[[#This Row],[НОМЕР]],#REF!,4,0)-$J$2,"")</f>
        <v/>
      </c>
    </row>
    <row r="366" spans="2:6" ht="15" x14ac:dyDescent="0.2">
      <c r="B366" s="11" t="str">
        <f>IFERROR(VLOOKUP(Таблица723[[#This Row],[НОМЕР]],#REF!,9,0),"")</f>
        <v/>
      </c>
      <c r="C366" s="12">
        <f>IF(Категорії!F366&lt;&gt;9999,Категорії!F366,"")</f>
        <v>0</v>
      </c>
      <c r="D366" s="11" t="str">
        <f>IFERROR(VLOOKUP(Таблица723[[#This Row],[НОМЕР]],#REF!,2),"")</f>
        <v/>
      </c>
      <c r="E366" s="11" t="str">
        <f>IFERROR(VLOOKUP(Таблица723[[#This Row],[НОМЕР]],#REF!,6),"")</f>
        <v/>
      </c>
      <c r="F366" s="13" t="str">
        <f>IFERROR(VLOOKUP(Таблица723[[#This Row],[НОМЕР]],#REF!,4,0)-$J$2,"")</f>
        <v/>
      </c>
    </row>
    <row r="367" spans="2:6" ht="15" x14ac:dyDescent="0.2">
      <c r="B367" s="11" t="str">
        <f>IFERROR(VLOOKUP(Таблица723[[#This Row],[НОМЕР]],#REF!,9,0),"")</f>
        <v/>
      </c>
      <c r="C367" s="12">
        <f>IF(Категорії!F367&lt;&gt;9999,Категорії!F367,"")</f>
        <v>0</v>
      </c>
      <c r="D367" s="11" t="str">
        <f>IFERROR(VLOOKUP(Таблица723[[#This Row],[НОМЕР]],#REF!,2),"")</f>
        <v/>
      </c>
      <c r="E367" s="11" t="str">
        <f>IFERROR(VLOOKUP(Таблица723[[#This Row],[НОМЕР]],#REF!,6),"")</f>
        <v/>
      </c>
      <c r="F367" s="13" t="str">
        <f>IFERROR(VLOOKUP(Таблица723[[#This Row],[НОМЕР]],#REF!,4,0)-$J$2,"")</f>
        <v/>
      </c>
    </row>
    <row r="368" spans="2:6" ht="15" x14ac:dyDescent="0.2">
      <c r="B368" s="11" t="str">
        <f>IFERROR(VLOOKUP(Таблица723[[#This Row],[НОМЕР]],#REF!,9,0),"")</f>
        <v/>
      </c>
      <c r="C368" s="12">
        <f>IF(Категорії!F368&lt;&gt;9999,Категорії!F368,"")</f>
        <v>0</v>
      </c>
      <c r="D368" s="11" t="str">
        <f>IFERROR(VLOOKUP(Таблица723[[#This Row],[НОМЕР]],#REF!,2),"")</f>
        <v/>
      </c>
      <c r="E368" s="11" t="str">
        <f>IFERROR(VLOOKUP(Таблица723[[#This Row],[НОМЕР]],#REF!,6),"")</f>
        <v/>
      </c>
      <c r="F368" s="13" t="str">
        <f>IFERROR(VLOOKUP(Таблица723[[#This Row],[НОМЕР]],#REF!,4,0)-$J$2,"")</f>
        <v/>
      </c>
    </row>
    <row r="369" spans="2:6" ht="15" x14ac:dyDescent="0.2">
      <c r="B369" s="11" t="str">
        <f>IFERROR(VLOOKUP(Таблица723[[#This Row],[НОМЕР]],#REF!,9,0),"")</f>
        <v/>
      </c>
      <c r="C369" s="12">
        <f>IF(Категорії!F369&lt;&gt;9999,Категорії!F369,"")</f>
        <v>0</v>
      </c>
      <c r="D369" s="11" t="str">
        <f>IFERROR(VLOOKUP(Таблица723[[#This Row],[НОМЕР]],#REF!,2),"")</f>
        <v/>
      </c>
      <c r="E369" s="11" t="str">
        <f>IFERROR(VLOOKUP(Таблица723[[#This Row],[НОМЕР]],#REF!,6),"")</f>
        <v/>
      </c>
      <c r="F369" s="13" t="str">
        <f>IFERROR(VLOOKUP(Таблица723[[#This Row],[НОМЕР]],#REF!,4,0)-$J$2,"")</f>
        <v/>
      </c>
    </row>
    <row r="370" spans="2:6" ht="15" x14ac:dyDescent="0.2">
      <c r="B370" s="11" t="str">
        <f>IFERROR(VLOOKUP(Таблица723[[#This Row],[НОМЕР]],#REF!,9,0),"")</f>
        <v/>
      </c>
      <c r="C370" s="12">
        <f>IF(Категорії!F370&lt;&gt;9999,Категорії!F370,"")</f>
        <v>0</v>
      </c>
      <c r="D370" s="11" t="str">
        <f>IFERROR(VLOOKUP(Таблица723[[#This Row],[НОМЕР]],#REF!,2),"")</f>
        <v/>
      </c>
      <c r="E370" s="11" t="str">
        <f>IFERROR(VLOOKUP(Таблица723[[#This Row],[НОМЕР]],#REF!,6),"")</f>
        <v/>
      </c>
      <c r="F370" s="13" t="str">
        <f>IFERROR(VLOOKUP(Таблица723[[#This Row],[НОМЕР]],#REF!,4,0)-$J$2,"")</f>
        <v/>
      </c>
    </row>
    <row r="371" spans="2:6" ht="15" x14ac:dyDescent="0.2">
      <c r="B371" s="11" t="str">
        <f>IFERROR(VLOOKUP(Таблица723[[#This Row],[НОМЕР]],#REF!,9,0),"")</f>
        <v/>
      </c>
      <c r="C371" s="12">
        <f>IF(Категорії!F371&lt;&gt;9999,Категорії!F371,"")</f>
        <v>0</v>
      </c>
      <c r="D371" s="11" t="str">
        <f>IFERROR(VLOOKUP(Таблица723[[#This Row],[НОМЕР]],#REF!,2),"")</f>
        <v/>
      </c>
      <c r="E371" s="11" t="str">
        <f>IFERROR(VLOOKUP(Таблица723[[#This Row],[НОМЕР]],#REF!,6),"")</f>
        <v/>
      </c>
      <c r="F371" s="13" t="str">
        <f>IFERROR(VLOOKUP(Таблица723[[#This Row],[НОМЕР]],#REF!,4,0)-$J$2,"")</f>
        <v/>
      </c>
    </row>
    <row r="372" spans="2:6" ht="15" x14ac:dyDescent="0.2">
      <c r="B372" s="11" t="str">
        <f>IFERROR(VLOOKUP(Таблица723[[#This Row],[НОМЕР]],#REF!,9,0),"")</f>
        <v/>
      </c>
      <c r="C372" s="12">
        <f>IF(Категорії!F372&lt;&gt;9999,Категорії!F372,"")</f>
        <v>0</v>
      </c>
      <c r="D372" s="11" t="str">
        <f>IFERROR(VLOOKUP(Таблица723[[#This Row],[НОМЕР]],#REF!,2),"")</f>
        <v/>
      </c>
      <c r="E372" s="11" t="str">
        <f>IFERROR(VLOOKUP(Таблица723[[#This Row],[НОМЕР]],#REF!,6),"")</f>
        <v/>
      </c>
      <c r="F372" s="13" t="str">
        <f>IFERROR(VLOOKUP(Таблица723[[#This Row],[НОМЕР]],#REF!,4,0)-$J$2,"")</f>
        <v/>
      </c>
    </row>
    <row r="373" spans="2:6" ht="15" x14ac:dyDescent="0.2">
      <c r="B373" s="11" t="str">
        <f>IFERROR(VLOOKUP(Таблица723[[#This Row],[НОМЕР]],#REF!,9,0),"")</f>
        <v/>
      </c>
      <c r="C373" s="12">
        <f>IF(Категорії!F373&lt;&gt;9999,Категорії!F373,"")</f>
        <v>0</v>
      </c>
      <c r="D373" s="11" t="str">
        <f>IFERROR(VLOOKUP(Таблица723[[#This Row],[НОМЕР]],#REF!,2),"")</f>
        <v/>
      </c>
      <c r="E373" s="11" t="str">
        <f>IFERROR(VLOOKUP(Таблица723[[#This Row],[НОМЕР]],#REF!,6),"")</f>
        <v/>
      </c>
      <c r="F373" s="13" t="str">
        <f>IFERROR(VLOOKUP(Таблица723[[#This Row],[НОМЕР]],#REF!,4,0)-$J$2,"")</f>
        <v/>
      </c>
    </row>
    <row r="374" spans="2:6" ht="15" x14ac:dyDescent="0.2">
      <c r="B374" s="11" t="str">
        <f>IFERROR(VLOOKUP(Таблица723[[#This Row],[НОМЕР]],#REF!,9,0),"")</f>
        <v/>
      </c>
      <c r="C374" s="12">
        <f>IF(Категорії!F374&lt;&gt;9999,Категорії!F374,"")</f>
        <v>0</v>
      </c>
      <c r="D374" s="11" t="str">
        <f>IFERROR(VLOOKUP(Таблица723[[#This Row],[НОМЕР]],#REF!,2),"")</f>
        <v/>
      </c>
      <c r="E374" s="11" t="str">
        <f>IFERROR(VLOOKUP(Таблица723[[#This Row],[НОМЕР]],#REF!,6),"")</f>
        <v/>
      </c>
      <c r="F374" s="13" t="str">
        <f>IFERROR(VLOOKUP(Таблица723[[#This Row],[НОМЕР]],#REF!,4,0)-$J$2,"")</f>
        <v/>
      </c>
    </row>
    <row r="375" spans="2:6" ht="15" x14ac:dyDescent="0.2">
      <c r="B375" s="11" t="str">
        <f>IFERROR(VLOOKUP(Таблица723[[#This Row],[НОМЕР]],#REF!,9,0),"")</f>
        <v/>
      </c>
      <c r="C375" s="12">
        <f>IF(Категорії!F375&lt;&gt;9999,Категорії!F375,"")</f>
        <v>0</v>
      </c>
      <c r="D375" s="11" t="str">
        <f>IFERROR(VLOOKUP(Таблица723[[#This Row],[НОМЕР]],#REF!,2),"")</f>
        <v/>
      </c>
      <c r="E375" s="11" t="str">
        <f>IFERROR(VLOOKUP(Таблица723[[#This Row],[НОМЕР]],#REF!,6),"")</f>
        <v/>
      </c>
      <c r="F375" s="13" t="str">
        <f>IFERROR(VLOOKUP(Таблица723[[#This Row],[НОМЕР]],#REF!,4,0)-$J$2,"")</f>
        <v/>
      </c>
    </row>
    <row r="376" spans="2:6" ht="15" x14ac:dyDescent="0.2">
      <c r="B376" s="11" t="str">
        <f>IFERROR(VLOOKUP(Таблица723[[#This Row],[НОМЕР]],#REF!,9,0),"")</f>
        <v/>
      </c>
      <c r="C376" s="12">
        <f>IF(Категорії!F376&lt;&gt;9999,Категорії!F376,"")</f>
        <v>0</v>
      </c>
      <c r="D376" s="11" t="str">
        <f>IFERROR(VLOOKUP(Таблица723[[#This Row],[НОМЕР]],#REF!,2),"")</f>
        <v/>
      </c>
      <c r="E376" s="11" t="str">
        <f>IFERROR(VLOOKUP(Таблица723[[#This Row],[НОМЕР]],#REF!,6),"")</f>
        <v/>
      </c>
      <c r="F376" s="13" t="str">
        <f>IFERROR(VLOOKUP(Таблица723[[#This Row],[НОМЕР]],#REF!,4,0)-$J$2,"")</f>
        <v/>
      </c>
    </row>
    <row r="377" spans="2:6" ht="15" x14ac:dyDescent="0.2">
      <c r="B377" s="11" t="str">
        <f>IFERROR(VLOOKUP(Таблица723[[#This Row],[НОМЕР]],#REF!,9,0),"")</f>
        <v/>
      </c>
      <c r="C377" s="12">
        <f>IF(Категорії!F377&lt;&gt;9999,Категорії!F377,"")</f>
        <v>0</v>
      </c>
      <c r="D377" s="11" t="str">
        <f>IFERROR(VLOOKUP(Таблица723[[#This Row],[НОМЕР]],#REF!,2),"")</f>
        <v/>
      </c>
      <c r="E377" s="11" t="str">
        <f>IFERROR(VLOOKUP(Таблица723[[#This Row],[НОМЕР]],#REF!,6),"")</f>
        <v/>
      </c>
      <c r="F377" s="13" t="str">
        <f>IFERROR(VLOOKUP(Таблица723[[#This Row],[НОМЕР]],#REF!,4,0)-$J$2,"")</f>
        <v/>
      </c>
    </row>
    <row r="378" spans="2:6" ht="15" x14ac:dyDescent="0.2">
      <c r="B378" s="11" t="str">
        <f>IFERROR(VLOOKUP(Таблица723[[#This Row],[НОМЕР]],#REF!,9,0),"")</f>
        <v/>
      </c>
      <c r="C378" s="12">
        <f>IF(Категорії!F378&lt;&gt;9999,Категорії!F378,"")</f>
        <v>0</v>
      </c>
      <c r="D378" s="11" t="str">
        <f>IFERROR(VLOOKUP(Таблица723[[#This Row],[НОМЕР]],#REF!,2),"")</f>
        <v/>
      </c>
      <c r="E378" s="11" t="str">
        <f>IFERROR(VLOOKUP(Таблица723[[#This Row],[НОМЕР]],#REF!,6),"")</f>
        <v/>
      </c>
      <c r="F378" s="13" t="str">
        <f>IFERROR(VLOOKUP(Таблица723[[#This Row],[НОМЕР]],#REF!,4,0)-$J$2,"")</f>
        <v/>
      </c>
    </row>
    <row r="379" spans="2:6" ht="15" x14ac:dyDescent="0.2">
      <c r="B379" s="11" t="str">
        <f>IFERROR(VLOOKUP(Таблица723[[#This Row],[НОМЕР]],#REF!,9,0),"")</f>
        <v/>
      </c>
      <c r="C379" s="12">
        <f>IF(Категорії!F379&lt;&gt;9999,Категорії!F379,"")</f>
        <v>0</v>
      </c>
      <c r="D379" s="11" t="str">
        <f>IFERROR(VLOOKUP(Таблица723[[#This Row],[НОМЕР]],#REF!,2),"")</f>
        <v/>
      </c>
      <c r="E379" s="11" t="str">
        <f>IFERROR(VLOOKUP(Таблица723[[#This Row],[НОМЕР]],#REF!,6),"")</f>
        <v/>
      </c>
      <c r="F379" s="13" t="str">
        <f>IFERROR(VLOOKUP(Таблица723[[#This Row],[НОМЕР]],#REF!,4,0)-$J$2,"")</f>
        <v/>
      </c>
    </row>
    <row r="380" spans="2:6" ht="15" x14ac:dyDescent="0.2">
      <c r="B380" s="11" t="str">
        <f>IFERROR(VLOOKUP(Таблица723[[#This Row],[НОМЕР]],#REF!,9,0),"")</f>
        <v/>
      </c>
      <c r="C380" s="12">
        <f>IF(Категорії!F380&lt;&gt;9999,Категорії!F380,"")</f>
        <v>0</v>
      </c>
      <c r="D380" s="11" t="str">
        <f>IFERROR(VLOOKUP(Таблица723[[#This Row],[НОМЕР]],#REF!,2),"")</f>
        <v/>
      </c>
      <c r="E380" s="11" t="str">
        <f>IFERROR(VLOOKUP(Таблица723[[#This Row],[НОМЕР]],#REF!,6),"")</f>
        <v/>
      </c>
      <c r="F380" s="13" t="str">
        <f>IFERROR(VLOOKUP(Таблица723[[#This Row],[НОМЕР]],#REF!,4,0)-$J$2,"")</f>
        <v/>
      </c>
    </row>
    <row r="381" spans="2:6" ht="15" x14ac:dyDescent="0.2">
      <c r="B381" s="11" t="str">
        <f>IFERROR(VLOOKUP(Таблица723[[#This Row],[НОМЕР]],#REF!,9,0),"")</f>
        <v/>
      </c>
      <c r="C381" s="12">
        <f>IF(Категорії!F381&lt;&gt;9999,Категорії!F381,"")</f>
        <v>0</v>
      </c>
      <c r="D381" s="11" t="str">
        <f>IFERROR(VLOOKUP(Таблица723[[#This Row],[НОМЕР]],#REF!,2),"")</f>
        <v/>
      </c>
      <c r="E381" s="11" t="str">
        <f>IFERROR(VLOOKUP(Таблица723[[#This Row],[НОМЕР]],#REF!,6),"")</f>
        <v/>
      </c>
      <c r="F381" s="13" t="str">
        <f>IFERROR(VLOOKUP(Таблица723[[#This Row],[НОМЕР]],#REF!,4,0)-$J$2,"")</f>
        <v/>
      </c>
    </row>
    <row r="382" spans="2:6" ht="15" x14ac:dyDescent="0.2">
      <c r="B382" s="11" t="str">
        <f>IFERROR(VLOOKUP(Таблица723[[#This Row],[НОМЕР]],#REF!,9,0),"")</f>
        <v/>
      </c>
      <c r="C382" s="12">
        <f>IF(Категорії!F382&lt;&gt;9999,Категорії!F382,"")</f>
        <v>0</v>
      </c>
      <c r="D382" s="11" t="str">
        <f>IFERROR(VLOOKUP(Таблица723[[#This Row],[НОМЕР]],#REF!,2),"")</f>
        <v/>
      </c>
      <c r="E382" s="11" t="str">
        <f>IFERROR(VLOOKUP(Таблица723[[#This Row],[НОМЕР]],#REF!,6),"")</f>
        <v/>
      </c>
      <c r="F382" s="13" t="str">
        <f>IFERROR(VLOOKUP(Таблица723[[#This Row],[НОМЕР]],#REF!,4,0)-$J$2,"")</f>
        <v/>
      </c>
    </row>
    <row r="383" spans="2:6" ht="15" x14ac:dyDescent="0.2">
      <c r="B383" s="11" t="str">
        <f>IFERROR(VLOOKUP(Таблица723[[#This Row],[НОМЕР]],#REF!,9,0),"")</f>
        <v/>
      </c>
      <c r="C383" s="12">
        <f>IF(Категорії!F383&lt;&gt;9999,Категорії!F383,"")</f>
        <v>0</v>
      </c>
      <c r="D383" s="11" t="str">
        <f>IFERROR(VLOOKUP(Таблица723[[#This Row],[НОМЕР]],#REF!,2),"")</f>
        <v/>
      </c>
      <c r="E383" s="11" t="str">
        <f>IFERROR(VLOOKUP(Таблица723[[#This Row],[НОМЕР]],#REF!,6),"")</f>
        <v/>
      </c>
      <c r="F383" s="13" t="str">
        <f>IFERROR(VLOOKUP(Таблица723[[#This Row],[НОМЕР]],#REF!,4,0)-$J$2,"")</f>
        <v/>
      </c>
    </row>
    <row r="384" spans="2:6" ht="15" x14ac:dyDescent="0.2">
      <c r="B384" s="11" t="str">
        <f>IFERROR(VLOOKUP(Таблица723[[#This Row],[НОМЕР]],#REF!,9,0),"")</f>
        <v/>
      </c>
      <c r="C384" s="12">
        <f>IF(Категорії!F384&lt;&gt;9999,Категорії!F384,"")</f>
        <v>0</v>
      </c>
      <c r="D384" s="11" t="str">
        <f>IFERROR(VLOOKUP(Таблица723[[#This Row],[НОМЕР]],#REF!,2),"")</f>
        <v/>
      </c>
      <c r="E384" s="11" t="str">
        <f>IFERROR(VLOOKUP(Таблица723[[#This Row],[НОМЕР]],#REF!,6),"")</f>
        <v/>
      </c>
      <c r="F384" s="13" t="str">
        <f>IFERROR(VLOOKUP(Таблица723[[#This Row],[НОМЕР]],#REF!,4,0)-$J$2,"")</f>
        <v/>
      </c>
    </row>
    <row r="385" spans="2:6" ht="15" x14ac:dyDescent="0.2">
      <c r="B385" s="11" t="str">
        <f>IFERROR(VLOOKUP(Таблица723[[#This Row],[НОМЕР]],#REF!,9,0),"")</f>
        <v/>
      </c>
      <c r="C385" s="12">
        <f>IF(Категорії!F385&lt;&gt;9999,Категорії!F385,"")</f>
        <v>0</v>
      </c>
      <c r="D385" s="11" t="str">
        <f>IFERROR(VLOOKUP(Таблица723[[#This Row],[НОМЕР]],#REF!,2),"")</f>
        <v/>
      </c>
      <c r="E385" s="11" t="str">
        <f>IFERROR(VLOOKUP(Таблица723[[#This Row],[НОМЕР]],#REF!,6),"")</f>
        <v/>
      </c>
      <c r="F385" s="13" t="str">
        <f>IFERROR(VLOOKUP(Таблица723[[#This Row],[НОМЕР]],#REF!,4,0)-$J$2,"")</f>
        <v/>
      </c>
    </row>
    <row r="386" spans="2:6" ht="15" x14ac:dyDescent="0.2">
      <c r="B386" s="11" t="str">
        <f>IFERROR(VLOOKUP(Таблица723[[#This Row],[НОМЕР]],#REF!,9,0),"")</f>
        <v/>
      </c>
      <c r="C386" s="12">
        <f>IF(Категорії!F386&lt;&gt;9999,Категорії!F386,"")</f>
        <v>0</v>
      </c>
      <c r="D386" s="11" t="str">
        <f>IFERROR(VLOOKUP(Таблица723[[#This Row],[НОМЕР]],#REF!,2),"")</f>
        <v/>
      </c>
      <c r="E386" s="11" t="str">
        <f>IFERROR(VLOOKUP(Таблица723[[#This Row],[НОМЕР]],#REF!,6),"")</f>
        <v/>
      </c>
      <c r="F386" s="13" t="str">
        <f>IFERROR(VLOOKUP(Таблица723[[#This Row],[НОМЕР]],#REF!,4,0)-$J$2,"")</f>
        <v/>
      </c>
    </row>
    <row r="387" spans="2:6" ht="15" x14ac:dyDescent="0.2">
      <c r="B387" s="11" t="str">
        <f>IFERROR(VLOOKUP(Таблица723[[#This Row],[НОМЕР]],#REF!,9,0),"")</f>
        <v/>
      </c>
      <c r="C387" s="12">
        <f>IF(Категорії!F387&lt;&gt;9999,Категорії!F387,"")</f>
        <v>0</v>
      </c>
      <c r="D387" s="11" t="str">
        <f>IFERROR(VLOOKUP(Таблица723[[#This Row],[НОМЕР]],#REF!,2),"")</f>
        <v/>
      </c>
      <c r="E387" s="11" t="str">
        <f>IFERROR(VLOOKUP(Таблица723[[#This Row],[НОМЕР]],#REF!,6),"")</f>
        <v/>
      </c>
      <c r="F387" s="13" t="str">
        <f>IFERROR(VLOOKUP(Таблица723[[#This Row],[НОМЕР]],#REF!,4,0)-$J$2,"")</f>
        <v/>
      </c>
    </row>
    <row r="388" spans="2:6" ht="15" x14ac:dyDescent="0.2">
      <c r="B388" s="11" t="str">
        <f>IFERROR(VLOOKUP(Таблица723[[#This Row],[НОМЕР]],#REF!,9,0),"")</f>
        <v/>
      </c>
      <c r="C388" s="12">
        <f>IF(Категорії!F388&lt;&gt;9999,Категорії!F388,"")</f>
        <v>0</v>
      </c>
      <c r="D388" s="11" t="str">
        <f>IFERROR(VLOOKUP(Таблица723[[#This Row],[НОМЕР]],#REF!,2),"")</f>
        <v/>
      </c>
      <c r="E388" s="11" t="str">
        <f>IFERROR(VLOOKUP(Таблица723[[#This Row],[НОМЕР]],#REF!,6),"")</f>
        <v/>
      </c>
      <c r="F388" s="13" t="str">
        <f>IFERROR(VLOOKUP(Таблица723[[#This Row],[НОМЕР]],#REF!,4,0)-$J$2,"")</f>
        <v/>
      </c>
    </row>
    <row r="389" spans="2:6" ht="15" x14ac:dyDescent="0.2">
      <c r="B389" s="11" t="str">
        <f>IFERROR(VLOOKUP(Таблица723[[#This Row],[НОМЕР]],#REF!,9,0),"")</f>
        <v/>
      </c>
      <c r="C389" s="12">
        <f>IF(Категорії!F389&lt;&gt;9999,Категорії!F389,"")</f>
        <v>0</v>
      </c>
      <c r="D389" s="11" t="str">
        <f>IFERROR(VLOOKUP(Таблица723[[#This Row],[НОМЕР]],#REF!,2),"")</f>
        <v/>
      </c>
      <c r="E389" s="11" t="str">
        <f>IFERROR(VLOOKUP(Таблица723[[#This Row],[НОМЕР]],#REF!,6),"")</f>
        <v/>
      </c>
      <c r="F389" s="13" t="str">
        <f>IFERROR(VLOOKUP(Таблица723[[#This Row],[НОМЕР]],#REF!,4,0)-$J$2,"")</f>
        <v/>
      </c>
    </row>
    <row r="390" spans="2:6" ht="15" x14ac:dyDescent="0.2">
      <c r="B390" s="11" t="str">
        <f>IFERROR(VLOOKUP(Таблица723[[#This Row],[НОМЕР]],#REF!,9,0),"")</f>
        <v/>
      </c>
      <c r="C390" s="12">
        <f>IF(Категорії!F390&lt;&gt;9999,Категорії!F390,"")</f>
        <v>0</v>
      </c>
      <c r="D390" s="11" t="str">
        <f>IFERROR(VLOOKUP(Таблица723[[#This Row],[НОМЕР]],#REF!,2),"")</f>
        <v/>
      </c>
      <c r="E390" s="11" t="str">
        <f>IFERROR(VLOOKUP(Таблица723[[#This Row],[НОМЕР]],#REF!,6),"")</f>
        <v/>
      </c>
      <c r="F390" s="13" t="str">
        <f>IFERROR(VLOOKUP(Таблица723[[#This Row],[НОМЕР]],#REF!,4,0)-$J$2,"")</f>
        <v/>
      </c>
    </row>
    <row r="391" spans="2:6" ht="15" x14ac:dyDescent="0.2">
      <c r="B391" s="11" t="str">
        <f>IFERROR(VLOOKUP(Таблица723[[#This Row],[НОМЕР]],#REF!,9,0),"")</f>
        <v/>
      </c>
      <c r="C391" s="12">
        <f>IF(Категорії!F391&lt;&gt;9999,Категорії!F391,"")</f>
        <v>0</v>
      </c>
      <c r="D391" s="11" t="str">
        <f>IFERROR(VLOOKUP(Таблица723[[#This Row],[НОМЕР]],#REF!,2),"")</f>
        <v/>
      </c>
      <c r="E391" s="11" t="str">
        <f>IFERROR(VLOOKUP(Таблица723[[#This Row],[НОМЕР]],#REF!,6),"")</f>
        <v/>
      </c>
      <c r="F391" s="13" t="str">
        <f>IFERROR(VLOOKUP(Таблица723[[#This Row],[НОМЕР]],#REF!,4,0)-$J$2,"")</f>
        <v/>
      </c>
    </row>
    <row r="392" spans="2:6" ht="15" x14ac:dyDescent="0.2">
      <c r="B392" s="11" t="str">
        <f>IFERROR(VLOOKUP(Таблица723[[#This Row],[НОМЕР]],#REF!,9,0),"")</f>
        <v/>
      </c>
      <c r="C392" s="12">
        <f>IF(Категорії!F392&lt;&gt;9999,Категорії!F392,"")</f>
        <v>0</v>
      </c>
      <c r="D392" s="11" t="str">
        <f>IFERROR(VLOOKUP(Таблица723[[#This Row],[НОМЕР]],#REF!,2),"")</f>
        <v/>
      </c>
      <c r="E392" s="11" t="str">
        <f>IFERROR(VLOOKUP(Таблица723[[#This Row],[НОМЕР]],#REF!,6),"")</f>
        <v/>
      </c>
      <c r="F392" s="13" t="str">
        <f>IFERROR(VLOOKUP(Таблица723[[#This Row],[НОМЕР]],#REF!,4,0)-$J$2,"")</f>
        <v/>
      </c>
    </row>
    <row r="393" spans="2:6" ht="15" x14ac:dyDescent="0.2">
      <c r="B393" s="11" t="str">
        <f>IFERROR(VLOOKUP(Таблица723[[#This Row],[НОМЕР]],#REF!,9,0),"")</f>
        <v/>
      </c>
      <c r="C393" s="12">
        <f>IF(Категорії!F393&lt;&gt;9999,Категорії!F393,"")</f>
        <v>0</v>
      </c>
      <c r="D393" s="11" t="str">
        <f>IFERROR(VLOOKUP(Таблица723[[#This Row],[НОМЕР]],#REF!,2),"")</f>
        <v/>
      </c>
      <c r="E393" s="11" t="str">
        <f>IFERROR(VLOOKUP(Таблица723[[#This Row],[НОМЕР]],#REF!,6),"")</f>
        <v/>
      </c>
      <c r="F393" s="13" t="str">
        <f>IFERROR(VLOOKUP(Таблица723[[#This Row],[НОМЕР]],#REF!,4,0)-$J$2,"")</f>
        <v/>
      </c>
    </row>
    <row r="394" spans="2:6" ht="15" x14ac:dyDescent="0.2">
      <c r="B394" s="11" t="str">
        <f>IFERROR(VLOOKUP(Таблица723[[#This Row],[НОМЕР]],#REF!,9,0),"")</f>
        <v/>
      </c>
      <c r="C394" s="12">
        <f>IF(Категорії!F394&lt;&gt;9999,Категорії!F394,"")</f>
        <v>0</v>
      </c>
      <c r="D394" s="11" t="str">
        <f>IFERROR(VLOOKUP(Таблица723[[#This Row],[НОМЕР]],#REF!,2),"")</f>
        <v/>
      </c>
      <c r="E394" s="11" t="str">
        <f>IFERROR(VLOOKUP(Таблица723[[#This Row],[НОМЕР]],#REF!,6),"")</f>
        <v/>
      </c>
      <c r="F394" s="13" t="str">
        <f>IFERROR(VLOOKUP(Таблица723[[#This Row],[НОМЕР]],#REF!,4,0)-$J$2,"")</f>
        <v/>
      </c>
    </row>
    <row r="395" spans="2:6" ht="15" x14ac:dyDescent="0.2">
      <c r="B395" s="11" t="str">
        <f>IFERROR(VLOOKUP(Таблица723[[#This Row],[НОМЕР]],#REF!,9,0),"")</f>
        <v/>
      </c>
      <c r="C395" s="12">
        <f>IF(Категорії!F395&lt;&gt;9999,Категорії!F395,"")</f>
        <v>0</v>
      </c>
      <c r="D395" s="11" t="str">
        <f>IFERROR(VLOOKUP(Таблица723[[#This Row],[НОМЕР]],#REF!,2),"")</f>
        <v/>
      </c>
      <c r="E395" s="11" t="str">
        <f>IFERROR(VLOOKUP(Таблица723[[#This Row],[НОМЕР]],#REF!,6),"")</f>
        <v/>
      </c>
      <c r="F395" s="13" t="str">
        <f>IFERROR(VLOOKUP(Таблица723[[#This Row],[НОМЕР]],#REF!,4,0)-$J$2,"")</f>
        <v/>
      </c>
    </row>
    <row r="396" spans="2:6" ht="15" x14ac:dyDescent="0.2">
      <c r="B396" s="11" t="str">
        <f>IFERROR(VLOOKUP(Таблица723[[#This Row],[НОМЕР]],#REF!,9,0),"")</f>
        <v/>
      </c>
      <c r="C396" s="12">
        <f>IF(Категорії!F396&lt;&gt;9999,Категорії!F396,"")</f>
        <v>0</v>
      </c>
      <c r="D396" s="11" t="str">
        <f>IFERROR(VLOOKUP(Таблица723[[#This Row],[НОМЕР]],#REF!,2),"")</f>
        <v/>
      </c>
      <c r="E396" s="11" t="str">
        <f>IFERROR(VLOOKUP(Таблица723[[#This Row],[НОМЕР]],#REF!,6),"")</f>
        <v/>
      </c>
      <c r="F396" s="13" t="str">
        <f>IFERROR(VLOOKUP(Таблица723[[#This Row],[НОМЕР]],#REF!,4,0)-$J$2,"")</f>
        <v/>
      </c>
    </row>
    <row r="397" spans="2:6" ht="15" x14ac:dyDescent="0.2">
      <c r="B397" s="11" t="str">
        <f>IFERROR(VLOOKUP(Таблица723[[#This Row],[НОМЕР]],#REF!,9,0),"")</f>
        <v/>
      </c>
      <c r="C397" s="12">
        <f>IF(Категорії!F397&lt;&gt;9999,Категорії!F397,"")</f>
        <v>0</v>
      </c>
      <c r="D397" s="11" t="str">
        <f>IFERROR(VLOOKUP(Таблица723[[#This Row],[НОМЕР]],#REF!,2),"")</f>
        <v/>
      </c>
      <c r="E397" s="11" t="str">
        <f>IFERROR(VLOOKUP(Таблица723[[#This Row],[НОМЕР]],#REF!,6),"")</f>
        <v/>
      </c>
      <c r="F397" s="13" t="str">
        <f>IFERROR(VLOOKUP(Таблица723[[#This Row],[НОМЕР]],#REF!,4,0)-$J$2,"")</f>
        <v/>
      </c>
    </row>
    <row r="398" spans="2:6" ht="15" x14ac:dyDescent="0.2">
      <c r="B398" s="11" t="str">
        <f>IFERROR(VLOOKUP(Таблица723[[#This Row],[НОМЕР]],#REF!,9,0),"")</f>
        <v/>
      </c>
      <c r="C398" s="12">
        <f>IF(Категорії!F398&lt;&gt;9999,Категорії!F398,"")</f>
        <v>0</v>
      </c>
      <c r="D398" s="11" t="str">
        <f>IFERROR(VLOOKUP(Таблица723[[#This Row],[НОМЕР]],#REF!,2),"")</f>
        <v/>
      </c>
      <c r="E398" s="11" t="str">
        <f>IFERROR(VLOOKUP(Таблица723[[#This Row],[НОМЕР]],#REF!,6),"")</f>
        <v/>
      </c>
      <c r="F398" s="13" t="str">
        <f>IFERROR(VLOOKUP(Таблица723[[#This Row],[НОМЕР]],#REF!,4,0)-$J$2,"")</f>
        <v/>
      </c>
    </row>
    <row r="399" spans="2:6" ht="15" x14ac:dyDescent="0.2">
      <c r="B399" s="11" t="str">
        <f>IFERROR(VLOOKUP(Таблица723[[#This Row],[НОМЕР]],#REF!,9,0),"")</f>
        <v/>
      </c>
      <c r="C399" s="12">
        <f>IF(Категорії!F399&lt;&gt;9999,Категорії!F399,"")</f>
        <v>0</v>
      </c>
      <c r="D399" s="11" t="str">
        <f>IFERROR(VLOOKUP(Таблица723[[#This Row],[НОМЕР]],#REF!,2),"")</f>
        <v/>
      </c>
      <c r="E399" s="11" t="str">
        <f>IFERROR(VLOOKUP(Таблица723[[#This Row],[НОМЕР]],#REF!,6),"")</f>
        <v/>
      </c>
      <c r="F399" s="13" t="str">
        <f>IFERROR(VLOOKUP(Таблица723[[#This Row],[НОМЕР]],#REF!,4,0)-$J$2,"")</f>
        <v/>
      </c>
    </row>
    <row r="400" spans="2:6" ht="15" x14ac:dyDescent="0.2">
      <c r="B400" s="11" t="str">
        <f>IFERROR(VLOOKUP(Таблица723[[#This Row],[НОМЕР]],#REF!,9,0),"")</f>
        <v/>
      </c>
      <c r="C400" s="12">
        <f>IF(Категорії!F400&lt;&gt;9999,Категорії!F400,"")</f>
        <v>0</v>
      </c>
      <c r="D400" s="11" t="str">
        <f>IFERROR(VLOOKUP(Таблица723[[#This Row],[НОМЕР]],#REF!,2),"")</f>
        <v/>
      </c>
      <c r="E400" s="11" t="str">
        <f>IFERROR(VLOOKUP(Таблица723[[#This Row],[НОМЕР]],#REF!,6),"")</f>
        <v/>
      </c>
      <c r="F400" s="13" t="str">
        <f>IFERROR(VLOOKUP(Таблица723[[#This Row],[НОМЕР]],#REF!,4,0)-$J$2,"")</f>
        <v/>
      </c>
    </row>
    <row r="401" spans="2:6" ht="15" x14ac:dyDescent="0.2">
      <c r="B401" s="11" t="str">
        <f>IFERROR(VLOOKUP(Таблица723[[#This Row],[НОМЕР]],#REF!,9,0),"")</f>
        <v/>
      </c>
      <c r="C401" s="12">
        <f>IF(Категорії!F401&lt;&gt;9999,Категорії!F401,"")</f>
        <v>0</v>
      </c>
      <c r="D401" s="11" t="str">
        <f>IFERROR(VLOOKUP(Таблица723[[#This Row],[НОМЕР]],#REF!,2),"")</f>
        <v/>
      </c>
      <c r="E401" s="11" t="str">
        <f>IFERROR(VLOOKUP(Таблица723[[#This Row],[НОМЕР]],#REF!,6),"")</f>
        <v/>
      </c>
      <c r="F401" s="13" t="str">
        <f>IFERROR(VLOOKUP(Таблица723[[#This Row],[НОМЕР]],#REF!,4,0)-$J$2,"")</f>
        <v/>
      </c>
    </row>
    <row r="402" spans="2:6" ht="15" x14ac:dyDescent="0.2">
      <c r="B402" s="11" t="str">
        <f>IFERROR(VLOOKUP(Таблица723[[#This Row],[НОМЕР]],#REF!,9,0),"")</f>
        <v/>
      </c>
      <c r="C402" s="12">
        <f>IF(Категорії!F402&lt;&gt;9999,Категорії!F402,"")</f>
        <v>0</v>
      </c>
      <c r="D402" s="11" t="str">
        <f>IFERROR(VLOOKUP(Таблица723[[#This Row],[НОМЕР]],#REF!,2),"")</f>
        <v/>
      </c>
      <c r="E402" s="11" t="str">
        <f>IFERROR(VLOOKUP(Таблица723[[#This Row],[НОМЕР]],#REF!,6),"")</f>
        <v/>
      </c>
      <c r="F402" s="13" t="str">
        <f>IFERROR(VLOOKUP(Таблица723[[#This Row],[НОМЕР]],#REF!,4,0)-$J$2,"")</f>
        <v/>
      </c>
    </row>
    <row r="403" spans="2:6" ht="15" x14ac:dyDescent="0.2">
      <c r="B403" s="11" t="str">
        <f>IFERROR(VLOOKUP(Таблица723[[#This Row],[НОМЕР]],#REF!,9,0),"")</f>
        <v/>
      </c>
      <c r="C403" s="12">
        <f>IF(Категорії!F403&lt;&gt;9999,Категорії!F403,"")</f>
        <v>0</v>
      </c>
      <c r="D403" s="11" t="str">
        <f>IFERROR(VLOOKUP(Таблица723[[#This Row],[НОМЕР]],#REF!,2),"")</f>
        <v/>
      </c>
      <c r="E403" s="11" t="str">
        <f>IFERROR(VLOOKUP(Таблица723[[#This Row],[НОМЕР]],#REF!,6),"")</f>
        <v/>
      </c>
      <c r="F403" s="13" t="str">
        <f>IFERROR(VLOOKUP(Таблица723[[#This Row],[НОМЕР]],#REF!,4,0)-$J$2,"")</f>
        <v/>
      </c>
    </row>
    <row r="404" spans="2:6" ht="15" x14ac:dyDescent="0.2">
      <c r="B404" s="11" t="str">
        <f>IFERROR(VLOOKUP(Таблица723[[#This Row],[НОМЕР]],#REF!,9,0),"")</f>
        <v/>
      </c>
      <c r="C404" s="12">
        <f>IF(Категорії!F404&lt;&gt;9999,Категорії!F404,"")</f>
        <v>0</v>
      </c>
      <c r="D404" s="11" t="str">
        <f>IFERROR(VLOOKUP(Таблица723[[#This Row],[НОМЕР]],#REF!,2),"")</f>
        <v/>
      </c>
      <c r="E404" s="11" t="str">
        <f>IFERROR(VLOOKUP(Таблица723[[#This Row],[НОМЕР]],#REF!,6),"")</f>
        <v/>
      </c>
      <c r="F404" s="13" t="str">
        <f>IFERROR(VLOOKUP(Таблица723[[#This Row],[НОМЕР]],#REF!,4,0)-$J$2,"")</f>
        <v/>
      </c>
    </row>
    <row r="405" spans="2:6" ht="15" x14ac:dyDescent="0.2">
      <c r="B405" s="11" t="str">
        <f>IFERROR(VLOOKUP(Таблица723[[#This Row],[НОМЕР]],#REF!,9,0),"")</f>
        <v/>
      </c>
      <c r="C405" s="12">
        <f>IF(Категорії!F405&lt;&gt;9999,Категорії!F405,"")</f>
        <v>0</v>
      </c>
      <c r="D405" s="11" t="str">
        <f>IFERROR(VLOOKUP(Таблица723[[#This Row],[НОМЕР]],#REF!,2),"")</f>
        <v/>
      </c>
      <c r="E405" s="11" t="str">
        <f>IFERROR(VLOOKUP(Таблица723[[#This Row],[НОМЕР]],#REF!,6),"")</f>
        <v/>
      </c>
      <c r="F405" s="13" t="str">
        <f>IFERROR(VLOOKUP(Таблица723[[#This Row],[НОМЕР]],#REF!,4,0)-$J$2,"")</f>
        <v/>
      </c>
    </row>
    <row r="406" spans="2:6" ht="15" x14ac:dyDescent="0.2">
      <c r="B406" s="11" t="str">
        <f>IFERROR(VLOOKUP(Таблица723[[#This Row],[НОМЕР]],#REF!,9,0),"")</f>
        <v/>
      </c>
      <c r="C406" s="12">
        <f>IF(Категорії!F406&lt;&gt;9999,Категорії!F406,"")</f>
        <v>0</v>
      </c>
      <c r="D406" s="11" t="str">
        <f>IFERROR(VLOOKUP(Таблица723[[#This Row],[НОМЕР]],#REF!,2),"")</f>
        <v/>
      </c>
      <c r="E406" s="11" t="str">
        <f>IFERROR(VLOOKUP(Таблица723[[#This Row],[НОМЕР]],#REF!,6),"")</f>
        <v/>
      </c>
      <c r="F406" s="13" t="str">
        <f>IFERROR(VLOOKUP(Таблица723[[#This Row],[НОМЕР]],#REF!,4,0)-$J$2,"")</f>
        <v/>
      </c>
    </row>
    <row r="407" spans="2:6" ht="15" x14ac:dyDescent="0.2">
      <c r="B407" s="11" t="str">
        <f>IFERROR(VLOOKUP(Таблица723[[#This Row],[НОМЕР]],#REF!,9,0),"")</f>
        <v/>
      </c>
      <c r="C407" s="12">
        <f>IF(Категорії!F407&lt;&gt;9999,Категорії!F407,"")</f>
        <v>0</v>
      </c>
      <c r="D407" s="11" t="str">
        <f>IFERROR(VLOOKUP(Таблица723[[#This Row],[НОМЕР]],#REF!,2),"")</f>
        <v/>
      </c>
      <c r="E407" s="11" t="str">
        <f>IFERROR(VLOOKUP(Таблица723[[#This Row],[НОМЕР]],#REF!,6),"")</f>
        <v/>
      </c>
      <c r="F407" s="13" t="str">
        <f>IFERROR(VLOOKUP(Таблица723[[#This Row],[НОМЕР]],#REF!,4,0)-$J$2,"")</f>
        <v/>
      </c>
    </row>
    <row r="408" spans="2:6" ht="15" x14ac:dyDescent="0.2">
      <c r="B408" s="11" t="str">
        <f>IFERROR(VLOOKUP(Таблица723[[#This Row],[НОМЕР]],#REF!,9,0),"")</f>
        <v/>
      </c>
      <c r="C408" s="12">
        <f>IF(Категорії!F408&lt;&gt;9999,Категорії!F408,"")</f>
        <v>0</v>
      </c>
      <c r="D408" s="11" t="str">
        <f>IFERROR(VLOOKUP(Таблица723[[#This Row],[НОМЕР]],#REF!,2),"")</f>
        <v/>
      </c>
      <c r="E408" s="11" t="str">
        <f>IFERROR(VLOOKUP(Таблица723[[#This Row],[НОМЕР]],#REF!,6),"")</f>
        <v/>
      </c>
      <c r="F408" s="13" t="str">
        <f>IFERROR(VLOOKUP(Таблица723[[#This Row],[НОМЕР]],#REF!,4,0)-$J$2,"")</f>
        <v/>
      </c>
    </row>
    <row r="409" spans="2:6" ht="15" x14ac:dyDescent="0.2">
      <c r="B409" s="11" t="str">
        <f>IFERROR(VLOOKUP(Таблица723[[#This Row],[НОМЕР]],#REF!,9,0),"")</f>
        <v/>
      </c>
      <c r="C409" s="12">
        <f>IF(Категорії!F409&lt;&gt;9999,Категорії!F409,"")</f>
        <v>0</v>
      </c>
      <c r="D409" s="11" t="str">
        <f>IFERROR(VLOOKUP(Таблица723[[#This Row],[НОМЕР]],#REF!,2),"")</f>
        <v/>
      </c>
      <c r="E409" s="11" t="str">
        <f>IFERROR(VLOOKUP(Таблица723[[#This Row],[НОМЕР]],#REF!,6),"")</f>
        <v/>
      </c>
      <c r="F409" s="13" t="str">
        <f>IFERROR(VLOOKUP(Таблица723[[#This Row],[НОМЕР]],#REF!,4,0)-$J$2,"")</f>
        <v/>
      </c>
    </row>
    <row r="410" spans="2:6" ht="15" x14ac:dyDescent="0.2">
      <c r="B410" s="11" t="str">
        <f>IFERROR(VLOOKUP(Таблица723[[#This Row],[НОМЕР]],#REF!,9,0),"")</f>
        <v/>
      </c>
      <c r="C410" s="12">
        <f>IF(Категорії!F410&lt;&gt;9999,Категорії!F410,"")</f>
        <v>0</v>
      </c>
      <c r="D410" s="11" t="str">
        <f>IFERROR(VLOOKUP(Таблица723[[#This Row],[НОМЕР]],#REF!,2),"")</f>
        <v/>
      </c>
      <c r="E410" s="11" t="str">
        <f>IFERROR(VLOOKUP(Таблица723[[#This Row],[НОМЕР]],#REF!,6),"")</f>
        <v/>
      </c>
      <c r="F410" s="13" t="str">
        <f>IFERROR(VLOOKUP(Таблица723[[#This Row],[НОМЕР]],#REF!,4,0)-$J$2,"")</f>
        <v/>
      </c>
    </row>
    <row r="411" spans="2:6" ht="15" x14ac:dyDescent="0.2">
      <c r="B411" s="11" t="str">
        <f>IFERROR(VLOOKUP(Таблица723[[#This Row],[НОМЕР]],#REF!,9,0),"")</f>
        <v/>
      </c>
      <c r="C411" s="12">
        <f>IF(Категорії!F411&lt;&gt;9999,Категорії!F411,"")</f>
        <v>0</v>
      </c>
      <c r="D411" s="11" t="str">
        <f>IFERROR(VLOOKUP(Таблица723[[#This Row],[НОМЕР]],#REF!,2),"")</f>
        <v/>
      </c>
      <c r="E411" s="11" t="str">
        <f>IFERROR(VLOOKUP(Таблица723[[#This Row],[НОМЕР]],#REF!,6),"")</f>
        <v/>
      </c>
      <c r="F411" s="13" t="str">
        <f>IFERROR(VLOOKUP(Таблица723[[#This Row],[НОМЕР]],#REF!,4,0)-$J$2,"")</f>
        <v/>
      </c>
    </row>
    <row r="412" spans="2:6" ht="15" x14ac:dyDescent="0.2">
      <c r="B412" s="11" t="str">
        <f>IFERROR(VLOOKUP(Таблица723[[#This Row],[НОМЕР]],#REF!,9,0),"")</f>
        <v/>
      </c>
      <c r="C412" s="12">
        <f>IF(Категорії!F412&lt;&gt;9999,Категорії!F412,"")</f>
        <v>0</v>
      </c>
      <c r="D412" s="11" t="str">
        <f>IFERROR(VLOOKUP(Таблица723[[#This Row],[НОМЕР]],#REF!,2),"")</f>
        <v/>
      </c>
      <c r="E412" s="11" t="str">
        <f>IFERROR(VLOOKUP(Таблица723[[#This Row],[НОМЕР]],#REF!,6),"")</f>
        <v/>
      </c>
      <c r="F412" s="13" t="str">
        <f>IFERROR(VLOOKUP(Таблица723[[#This Row],[НОМЕР]],#REF!,4,0)-$J$2,"")</f>
        <v/>
      </c>
    </row>
    <row r="413" spans="2:6" ht="15" x14ac:dyDescent="0.2">
      <c r="B413" s="11" t="str">
        <f>IFERROR(VLOOKUP(Таблица723[[#This Row],[НОМЕР]],#REF!,9,0),"")</f>
        <v/>
      </c>
      <c r="C413" s="12">
        <f>IF(Категорії!F413&lt;&gt;9999,Категорії!F413,"")</f>
        <v>0</v>
      </c>
      <c r="D413" s="11" t="str">
        <f>IFERROR(VLOOKUP(Таблица723[[#This Row],[НОМЕР]],#REF!,2),"")</f>
        <v/>
      </c>
      <c r="E413" s="11" t="str">
        <f>IFERROR(VLOOKUP(Таблица723[[#This Row],[НОМЕР]],#REF!,6),"")</f>
        <v/>
      </c>
      <c r="F413" s="13" t="str">
        <f>IFERROR(VLOOKUP(Таблица723[[#This Row],[НОМЕР]],#REF!,4,0)-$J$2,"")</f>
        <v/>
      </c>
    </row>
    <row r="414" spans="2:6" ht="15" x14ac:dyDescent="0.2">
      <c r="B414" s="11" t="str">
        <f>IFERROR(VLOOKUP(Таблица723[[#This Row],[НОМЕР]],#REF!,9,0),"")</f>
        <v/>
      </c>
      <c r="C414" s="12">
        <f>IF(Категорії!F414&lt;&gt;9999,Категорії!F414,"")</f>
        <v>0</v>
      </c>
      <c r="D414" s="11" t="str">
        <f>IFERROR(VLOOKUP(Таблица723[[#This Row],[НОМЕР]],#REF!,2),"")</f>
        <v/>
      </c>
      <c r="E414" s="11" t="str">
        <f>IFERROR(VLOOKUP(Таблица723[[#This Row],[НОМЕР]],#REF!,6),"")</f>
        <v/>
      </c>
      <c r="F414" s="13" t="str">
        <f>IFERROR(VLOOKUP(Таблица723[[#This Row],[НОМЕР]],#REF!,4,0)-$J$2,"")</f>
        <v/>
      </c>
    </row>
    <row r="415" spans="2:6" ht="15" x14ac:dyDescent="0.2">
      <c r="B415" s="11" t="str">
        <f>IFERROR(VLOOKUP(Таблица723[[#This Row],[НОМЕР]],#REF!,9,0),"")</f>
        <v/>
      </c>
      <c r="C415" s="12">
        <f>IF(Категорії!F415&lt;&gt;9999,Категорії!F415,"")</f>
        <v>0</v>
      </c>
      <c r="D415" s="11" t="str">
        <f>IFERROR(VLOOKUP(Таблица723[[#This Row],[НОМЕР]],#REF!,2),"")</f>
        <v/>
      </c>
      <c r="E415" s="11" t="str">
        <f>IFERROR(VLOOKUP(Таблица723[[#This Row],[НОМЕР]],#REF!,6),"")</f>
        <v/>
      </c>
      <c r="F415" s="13" t="str">
        <f>IFERROR(VLOOKUP(Таблица723[[#This Row],[НОМЕР]],#REF!,4,0)-$J$2,"")</f>
        <v/>
      </c>
    </row>
    <row r="416" spans="2:6" ht="15" x14ac:dyDescent="0.2">
      <c r="B416" s="11" t="str">
        <f>IFERROR(VLOOKUP(Таблица723[[#This Row],[НОМЕР]],#REF!,9,0),"")</f>
        <v/>
      </c>
      <c r="C416" s="12">
        <f>IF(Категорії!F416&lt;&gt;9999,Категорії!F416,"")</f>
        <v>0</v>
      </c>
      <c r="D416" s="11" t="str">
        <f>IFERROR(VLOOKUP(Таблица723[[#This Row],[НОМЕР]],#REF!,2),"")</f>
        <v/>
      </c>
      <c r="E416" s="11" t="str">
        <f>IFERROR(VLOOKUP(Таблица723[[#This Row],[НОМЕР]],#REF!,6),"")</f>
        <v/>
      </c>
      <c r="F416" s="13" t="str">
        <f>IFERROR(VLOOKUP(Таблица723[[#This Row],[НОМЕР]],#REF!,4,0)-$J$2,"")</f>
        <v/>
      </c>
    </row>
    <row r="417" spans="2:6" ht="15" x14ac:dyDescent="0.2">
      <c r="B417" s="11" t="str">
        <f>IFERROR(VLOOKUP(Таблица723[[#This Row],[НОМЕР]],#REF!,9,0),"")</f>
        <v/>
      </c>
      <c r="C417" s="12">
        <f>IF(Категорії!F417&lt;&gt;9999,Категорії!F417,"")</f>
        <v>0</v>
      </c>
      <c r="D417" s="11" t="str">
        <f>IFERROR(VLOOKUP(Таблица723[[#This Row],[НОМЕР]],#REF!,2),"")</f>
        <v/>
      </c>
      <c r="E417" s="11" t="str">
        <f>IFERROR(VLOOKUP(Таблица723[[#This Row],[НОМЕР]],#REF!,6),"")</f>
        <v/>
      </c>
      <c r="F417" s="13" t="str">
        <f>IFERROR(VLOOKUP(Таблица723[[#This Row],[НОМЕР]],#REF!,4,0)-$J$2,"")</f>
        <v/>
      </c>
    </row>
    <row r="418" spans="2:6" ht="15" x14ac:dyDescent="0.2">
      <c r="B418" s="11" t="str">
        <f>IFERROR(VLOOKUP(Таблица723[[#This Row],[НОМЕР]],#REF!,9,0),"")</f>
        <v/>
      </c>
      <c r="C418" s="12">
        <f>IF(Категорії!F418&lt;&gt;9999,Категорії!F418,"")</f>
        <v>0</v>
      </c>
      <c r="D418" s="11" t="str">
        <f>IFERROR(VLOOKUP(Таблица723[[#This Row],[НОМЕР]],#REF!,2),"")</f>
        <v/>
      </c>
      <c r="E418" s="11" t="str">
        <f>IFERROR(VLOOKUP(Таблица723[[#This Row],[НОМЕР]],#REF!,6),"")</f>
        <v/>
      </c>
      <c r="F418" s="13" t="str">
        <f>IFERROR(VLOOKUP(Таблица723[[#This Row],[НОМЕР]],#REF!,4,0)-$J$2,"")</f>
        <v/>
      </c>
    </row>
    <row r="419" spans="2:6" ht="15" x14ac:dyDescent="0.2">
      <c r="B419" s="11" t="str">
        <f>IFERROR(VLOOKUP(Таблица723[[#This Row],[НОМЕР]],#REF!,9,0),"")</f>
        <v/>
      </c>
      <c r="C419" s="12">
        <f>IF(Категорії!F419&lt;&gt;9999,Категорії!F419,"")</f>
        <v>0</v>
      </c>
      <c r="D419" s="11" t="str">
        <f>IFERROR(VLOOKUP(Таблица723[[#This Row],[НОМЕР]],#REF!,2),"")</f>
        <v/>
      </c>
      <c r="E419" s="11" t="str">
        <f>IFERROR(VLOOKUP(Таблица723[[#This Row],[НОМЕР]],#REF!,6),"")</f>
        <v/>
      </c>
      <c r="F419" s="13" t="str">
        <f>IFERROR(VLOOKUP(Таблица723[[#This Row],[НОМЕР]],#REF!,4,0)-$J$2,"")</f>
        <v/>
      </c>
    </row>
    <row r="420" spans="2:6" ht="15" x14ac:dyDescent="0.2">
      <c r="B420" s="11" t="str">
        <f>IFERROR(VLOOKUP(Таблица723[[#This Row],[НОМЕР]],#REF!,9,0),"")</f>
        <v/>
      </c>
      <c r="C420" s="12">
        <f>IF(Категорії!F420&lt;&gt;9999,Категорії!F420,"")</f>
        <v>0</v>
      </c>
      <c r="D420" s="11" t="str">
        <f>IFERROR(VLOOKUP(Таблица723[[#This Row],[НОМЕР]],#REF!,2),"")</f>
        <v/>
      </c>
      <c r="E420" s="11" t="str">
        <f>IFERROR(VLOOKUP(Таблица723[[#This Row],[НОМЕР]],#REF!,6),"")</f>
        <v/>
      </c>
      <c r="F420" s="13" t="str">
        <f>IFERROR(VLOOKUP(Таблица723[[#This Row],[НОМЕР]],#REF!,4,0)-$J$2,"")</f>
        <v/>
      </c>
    </row>
    <row r="421" spans="2:6" ht="15" x14ac:dyDescent="0.2">
      <c r="B421" s="11" t="str">
        <f>IFERROR(VLOOKUP(Таблица723[[#This Row],[НОМЕР]],#REF!,9,0),"")</f>
        <v/>
      </c>
      <c r="C421" s="12">
        <f>IF(Категорії!F421&lt;&gt;9999,Категорії!F421,"")</f>
        <v>0</v>
      </c>
      <c r="D421" s="11" t="str">
        <f>IFERROR(VLOOKUP(Таблица723[[#This Row],[НОМЕР]],#REF!,2),"")</f>
        <v/>
      </c>
      <c r="E421" s="11" t="str">
        <f>IFERROR(VLOOKUP(Таблица723[[#This Row],[НОМЕР]],#REF!,6),"")</f>
        <v/>
      </c>
      <c r="F421" s="13" t="str">
        <f>IFERROR(VLOOKUP(Таблица723[[#This Row],[НОМЕР]],#REF!,4,0)-$J$2,"")</f>
        <v/>
      </c>
    </row>
    <row r="422" spans="2:6" ht="15" x14ac:dyDescent="0.2">
      <c r="B422" s="11" t="str">
        <f>IFERROR(VLOOKUP(Таблица723[[#This Row],[НОМЕР]],#REF!,9,0),"")</f>
        <v/>
      </c>
      <c r="C422" s="12">
        <f>IF(Категорії!F422&lt;&gt;9999,Категорії!F422,"")</f>
        <v>0</v>
      </c>
      <c r="D422" s="11" t="str">
        <f>IFERROR(VLOOKUP(Таблица723[[#This Row],[НОМЕР]],#REF!,2),"")</f>
        <v/>
      </c>
      <c r="E422" s="11" t="str">
        <f>IFERROR(VLOOKUP(Таблица723[[#This Row],[НОМЕР]],#REF!,6),"")</f>
        <v/>
      </c>
      <c r="F422" s="13" t="str">
        <f>IFERROR(VLOOKUP(Таблица723[[#This Row],[НОМЕР]],#REF!,4,0)-$J$2,"")</f>
        <v/>
      </c>
    </row>
    <row r="423" spans="2:6" ht="15" x14ac:dyDescent="0.2">
      <c r="B423" s="11" t="str">
        <f>IFERROR(VLOOKUP(Таблица723[[#This Row],[НОМЕР]],#REF!,9,0),"")</f>
        <v/>
      </c>
      <c r="C423" s="12">
        <f>IF(Категорії!F423&lt;&gt;9999,Категорії!F423,"")</f>
        <v>0</v>
      </c>
      <c r="D423" s="11" t="str">
        <f>IFERROR(VLOOKUP(Таблица723[[#This Row],[НОМЕР]],#REF!,2),"")</f>
        <v/>
      </c>
      <c r="E423" s="11" t="str">
        <f>IFERROR(VLOOKUP(Таблица723[[#This Row],[НОМЕР]],#REF!,6),"")</f>
        <v/>
      </c>
      <c r="F423" s="13" t="str">
        <f>IFERROR(VLOOKUP(Таблица723[[#This Row],[НОМЕР]],#REF!,4,0)-$J$2,"")</f>
        <v/>
      </c>
    </row>
    <row r="424" spans="2:6" ht="15" x14ac:dyDescent="0.2">
      <c r="B424" s="11" t="str">
        <f>IFERROR(VLOOKUP(Таблица723[[#This Row],[НОМЕР]],#REF!,9,0),"")</f>
        <v/>
      </c>
      <c r="C424" s="12">
        <f>IF(Категорії!F424&lt;&gt;9999,Категорії!F424,"")</f>
        <v>0</v>
      </c>
      <c r="D424" s="11" t="str">
        <f>IFERROR(VLOOKUP(Таблица723[[#This Row],[НОМЕР]],#REF!,2),"")</f>
        <v/>
      </c>
      <c r="E424" s="11" t="str">
        <f>IFERROR(VLOOKUP(Таблица723[[#This Row],[НОМЕР]],#REF!,6),"")</f>
        <v/>
      </c>
      <c r="F424" s="13" t="str">
        <f>IFERROR(VLOOKUP(Таблица723[[#This Row],[НОМЕР]],#REF!,4,0)-$J$2,"")</f>
        <v/>
      </c>
    </row>
    <row r="425" spans="2:6" ht="15" x14ac:dyDescent="0.2">
      <c r="B425" s="11" t="str">
        <f>IFERROR(VLOOKUP(Таблица723[[#This Row],[НОМЕР]],#REF!,9,0),"")</f>
        <v/>
      </c>
      <c r="C425" s="12">
        <f>IF(Категорії!F425&lt;&gt;9999,Категорії!F425,"")</f>
        <v>0</v>
      </c>
      <c r="D425" s="11" t="str">
        <f>IFERROR(VLOOKUP(Таблица723[[#This Row],[НОМЕР]],#REF!,2),"")</f>
        <v/>
      </c>
      <c r="E425" s="11" t="str">
        <f>IFERROR(VLOOKUP(Таблица723[[#This Row],[НОМЕР]],#REF!,6),"")</f>
        <v/>
      </c>
      <c r="F425" s="13" t="str">
        <f>IFERROR(VLOOKUP(Таблица723[[#This Row],[НОМЕР]],#REF!,4,0)-$J$2,"")</f>
        <v/>
      </c>
    </row>
    <row r="426" spans="2:6" ht="15" x14ac:dyDescent="0.2">
      <c r="B426" s="11" t="str">
        <f>IFERROR(VLOOKUP(Таблица723[[#This Row],[НОМЕР]],#REF!,9,0),"")</f>
        <v/>
      </c>
      <c r="C426" s="12">
        <f>IF(Категорії!F426&lt;&gt;9999,Категорії!F426,"")</f>
        <v>0</v>
      </c>
      <c r="D426" s="11" t="str">
        <f>IFERROR(VLOOKUP(Таблица723[[#This Row],[НОМЕР]],#REF!,2),"")</f>
        <v/>
      </c>
      <c r="E426" s="11" t="str">
        <f>IFERROR(VLOOKUP(Таблица723[[#This Row],[НОМЕР]],#REF!,6),"")</f>
        <v/>
      </c>
      <c r="F426" s="13" t="str">
        <f>IFERROR(VLOOKUP(Таблица723[[#This Row],[НОМЕР]],#REF!,4,0)-$J$2,"")</f>
        <v/>
      </c>
    </row>
    <row r="427" spans="2:6" ht="15" x14ac:dyDescent="0.2">
      <c r="B427" s="11" t="str">
        <f>IFERROR(VLOOKUP(Таблица723[[#This Row],[НОМЕР]],#REF!,9,0),"")</f>
        <v/>
      </c>
      <c r="C427" s="12">
        <f>IF(Категорії!F427&lt;&gt;9999,Категорії!F427,"")</f>
        <v>0</v>
      </c>
      <c r="D427" s="11" t="str">
        <f>IFERROR(VLOOKUP(Таблица723[[#This Row],[НОМЕР]],#REF!,2),"")</f>
        <v/>
      </c>
      <c r="E427" s="11" t="str">
        <f>IFERROR(VLOOKUP(Таблица723[[#This Row],[НОМЕР]],#REF!,6),"")</f>
        <v/>
      </c>
      <c r="F427" s="13" t="str">
        <f>IFERROR(VLOOKUP(Таблица723[[#This Row],[НОМЕР]],#REF!,4,0)-$J$2,"")</f>
        <v/>
      </c>
    </row>
    <row r="428" spans="2:6" ht="15" x14ac:dyDescent="0.2">
      <c r="B428" s="11" t="str">
        <f>IFERROR(VLOOKUP(Таблица723[[#This Row],[НОМЕР]],#REF!,9,0),"")</f>
        <v/>
      </c>
      <c r="C428" s="12">
        <f>IF(Категорії!F428&lt;&gt;9999,Категорії!F428,"")</f>
        <v>0</v>
      </c>
      <c r="D428" s="11" t="str">
        <f>IFERROR(VLOOKUP(Таблица723[[#This Row],[НОМЕР]],#REF!,2),"")</f>
        <v/>
      </c>
      <c r="E428" s="11" t="str">
        <f>IFERROR(VLOOKUP(Таблица723[[#This Row],[НОМЕР]],#REF!,6),"")</f>
        <v/>
      </c>
      <c r="F428" s="13" t="str">
        <f>IFERROR(VLOOKUP(Таблица723[[#This Row],[НОМЕР]],#REF!,4,0)-$J$2,"")</f>
        <v/>
      </c>
    </row>
    <row r="429" spans="2:6" ht="15" x14ac:dyDescent="0.2">
      <c r="B429" s="11" t="str">
        <f>IFERROR(VLOOKUP(Таблица723[[#This Row],[НОМЕР]],#REF!,9,0),"")</f>
        <v/>
      </c>
      <c r="C429" s="12">
        <f>IF(Категорії!F429&lt;&gt;9999,Категорії!F429,"")</f>
        <v>0</v>
      </c>
      <c r="D429" s="11" t="str">
        <f>IFERROR(VLOOKUP(Таблица723[[#This Row],[НОМЕР]],#REF!,2),"")</f>
        <v/>
      </c>
      <c r="E429" s="11" t="str">
        <f>IFERROR(VLOOKUP(Таблица723[[#This Row],[НОМЕР]],#REF!,6),"")</f>
        <v/>
      </c>
      <c r="F429" s="13" t="str">
        <f>IFERROR(VLOOKUP(Таблица723[[#This Row],[НОМЕР]],#REF!,4,0)-$J$2,"")</f>
        <v/>
      </c>
    </row>
    <row r="430" spans="2:6" ht="15" x14ac:dyDescent="0.2">
      <c r="B430" s="11" t="str">
        <f>IFERROR(VLOOKUP(Таблица723[[#This Row],[НОМЕР]],#REF!,9,0),"")</f>
        <v/>
      </c>
      <c r="C430" s="12">
        <f>IF(Категорії!F430&lt;&gt;9999,Категорії!F430,"")</f>
        <v>0</v>
      </c>
      <c r="D430" s="11" t="str">
        <f>IFERROR(VLOOKUP(Таблица723[[#This Row],[НОМЕР]],#REF!,2),"")</f>
        <v/>
      </c>
      <c r="E430" s="11" t="str">
        <f>IFERROR(VLOOKUP(Таблица723[[#This Row],[НОМЕР]],#REF!,6),"")</f>
        <v/>
      </c>
      <c r="F430" s="13" t="str">
        <f>IFERROR(VLOOKUP(Таблица723[[#This Row],[НОМЕР]],#REF!,4,0)-$J$2,"")</f>
        <v/>
      </c>
    </row>
    <row r="431" spans="2:6" ht="15" x14ac:dyDescent="0.2">
      <c r="B431" s="11" t="str">
        <f>IFERROR(VLOOKUP(Таблица723[[#This Row],[НОМЕР]],#REF!,9,0),"")</f>
        <v/>
      </c>
      <c r="C431" s="12">
        <f>IF(Категорії!F431&lt;&gt;9999,Категорії!F431,"")</f>
        <v>0</v>
      </c>
      <c r="D431" s="11" t="str">
        <f>IFERROR(VLOOKUP(Таблица723[[#This Row],[НОМЕР]],#REF!,2),"")</f>
        <v/>
      </c>
      <c r="E431" s="11" t="str">
        <f>IFERROR(VLOOKUP(Таблица723[[#This Row],[НОМЕР]],#REF!,6),"")</f>
        <v/>
      </c>
      <c r="F431" s="13" t="str">
        <f>IFERROR(VLOOKUP(Таблица723[[#This Row],[НОМЕР]],#REF!,4,0)-$J$2,"")</f>
        <v/>
      </c>
    </row>
    <row r="432" spans="2:6" ht="15" x14ac:dyDescent="0.2">
      <c r="B432" s="11" t="str">
        <f>IFERROR(VLOOKUP(Таблица723[[#This Row],[НОМЕР]],#REF!,9,0),"")</f>
        <v/>
      </c>
      <c r="C432" s="12">
        <f>IF(Категорії!F432&lt;&gt;9999,Категорії!F432,"")</f>
        <v>0</v>
      </c>
      <c r="D432" s="11" t="str">
        <f>IFERROR(VLOOKUP(Таблица723[[#This Row],[НОМЕР]],#REF!,2),"")</f>
        <v/>
      </c>
      <c r="E432" s="11" t="str">
        <f>IFERROR(VLOOKUP(Таблица723[[#This Row],[НОМЕР]],#REF!,6),"")</f>
        <v/>
      </c>
      <c r="F432" s="13" t="str">
        <f>IFERROR(VLOOKUP(Таблица723[[#This Row],[НОМЕР]],#REF!,4,0)-$J$2,"")</f>
        <v/>
      </c>
    </row>
    <row r="433" spans="2:6" ht="15" x14ac:dyDescent="0.2">
      <c r="B433" s="11" t="str">
        <f>IFERROR(VLOOKUP(Таблица723[[#This Row],[НОМЕР]],#REF!,9,0),"")</f>
        <v/>
      </c>
      <c r="C433" s="12">
        <f>IF(Категорії!F433&lt;&gt;9999,Категорії!F433,"")</f>
        <v>0</v>
      </c>
      <c r="D433" s="11" t="str">
        <f>IFERROR(VLOOKUP(Таблица723[[#This Row],[НОМЕР]],#REF!,2),"")</f>
        <v/>
      </c>
      <c r="E433" s="11" t="str">
        <f>IFERROR(VLOOKUP(Таблица723[[#This Row],[НОМЕР]],#REF!,6),"")</f>
        <v/>
      </c>
      <c r="F433" s="13" t="str">
        <f>IFERROR(VLOOKUP(Таблица723[[#This Row],[НОМЕР]],#REF!,4,0)-$J$2,"")</f>
        <v/>
      </c>
    </row>
    <row r="434" spans="2:6" ht="15" x14ac:dyDescent="0.2">
      <c r="B434" s="11" t="str">
        <f>IFERROR(VLOOKUP(Таблица723[[#This Row],[НОМЕР]],#REF!,9,0),"")</f>
        <v/>
      </c>
      <c r="C434" s="12">
        <f>IF(Категорії!F434&lt;&gt;9999,Категорії!F434,"")</f>
        <v>0</v>
      </c>
      <c r="D434" s="11" t="str">
        <f>IFERROR(VLOOKUP(Таблица723[[#This Row],[НОМЕР]],#REF!,2),"")</f>
        <v/>
      </c>
      <c r="E434" s="11" t="str">
        <f>IFERROR(VLOOKUP(Таблица723[[#This Row],[НОМЕР]],#REF!,6),"")</f>
        <v/>
      </c>
      <c r="F434" s="13" t="str">
        <f>IFERROR(VLOOKUP(Таблица723[[#This Row],[НОМЕР]],#REF!,4,0)-$J$2,"")</f>
        <v/>
      </c>
    </row>
    <row r="435" spans="2:6" ht="15" x14ac:dyDescent="0.2">
      <c r="B435" s="11" t="str">
        <f>IFERROR(VLOOKUP(Таблица723[[#This Row],[НОМЕР]],#REF!,9,0),"")</f>
        <v/>
      </c>
      <c r="C435" s="12">
        <f>IF(Категорії!F435&lt;&gt;9999,Категорії!F435,"")</f>
        <v>0</v>
      </c>
      <c r="D435" s="11" t="str">
        <f>IFERROR(VLOOKUP(Таблица723[[#This Row],[НОМЕР]],#REF!,2),"")</f>
        <v/>
      </c>
      <c r="E435" s="11" t="str">
        <f>IFERROR(VLOOKUP(Таблица723[[#This Row],[НОМЕР]],#REF!,6),"")</f>
        <v/>
      </c>
      <c r="F435" s="13" t="str">
        <f>IFERROR(VLOOKUP(Таблица723[[#This Row],[НОМЕР]],#REF!,4,0)-$J$2,"")</f>
        <v/>
      </c>
    </row>
    <row r="436" spans="2:6" ht="15" x14ac:dyDescent="0.2">
      <c r="B436" s="11" t="str">
        <f>IFERROR(VLOOKUP(Таблица723[[#This Row],[НОМЕР]],#REF!,9,0),"")</f>
        <v/>
      </c>
      <c r="C436" s="12">
        <f>IF(Категорії!F436&lt;&gt;9999,Категорії!F436,"")</f>
        <v>0</v>
      </c>
      <c r="D436" s="11" t="str">
        <f>IFERROR(VLOOKUP(Таблица723[[#This Row],[НОМЕР]],#REF!,2),"")</f>
        <v/>
      </c>
      <c r="E436" s="11" t="str">
        <f>IFERROR(VLOOKUP(Таблица723[[#This Row],[НОМЕР]],#REF!,6),"")</f>
        <v/>
      </c>
      <c r="F436" s="13" t="str">
        <f>IFERROR(VLOOKUP(Таблица723[[#This Row],[НОМЕР]],#REF!,4,0)-$J$2,"")</f>
        <v/>
      </c>
    </row>
    <row r="437" spans="2:6" ht="15" x14ac:dyDescent="0.2">
      <c r="B437" s="11" t="str">
        <f>IFERROR(VLOOKUP(Таблица723[[#This Row],[НОМЕР]],#REF!,9,0),"")</f>
        <v/>
      </c>
      <c r="C437" s="12">
        <f>IF(Категорії!F437&lt;&gt;9999,Категорії!F437,"")</f>
        <v>0</v>
      </c>
      <c r="D437" s="11" t="str">
        <f>IFERROR(VLOOKUP(Таблица723[[#This Row],[НОМЕР]],#REF!,2),"")</f>
        <v/>
      </c>
      <c r="E437" s="11" t="str">
        <f>IFERROR(VLOOKUP(Таблица723[[#This Row],[НОМЕР]],#REF!,6),"")</f>
        <v/>
      </c>
      <c r="F437" s="13" t="str">
        <f>IFERROR(VLOOKUP(Таблица723[[#This Row],[НОМЕР]],#REF!,4,0)-$J$2,"")</f>
        <v/>
      </c>
    </row>
    <row r="438" spans="2:6" ht="15" x14ac:dyDescent="0.2">
      <c r="B438" s="11" t="str">
        <f>IFERROR(VLOOKUP(Таблица723[[#This Row],[НОМЕР]],#REF!,9,0),"")</f>
        <v/>
      </c>
      <c r="C438" s="12">
        <f>IF(Категорії!F438&lt;&gt;9999,Категорії!F438,"")</f>
        <v>0</v>
      </c>
      <c r="D438" s="11" t="str">
        <f>IFERROR(VLOOKUP(Таблица723[[#This Row],[НОМЕР]],#REF!,2),"")</f>
        <v/>
      </c>
      <c r="E438" s="11" t="str">
        <f>IFERROR(VLOOKUP(Таблица723[[#This Row],[НОМЕР]],#REF!,6),"")</f>
        <v/>
      </c>
      <c r="F438" s="13" t="str">
        <f>IFERROR(VLOOKUP(Таблица723[[#This Row],[НОМЕР]],#REF!,4,0)-$J$2,"")</f>
        <v/>
      </c>
    </row>
    <row r="439" spans="2:6" ht="15" x14ac:dyDescent="0.2">
      <c r="B439" s="11" t="str">
        <f>IFERROR(VLOOKUP(Таблица723[[#This Row],[НОМЕР]],#REF!,9,0),"")</f>
        <v/>
      </c>
      <c r="C439" s="12">
        <f>IF(Категорії!F439&lt;&gt;9999,Категорії!F439,"")</f>
        <v>0</v>
      </c>
      <c r="D439" s="11" t="str">
        <f>IFERROR(VLOOKUP(Таблица723[[#This Row],[НОМЕР]],#REF!,2),"")</f>
        <v/>
      </c>
      <c r="E439" s="11" t="str">
        <f>IFERROR(VLOOKUP(Таблица723[[#This Row],[НОМЕР]],#REF!,6),"")</f>
        <v/>
      </c>
      <c r="F439" s="13" t="str">
        <f>IFERROR(VLOOKUP(Таблица723[[#This Row],[НОМЕР]],#REF!,4,0)-$J$2,"")</f>
        <v/>
      </c>
    </row>
    <row r="440" spans="2:6" ht="15" x14ac:dyDescent="0.2">
      <c r="B440" s="11" t="str">
        <f>IFERROR(VLOOKUP(Таблица723[[#This Row],[НОМЕР]],#REF!,9,0),"")</f>
        <v/>
      </c>
      <c r="C440" s="12">
        <f>IF(Категорії!F440&lt;&gt;9999,Категорії!F440,"")</f>
        <v>0</v>
      </c>
      <c r="D440" s="11" t="str">
        <f>IFERROR(VLOOKUP(Таблица723[[#This Row],[НОМЕР]],#REF!,2),"")</f>
        <v/>
      </c>
      <c r="E440" s="11" t="str">
        <f>IFERROR(VLOOKUP(Таблица723[[#This Row],[НОМЕР]],#REF!,6),"")</f>
        <v/>
      </c>
      <c r="F440" s="13" t="str">
        <f>IFERROR(VLOOKUP(Таблица723[[#This Row],[НОМЕР]],#REF!,4,0)-$J$2,"")</f>
        <v/>
      </c>
    </row>
    <row r="441" spans="2:6" ht="15" x14ac:dyDescent="0.2">
      <c r="B441" s="11" t="str">
        <f>IFERROR(VLOOKUP(Таблица723[[#This Row],[НОМЕР]],#REF!,9,0),"")</f>
        <v/>
      </c>
      <c r="C441" s="12">
        <f>IF(Категорії!F441&lt;&gt;9999,Категорії!F441,"")</f>
        <v>0</v>
      </c>
      <c r="D441" s="11" t="str">
        <f>IFERROR(VLOOKUP(Таблица723[[#This Row],[НОМЕР]],#REF!,2),"")</f>
        <v/>
      </c>
      <c r="E441" s="11" t="str">
        <f>IFERROR(VLOOKUP(Таблица723[[#This Row],[НОМЕР]],#REF!,6),"")</f>
        <v/>
      </c>
      <c r="F441" s="13" t="str">
        <f>IFERROR(VLOOKUP(Таблица723[[#This Row],[НОМЕР]],#REF!,4,0)-$J$2,"")</f>
        <v/>
      </c>
    </row>
    <row r="442" spans="2:6" ht="15" x14ac:dyDescent="0.2">
      <c r="B442" s="11" t="str">
        <f>IFERROR(VLOOKUP(Таблица723[[#This Row],[НОМЕР]],#REF!,9,0),"")</f>
        <v/>
      </c>
      <c r="C442" s="12">
        <f>IF(Категорії!F442&lt;&gt;9999,Категорії!F442,"")</f>
        <v>0</v>
      </c>
      <c r="D442" s="11" t="str">
        <f>IFERROR(VLOOKUP(Таблица723[[#This Row],[НОМЕР]],#REF!,2),"")</f>
        <v/>
      </c>
      <c r="E442" s="11" t="str">
        <f>IFERROR(VLOOKUP(Таблица723[[#This Row],[НОМЕР]],#REF!,6),"")</f>
        <v/>
      </c>
      <c r="F442" s="13" t="str">
        <f>IFERROR(VLOOKUP(Таблица723[[#This Row],[НОМЕР]],#REF!,4,0)-$J$2,"")</f>
        <v/>
      </c>
    </row>
    <row r="443" spans="2:6" ht="15" x14ac:dyDescent="0.2">
      <c r="B443" s="11" t="str">
        <f>IFERROR(VLOOKUP(Таблица723[[#This Row],[НОМЕР]],#REF!,9,0),"")</f>
        <v/>
      </c>
      <c r="C443" s="12">
        <f>IF(Категорії!F443&lt;&gt;9999,Категорії!F443,"")</f>
        <v>0</v>
      </c>
      <c r="D443" s="11" t="str">
        <f>IFERROR(VLOOKUP(Таблица723[[#This Row],[НОМЕР]],#REF!,2),"")</f>
        <v/>
      </c>
      <c r="E443" s="11" t="str">
        <f>IFERROR(VLOOKUP(Таблица723[[#This Row],[НОМЕР]],#REF!,6),"")</f>
        <v/>
      </c>
      <c r="F443" s="13" t="str">
        <f>IFERROR(VLOOKUP(Таблица723[[#This Row],[НОМЕР]],#REF!,4,0)-$J$2,"")</f>
        <v/>
      </c>
    </row>
    <row r="444" spans="2:6" ht="15" x14ac:dyDescent="0.2">
      <c r="B444" s="11" t="str">
        <f>IFERROR(VLOOKUP(Таблица723[[#This Row],[НОМЕР]],#REF!,9,0),"")</f>
        <v/>
      </c>
      <c r="C444" s="12">
        <f>IF(Категорії!F444&lt;&gt;9999,Категорії!F444,"")</f>
        <v>0</v>
      </c>
      <c r="D444" s="11" t="str">
        <f>IFERROR(VLOOKUP(Таблица723[[#This Row],[НОМЕР]],#REF!,2),"")</f>
        <v/>
      </c>
      <c r="E444" s="11" t="str">
        <f>IFERROR(VLOOKUP(Таблица723[[#This Row],[НОМЕР]],#REF!,6),"")</f>
        <v/>
      </c>
      <c r="F444" s="13" t="str">
        <f>IFERROR(VLOOKUP(Таблица723[[#This Row],[НОМЕР]],#REF!,4,0)-$J$2,"")</f>
        <v/>
      </c>
    </row>
    <row r="445" spans="2:6" ht="15" x14ac:dyDescent="0.2">
      <c r="B445" s="11" t="str">
        <f>IFERROR(VLOOKUP(Таблица723[[#This Row],[НОМЕР]],#REF!,9,0),"")</f>
        <v/>
      </c>
      <c r="C445" s="12">
        <f>IF(Категорії!F445&lt;&gt;9999,Категорії!F445,"")</f>
        <v>0</v>
      </c>
      <c r="D445" s="11" t="str">
        <f>IFERROR(VLOOKUP(Таблица723[[#This Row],[НОМЕР]],#REF!,2),"")</f>
        <v/>
      </c>
      <c r="E445" s="11" t="str">
        <f>IFERROR(VLOOKUP(Таблица723[[#This Row],[НОМЕР]],#REF!,6),"")</f>
        <v/>
      </c>
      <c r="F445" s="13" t="str">
        <f>IFERROR(VLOOKUP(Таблица723[[#This Row],[НОМЕР]],#REF!,4,0)-$J$2,"")</f>
        <v/>
      </c>
    </row>
    <row r="446" spans="2:6" ht="15" x14ac:dyDescent="0.2">
      <c r="B446" s="11" t="str">
        <f>IFERROR(VLOOKUP(Таблица723[[#This Row],[НОМЕР]],#REF!,9,0),"")</f>
        <v/>
      </c>
      <c r="C446" s="12">
        <f>IF(Категорії!F446&lt;&gt;9999,Категорії!F446,"")</f>
        <v>0</v>
      </c>
      <c r="D446" s="11" t="str">
        <f>IFERROR(VLOOKUP(Таблица723[[#This Row],[НОМЕР]],#REF!,2),"")</f>
        <v/>
      </c>
      <c r="E446" s="11" t="str">
        <f>IFERROR(VLOOKUP(Таблица723[[#This Row],[НОМЕР]],#REF!,6),"")</f>
        <v/>
      </c>
      <c r="F446" s="13" t="str">
        <f>IFERROR(VLOOKUP(Таблица723[[#This Row],[НОМЕР]],#REF!,4,0)-$J$2,"")</f>
        <v/>
      </c>
    </row>
    <row r="447" spans="2:6" ht="15" x14ac:dyDescent="0.2">
      <c r="B447" s="11" t="str">
        <f>IFERROR(VLOOKUP(Таблица723[[#This Row],[НОМЕР]],#REF!,9,0),"")</f>
        <v/>
      </c>
      <c r="C447" s="12">
        <f>IF(Категорії!F447&lt;&gt;9999,Категорії!F447,"")</f>
        <v>0</v>
      </c>
      <c r="D447" s="11" t="str">
        <f>IFERROR(VLOOKUP(Таблица723[[#This Row],[НОМЕР]],#REF!,2),"")</f>
        <v/>
      </c>
      <c r="E447" s="11" t="str">
        <f>IFERROR(VLOOKUP(Таблица723[[#This Row],[НОМЕР]],#REF!,6),"")</f>
        <v/>
      </c>
      <c r="F447" s="13" t="str">
        <f>IFERROR(VLOOKUP(Таблица723[[#This Row],[НОМЕР]],#REF!,4,0)-$J$2,"")</f>
        <v/>
      </c>
    </row>
    <row r="448" spans="2:6" ht="15" x14ac:dyDescent="0.2">
      <c r="B448" s="11" t="str">
        <f>IFERROR(VLOOKUP(Таблица723[[#This Row],[НОМЕР]],#REF!,9,0),"")</f>
        <v/>
      </c>
      <c r="C448" s="12">
        <f>IF(Категорії!F448&lt;&gt;9999,Категорії!F448,"")</f>
        <v>0</v>
      </c>
      <c r="D448" s="11" t="str">
        <f>IFERROR(VLOOKUP(Таблица723[[#This Row],[НОМЕР]],#REF!,2),"")</f>
        <v/>
      </c>
      <c r="E448" s="11" t="str">
        <f>IFERROR(VLOOKUP(Таблица723[[#This Row],[НОМЕР]],#REF!,6),"")</f>
        <v/>
      </c>
      <c r="F448" s="13" t="str">
        <f>IFERROR(VLOOKUP(Таблица723[[#This Row],[НОМЕР]],#REF!,4,0)-$J$2,"")</f>
        <v/>
      </c>
    </row>
    <row r="449" spans="2:6" ht="15" x14ac:dyDescent="0.2">
      <c r="B449" s="11" t="str">
        <f>IFERROR(VLOOKUP(Таблица723[[#This Row],[НОМЕР]],#REF!,9,0),"")</f>
        <v/>
      </c>
      <c r="C449" s="12">
        <f>IF(Категорії!F449&lt;&gt;9999,Категорії!F449,"")</f>
        <v>0</v>
      </c>
      <c r="D449" s="11" t="str">
        <f>IFERROR(VLOOKUP(Таблица723[[#This Row],[НОМЕР]],#REF!,2),"")</f>
        <v/>
      </c>
      <c r="E449" s="11" t="str">
        <f>IFERROR(VLOOKUP(Таблица723[[#This Row],[НОМЕР]],#REF!,6),"")</f>
        <v/>
      </c>
      <c r="F449" s="13" t="str">
        <f>IFERROR(VLOOKUP(Таблица723[[#This Row],[НОМЕР]],#REF!,4,0)-$J$2,"")</f>
        <v/>
      </c>
    </row>
    <row r="450" spans="2:6" ht="15" x14ac:dyDescent="0.2">
      <c r="B450" s="11" t="str">
        <f>IFERROR(VLOOKUP(Таблица723[[#This Row],[НОМЕР]],#REF!,9,0),"")</f>
        <v/>
      </c>
      <c r="C450" s="12">
        <f>IF(Категорії!F450&lt;&gt;9999,Категорії!F450,"")</f>
        <v>0</v>
      </c>
      <c r="D450" s="11" t="str">
        <f>IFERROR(VLOOKUP(Таблица723[[#This Row],[НОМЕР]],#REF!,2),"")</f>
        <v/>
      </c>
      <c r="E450" s="11" t="str">
        <f>IFERROR(VLOOKUP(Таблица723[[#This Row],[НОМЕР]],#REF!,6),"")</f>
        <v/>
      </c>
      <c r="F450" s="13" t="str">
        <f>IFERROR(VLOOKUP(Таблица723[[#This Row],[НОМЕР]],#REF!,4,0)-$J$2,"")</f>
        <v/>
      </c>
    </row>
    <row r="451" spans="2:6" ht="15" x14ac:dyDescent="0.2">
      <c r="B451" s="11" t="str">
        <f>IFERROR(VLOOKUP(Таблица723[[#This Row],[НОМЕР]],#REF!,9,0),"")</f>
        <v/>
      </c>
      <c r="C451" s="12">
        <f>IF(Категорії!F451&lt;&gt;9999,Категорії!F451,"")</f>
        <v>0</v>
      </c>
      <c r="D451" s="11" t="str">
        <f>IFERROR(VLOOKUP(Таблица723[[#This Row],[НОМЕР]],#REF!,2),"")</f>
        <v/>
      </c>
      <c r="E451" s="11" t="str">
        <f>IFERROR(VLOOKUP(Таблица723[[#This Row],[НОМЕР]],#REF!,6),"")</f>
        <v/>
      </c>
      <c r="F451" s="13" t="str">
        <f>IFERROR(VLOOKUP(Таблица723[[#This Row],[НОМЕР]],#REF!,4,0)-$J$2,"")</f>
        <v/>
      </c>
    </row>
    <row r="452" spans="2:6" ht="15" x14ac:dyDescent="0.2">
      <c r="B452" s="11" t="str">
        <f>IFERROR(VLOOKUP(Таблица723[[#This Row],[НОМЕР]],#REF!,9,0),"")</f>
        <v/>
      </c>
      <c r="C452" s="12">
        <f>IF(Категорії!F452&lt;&gt;9999,Категорії!F452,"")</f>
        <v>0</v>
      </c>
      <c r="D452" s="11" t="str">
        <f>IFERROR(VLOOKUP(Таблица723[[#This Row],[НОМЕР]],#REF!,2),"")</f>
        <v/>
      </c>
      <c r="E452" s="11" t="str">
        <f>IFERROR(VLOOKUP(Таблица723[[#This Row],[НОМЕР]],#REF!,6),"")</f>
        <v/>
      </c>
      <c r="F452" s="13" t="str">
        <f>IFERROR(VLOOKUP(Таблица723[[#This Row],[НОМЕР]],#REF!,4,0)-$J$2,"")</f>
        <v/>
      </c>
    </row>
    <row r="453" spans="2:6" ht="15" x14ac:dyDescent="0.2">
      <c r="B453" s="11" t="str">
        <f>IFERROR(VLOOKUP(Таблица723[[#This Row],[НОМЕР]],#REF!,9,0),"")</f>
        <v/>
      </c>
      <c r="C453" s="12">
        <f>IF(Категорії!F453&lt;&gt;9999,Категорії!F453,"")</f>
        <v>0</v>
      </c>
      <c r="D453" s="11" t="str">
        <f>IFERROR(VLOOKUP(Таблица723[[#This Row],[НОМЕР]],#REF!,2),"")</f>
        <v/>
      </c>
      <c r="E453" s="11" t="str">
        <f>IFERROR(VLOOKUP(Таблица723[[#This Row],[НОМЕР]],#REF!,6),"")</f>
        <v/>
      </c>
      <c r="F453" s="13" t="str">
        <f>IFERROR(VLOOKUP(Таблица723[[#This Row],[НОМЕР]],#REF!,4,0)-$J$2,"")</f>
        <v/>
      </c>
    </row>
    <row r="454" spans="2:6" ht="15" x14ac:dyDescent="0.2">
      <c r="B454" s="11" t="str">
        <f>IFERROR(VLOOKUP(Таблица723[[#This Row],[НОМЕР]],#REF!,9,0),"")</f>
        <v/>
      </c>
      <c r="C454" s="12">
        <f>IF(Категорії!F454&lt;&gt;9999,Категорії!F454,"")</f>
        <v>0</v>
      </c>
      <c r="D454" s="11" t="str">
        <f>IFERROR(VLOOKUP(Таблица723[[#This Row],[НОМЕР]],#REF!,2),"")</f>
        <v/>
      </c>
      <c r="E454" s="11" t="str">
        <f>IFERROR(VLOOKUP(Таблица723[[#This Row],[НОМЕР]],#REF!,6),"")</f>
        <v/>
      </c>
      <c r="F454" s="13" t="str">
        <f>IFERROR(VLOOKUP(Таблица723[[#This Row],[НОМЕР]],#REF!,4,0)-$J$2,"")</f>
        <v/>
      </c>
    </row>
    <row r="455" spans="2:6" ht="15" x14ac:dyDescent="0.2">
      <c r="B455" s="11" t="str">
        <f>IFERROR(VLOOKUP(Таблица723[[#This Row],[НОМЕР]],#REF!,9,0),"")</f>
        <v/>
      </c>
      <c r="C455" s="12">
        <f>IF(Категорії!F455&lt;&gt;9999,Категорії!F455,"")</f>
        <v>0</v>
      </c>
      <c r="D455" s="11" t="str">
        <f>IFERROR(VLOOKUP(Таблица723[[#This Row],[НОМЕР]],#REF!,2),"")</f>
        <v/>
      </c>
      <c r="E455" s="11" t="str">
        <f>IFERROR(VLOOKUP(Таблица723[[#This Row],[НОМЕР]],#REF!,6),"")</f>
        <v/>
      </c>
      <c r="F455" s="13" t="str">
        <f>IFERROR(VLOOKUP(Таблица723[[#This Row],[НОМЕР]],#REF!,4,0)-$J$2,"")</f>
        <v/>
      </c>
    </row>
    <row r="456" spans="2:6" ht="15" x14ac:dyDescent="0.2">
      <c r="B456" s="11" t="str">
        <f>IFERROR(VLOOKUP(Таблица723[[#This Row],[НОМЕР]],#REF!,9,0),"")</f>
        <v/>
      </c>
      <c r="C456" s="12">
        <f>IF(Категорії!F456&lt;&gt;9999,Категорії!F456,"")</f>
        <v>0</v>
      </c>
      <c r="D456" s="11" t="str">
        <f>IFERROR(VLOOKUP(Таблица723[[#This Row],[НОМЕР]],#REF!,2),"")</f>
        <v/>
      </c>
      <c r="E456" s="11" t="str">
        <f>IFERROR(VLOOKUP(Таблица723[[#This Row],[НОМЕР]],#REF!,6),"")</f>
        <v/>
      </c>
      <c r="F456" s="13" t="str">
        <f>IFERROR(VLOOKUP(Таблица723[[#This Row],[НОМЕР]],#REF!,4,0)-$J$2,"")</f>
        <v/>
      </c>
    </row>
    <row r="457" spans="2:6" ht="15" x14ac:dyDescent="0.2">
      <c r="B457" s="11" t="str">
        <f>IFERROR(VLOOKUP(Таблица723[[#This Row],[НОМЕР]],#REF!,9,0),"")</f>
        <v/>
      </c>
      <c r="C457" s="12">
        <f>IF(Категорії!F457&lt;&gt;9999,Категорії!F457,"")</f>
        <v>0</v>
      </c>
      <c r="D457" s="11" t="str">
        <f>IFERROR(VLOOKUP(Таблица723[[#This Row],[НОМЕР]],#REF!,2),"")</f>
        <v/>
      </c>
      <c r="E457" s="11" t="str">
        <f>IFERROR(VLOOKUP(Таблица723[[#This Row],[НОМЕР]],#REF!,6),"")</f>
        <v/>
      </c>
      <c r="F457" s="13" t="str">
        <f>IFERROR(VLOOKUP(Таблица723[[#This Row],[НОМЕР]],#REF!,4,0)-$J$2,"")</f>
        <v/>
      </c>
    </row>
    <row r="458" spans="2:6" ht="15" x14ac:dyDescent="0.2">
      <c r="B458" s="11" t="str">
        <f>IFERROR(VLOOKUP(Таблица723[[#This Row],[НОМЕР]],#REF!,9,0),"")</f>
        <v/>
      </c>
      <c r="C458" s="12">
        <f>IF(Категорії!F458&lt;&gt;9999,Категорії!F458,"")</f>
        <v>0</v>
      </c>
      <c r="D458" s="11" t="str">
        <f>IFERROR(VLOOKUP(Таблица723[[#This Row],[НОМЕР]],#REF!,2),"")</f>
        <v/>
      </c>
      <c r="E458" s="11" t="str">
        <f>IFERROR(VLOOKUP(Таблица723[[#This Row],[НОМЕР]],#REF!,6),"")</f>
        <v/>
      </c>
      <c r="F458" s="13" t="str">
        <f>IFERROR(VLOOKUP(Таблица723[[#This Row],[НОМЕР]],#REF!,4,0)-$J$2,"")</f>
        <v/>
      </c>
    </row>
    <row r="459" spans="2:6" ht="15" x14ac:dyDescent="0.2">
      <c r="B459" s="11" t="str">
        <f>IFERROR(VLOOKUP(Таблица723[[#This Row],[НОМЕР]],#REF!,9,0),"")</f>
        <v/>
      </c>
      <c r="C459" s="12">
        <f>IF(Категорії!F459&lt;&gt;9999,Категорії!F459,"")</f>
        <v>0</v>
      </c>
      <c r="D459" s="11" t="str">
        <f>IFERROR(VLOOKUP(Таблица723[[#This Row],[НОМЕР]],#REF!,2),"")</f>
        <v/>
      </c>
      <c r="E459" s="11" t="str">
        <f>IFERROR(VLOOKUP(Таблица723[[#This Row],[НОМЕР]],#REF!,6),"")</f>
        <v/>
      </c>
      <c r="F459" s="13" t="str">
        <f>IFERROR(VLOOKUP(Таблица723[[#This Row],[НОМЕР]],#REF!,4,0)-$J$2,"")</f>
        <v/>
      </c>
    </row>
    <row r="460" spans="2:6" ht="15" x14ac:dyDescent="0.2">
      <c r="B460" s="11" t="str">
        <f>IFERROR(VLOOKUP(Таблица723[[#This Row],[НОМЕР]],#REF!,9,0),"")</f>
        <v/>
      </c>
      <c r="C460" s="12">
        <f>IF(Категорії!F460&lt;&gt;9999,Категорії!F460,"")</f>
        <v>0</v>
      </c>
      <c r="D460" s="11" t="str">
        <f>IFERROR(VLOOKUP(Таблица723[[#This Row],[НОМЕР]],#REF!,2),"")</f>
        <v/>
      </c>
      <c r="E460" s="11" t="str">
        <f>IFERROR(VLOOKUP(Таблица723[[#This Row],[НОМЕР]],#REF!,6),"")</f>
        <v/>
      </c>
      <c r="F460" s="13" t="str">
        <f>IFERROR(VLOOKUP(Таблица723[[#This Row],[НОМЕР]],#REF!,4,0)-$J$2,"")</f>
        <v/>
      </c>
    </row>
    <row r="461" spans="2:6" ht="15" x14ac:dyDescent="0.2">
      <c r="B461" s="11" t="str">
        <f>IFERROR(VLOOKUP(Таблица723[[#This Row],[НОМЕР]],#REF!,9,0),"")</f>
        <v/>
      </c>
      <c r="C461" s="12">
        <f>IF(Категорії!F461&lt;&gt;9999,Категорії!F461,"")</f>
        <v>0</v>
      </c>
      <c r="D461" s="11" t="str">
        <f>IFERROR(VLOOKUP(Таблица723[[#This Row],[НОМЕР]],#REF!,2),"")</f>
        <v/>
      </c>
      <c r="E461" s="11" t="str">
        <f>IFERROR(VLOOKUP(Таблица723[[#This Row],[НОМЕР]],#REF!,6),"")</f>
        <v/>
      </c>
      <c r="F461" s="13" t="str">
        <f>IFERROR(VLOOKUP(Таблица723[[#This Row],[НОМЕР]],#REF!,4,0)-$J$2,"")</f>
        <v/>
      </c>
    </row>
    <row r="462" spans="2:6" ht="15" x14ac:dyDescent="0.2">
      <c r="B462" s="11" t="str">
        <f>IFERROR(VLOOKUP(Таблица723[[#This Row],[НОМЕР]],#REF!,9,0),"")</f>
        <v/>
      </c>
      <c r="C462" s="12">
        <f>IF(Категорії!F462&lt;&gt;9999,Категорії!F462,"")</f>
        <v>0</v>
      </c>
      <c r="D462" s="11" t="str">
        <f>IFERROR(VLOOKUP(Таблица723[[#This Row],[НОМЕР]],#REF!,2),"")</f>
        <v/>
      </c>
      <c r="E462" s="11" t="str">
        <f>IFERROR(VLOOKUP(Таблица723[[#This Row],[НОМЕР]],#REF!,6),"")</f>
        <v/>
      </c>
      <c r="F462" s="13" t="str">
        <f>IFERROR(VLOOKUP(Таблица723[[#This Row],[НОМЕР]],#REF!,4,0)-$J$2,"")</f>
        <v/>
      </c>
    </row>
    <row r="463" spans="2:6" ht="15" x14ac:dyDescent="0.2">
      <c r="B463" s="11" t="str">
        <f>IFERROR(VLOOKUP(Таблица723[[#This Row],[НОМЕР]],#REF!,9,0),"")</f>
        <v/>
      </c>
      <c r="C463" s="12">
        <f>IF(Категорії!F463&lt;&gt;9999,Категорії!F463,"")</f>
        <v>0</v>
      </c>
      <c r="D463" s="11" t="str">
        <f>IFERROR(VLOOKUP(Таблица723[[#This Row],[НОМЕР]],#REF!,2),"")</f>
        <v/>
      </c>
      <c r="E463" s="11" t="str">
        <f>IFERROR(VLOOKUP(Таблица723[[#This Row],[НОМЕР]],#REF!,6),"")</f>
        <v/>
      </c>
      <c r="F463" s="13" t="str">
        <f>IFERROR(VLOOKUP(Таблица723[[#This Row],[НОМЕР]],#REF!,4,0)-$J$2,"")</f>
        <v/>
      </c>
    </row>
    <row r="464" spans="2:6" ht="15" x14ac:dyDescent="0.2">
      <c r="B464" s="11" t="str">
        <f>IFERROR(VLOOKUP(Таблица723[[#This Row],[НОМЕР]],#REF!,9,0),"")</f>
        <v/>
      </c>
      <c r="C464" s="12">
        <f>IF(Категорії!F464&lt;&gt;9999,Категорії!F464,"")</f>
        <v>0</v>
      </c>
      <c r="D464" s="11" t="str">
        <f>IFERROR(VLOOKUP(Таблица723[[#This Row],[НОМЕР]],#REF!,2),"")</f>
        <v/>
      </c>
      <c r="E464" s="11" t="str">
        <f>IFERROR(VLOOKUP(Таблица723[[#This Row],[НОМЕР]],#REF!,6),"")</f>
        <v/>
      </c>
      <c r="F464" s="13" t="str">
        <f>IFERROR(VLOOKUP(Таблица723[[#This Row],[НОМЕР]],#REF!,4,0)-$J$2,"")</f>
        <v/>
      </c>
    </row>
    <row r="465" spans="2:6" ht="15" x14ac:dyDescent="0.2">
      <c r="B465" s="11" t="str">
        <f>IFERROR(VLOOKUP(Таблица723[[#This Row],[НОМЕР]],#REF!,9,0),"")</f>
        <v/>
      </c>
      <c r="C465" s="12">
        <f>IF(Категорії!F465&lt;&gt;9999,Категорії!F465,"")</f>
        <v>0</v>
      </c>
      <c r="D465" s="11" t="str">
        <f>IFERROR(VLOOKUP(Таблица723[[#This Row],[НОМЕР]],#REF!,2),"")</f>
        <v/>
      </c>
      <c r="E465" s="11" t="str">
        <f>IFERROR(VLOOKUP(Таблица723[[#This Row],[НОМЕР]],#REF!,6),"")</f>
        <v/>
      </c>
      <c r="F465" s="13" t="str">
        <f>IFERROR(VLOOKUP(Таблица723[[#This Row],[НОМЕР]],#REF!,4,0)-$J$2,"")</f>
        <v/>
      </c>
    </row>
    <row r="466" spans="2:6" ht="15" x14ac:dyDescent="0.2">
      <c r="B466" s="11" t="str">
        <f>IFERROR(VLOOKUP(Таблица723[[#This Row],[НОМЕР]],#REF!,9,0),"")</f>
        <v/>
      </c>
      <c r="C466" s="12">
        <f>IF(Категорії!F466&lt;&gt;9999,Категорії!F466,"")</f>
        <v>0</v>
      </c>
      <c r="D466" s="11" t="str">
        <f>IFERROR(VLOOKUP(Таблица723[[#This Row],[НОМЕР]],#REF!,2),"")</f>
        <v/>
      </c>
      <c r="E466" s="11" t="str">
        <f>IFERROR(VLOOKUP(Таблица723[[#This Row],[НОМЕР]],#REF!,6),"")</f>
        <v/>
      </c>
      <c r="F466" s="13" t="str">
        <f>IFERROR(VLOOKUP(Таблица723[[#This Row],[НОМЕР]],#REF!,4,0)-$J$2,"")</f>
        <v/>
      </c>
    </row>
    <row r="467" spans="2:6" ht="15" x14ac:dyDescent="0.2">
      <c r="B467" s="11" t="str">
        <f>IFERROR(VLOOKUP(Таблица723[[#This Row],[НОМЕР]],#REF!,9,0),"")</f>
        <v/>
      </c>
      <c r="C467" s="12">
        <f>IF(Категорії!F467&lt;&gt;9999,Категорії!F467,"")</f>
        <v>0</v>
      </c>
      <c r="D467" s="11" t="str">
        <f>IFERROR(VLOOKUP(Таблица723[[#This Row],[НОМЕР]],#REF!,2),"")</f>
        <v/>
      </c>
      <c r="E467" s="11" t="str">
        <f>IFERROR(VLOOKUP(Таблица723[[#This Row],[НОМЕР]],#REF!,6),"")</f>
        <v/>
      </c>
      <c r="F467" s="13" t="str">
        <f>IFERROR(VLOOKUP(Таблица723[[#This Row],[НОМЕР]],#REF!,4,0)-$J$2,"")</f>
        <v/>
      </c>
    </row>
    <row r="468" spans="2:6" ht="15" x14ac:dyDescent="0.2">
      <c r="B468" s="11" t="str">
        <f>IFERROR(VLOOKUP(Таблица723[[#This Row],[НОМЕР]],#REF!,9,0),"")</f>
        <v/>
      </c>
      <c r="C468" s="12">
        <f>IF(Категорії!F468&lt;&gt;9999,Категорії!F468,"")</f>
        <v>0</v>
      </c>
      <c r="D468" s="11" t="str">
        <f>IFERROR(VLOOKUP(Таблица723[[#This Row],[НОМЕР]],#REF!,2),"")</f>
        <v/>
      </c>
      <c r="E468" s="11" t="str">
        <f>IFERROR(VLOOKUP(Таблица723[[#This Row],[НОМЕР]],#REF!,6),"")</f>
        <v/>
      </c>
      <c r="F468" s="13" t="str">
        <f>IFERROR(VLOOKUP(Таблица723[[#This Row],[НОМЕР]],#REF!,4,0)-$J$2,"")</f>
        <v/>
      </c>
    </row>
    <row r="469" spans="2:6" ht="15" x14ac:dyDescent="0.2">
      <c r="B469" s="11" t="str">
        <f>IFERROR(VLOOKUP(Таблица723[[#This Row],[НОМЕР]],#REF!,9,0),"")</f>
        <v/>
      </c>
      <c r="C469" s="12">
        <f>IF(Категорії!F469&lt;&gt;9999,Категорії!F469,"")</f>
        <v>0</v>
      </c>
      <c r="D469" s="11" t="str">
        <f>IFERROR(VLOOKUP(Таблица723[[#This Row],[НОМЕР]],#REF!,2),"")</f>
        <v/>
      </c>
      <c r="E469" s="11" t="str">
        <f>IFERROR(VLOOKUP(Таблица723[[#This Row],[НОМЕР]],#REF!,6),"")</f>
        <v/>
      </c>
      <c r="F469" s="13" t="str">
        <f>IFERROR(VLOOKUP(Таблица723[[#This Row],[НОМЕР]],#REF!,4,0)-$J$2,"")</f>
        <v/>
      </c>
    </row>
    <row r="470" spans="2:6" ht="15" x14ac:dyDescent="0.2">
      <c r="B470" s="11" t="str">
        <f>IFERROR(VLOOKUP(Таблица723[[#This Row],[НОМЕР]],#REF!,9,0),"")</f>
        <v/>
      </c>
      <c r="C470" s="12">
        <f>IF(Категорії!F470&lt;&gt;9999,Категорії!F470,"")</f>
        <v>0</v>
      </c>
      <c r="D470" s="11" t="str">
        <f>IFERROR(VLOOKUP(Таблица723[[#This Row],[НОМЕР]],#REF!,2),"")</f>
        <v/>
      </c>
      <c r="E470" s="11" t="str">
        <f>IFERROR(VLOOKUP(Таблица723[[#This Row],[НОМЕР]],#REF!,6),"")</f>
        <v/>
      </c>
      <c r="F470" s="13" t="str">
        <f>IFERROR(VLOOKUP(Таблица723[[#This Row],[НОМЕР]],#REF!,4,0)-$J$2,"")</f>
        <v/>
      </c>
    </row>
    <row r="471" spans="2:6" ht="15" x14ac:dyDescent="0.2">
      <c r="B471" s="11" t="str">
        <f>IFERROR(VLOOKUP(Таблица723[[#This Row],[НОМЕР]],#REF!,9,0),"")</f>
        <v/>
      </c>
      <c r="C471" s="12">
        <f>IF(Категорії!F471&lt;&gt;9999,Категорії!F471,"")</f>
        <v>0</v>
      </c>
      <c r="D471" s="11" t="str">
        <f>IFERROR(VLOOKUP(Таблица723[[#This Row],[НОМЕР]],#REF!,2),"")</f>
        <v/>
      </c>
      <c r="E471" s="11" t="str">
        <f>IFERROR(VLOOKUP(Таблица723[[#This Row],[НОМЕР]],#REF!,6),"")</f>
        <v/>
      </c>
      <c r="F471" s="13" t="str">
        <f>IFERROR(VLOOKUP(Таблица723[[#This Row],[НОМЕР]],#REF!,4,0)-$J$2,"")</f>
        <v/>
      </c>
    </row>
    <row r="472" spans="2:6" ht="15" x14ac:dyDescent="0.2">
      <c r="B472" s="11" t="str">
        <f>IFERROR(VLOOKUP(Таблица723[[#This Row],[НОМЕР]],#REF!,9,0),"")</f>
        <v/>
      </c>
      <c r="C472" s="12">
        <f>IF(Категорії!F472&lt;&gt;9999,Категорії!F472,"")</f>
        <v>0</v>
      </c>
      <c r="D472" s="11" t="str">
        <f>IFERROR(VLOOKUP(Таблица723[[#This Row],[НОМЕР]],#REF!,2),"")</f>
        <v/>
      </c>
      <c r="E472" s="11" t="str">
        <f>IFERROR(VLOOKUP(Таблица723[[#This Row],[НОМЕР]],#REF!,6),"")</f>
        <v/>
      </c>
      <c r="F472" s="13" t="str">
        <f>IFERROR(VLOOKUP(Таблица723[[#This Row],[НОМЕР]],#REF!,4,0)-$J$2,"")</f>
        <v/>
      </c>
    </row>
    <row r="473" spans="2:6" ht="15" x14ac:dyDescent="0.2">
      <c r="B473" s="11" t="str">
        <f>IFERROR(VLOOKUP(Таблица723[[#This Row],[НОМЕР]],#REF!,9,0),"")</f>
        <v/>
      </c>
      <c r="C473" s="12">
        <f>IF(Категорії!F473&lt;&gt;9999,Категорії!F473,"")</f>
        <v>0</v>
      </c>
      <c r="D473" s="11" t="str">
        <f>IFERROR(VLOOKUP(Таблица723[[#This Row],[НОМЕР]],#REF!,2),"")</f>
        <v/>
      </c>
      <c r="E473" s="11" t="str">
        <f>IFERROR(VLOOKUP(Таблица723[[#This Row],[НОМЕР]],#REF!,6),"")</f>
        <v/>
      </c>
      <c r="F473" s="13" t="str">
        <f>IFERROR(VLOOKUP(Таблица723[[#This Row],[НОМЕР]],#REF!,4,0)-$J$2,"")</f>
        <v/>
      </c>
    </row>
    <row r="474" spans="2:6" ht="15" x14ac:dyDescent="0.2">
      <c r="B474" s="11" t="str">
        <f>IFERROR(VLOOKUP(Таблица723[[#This Row],[НОМЕР]],#REF!,9,0),"")</f>
        <v/>
      </c>
      <c r="C474" s="12">
        <f>IF(Категорії!F474&lt;&gt;9999,Категорії!F474,"")</f>
        <v>0</v>
      </c>
      <c r="D474" s="11" t="str">
        <f>IFERROR(VLOOKUP(Таблица723[[#This Row],[НОМЕР]],#REF!,2),"")</f>
        <v/>
      </c>
      <c r="E474" s="11" t="str">
        <f>IFERROR(VLOOKUP(Таблица723[[#This Row],[НОМЕР]],#REF!,6),"")</f>
        <v/>
      </c>
      <c r="F474" s="13" t="str">
        <f>IFERROR(VLOOKUP(Таблица723[[#This Row],[НОМЕР]],#REF!,4,0)-$J$2,"")</f>
        <v/>
      </c>
    </row>
    <row r="475" spans="2:6" ht="15" x14ac:dyDescent="0.2">
      <c r="B475" s="11" t="str">
        <f>IFERROR(VLOOKUP(Таблица723[[#This Row],[НОМЕР]],#REF!,9,0),"")</f>
        <v/>
      </c>
      <c r="C475" s="12">
        <f>IF(Категорії!F475&lt;&gt;9999,Категорії!F475,"")</f>
        <v>0</v>
      </c>
      <c r="D475" s="11" t="str">
        <f>IFERROR(VLOOKUP(Таблица723[[#This Row],[НОМЕР]],#REF!,2),"")</f>
        <v/>
      </c>
      <c r="E475" s="11" t="str">
        <f>IFERROR(VLOOKUP(Таблица723[[#This Row],[НОМЕР]],#REF!,6),"")</f>
        <v/>
      </c>
      <c r="F475" s="13" t="str">
        <f>IFERROR(VLOOKUP(Таблица723[[#This Row],[НОМЕР]],#REF!,4,0)-$J$2,"")</f>
        <v/>
      </c>
    </row>
    <row r="476" spans="2:6" ht="15" x14ac:dyDescent="0.2">
      <c r="B476" s="11" t="str">
        <f>IFERROR(VLOOKUP(Таблица723[[#This Row],[НОМЕР]],#REF!,9,0),"")</f>
        <v/>
      </c>
      <c r="C476" s="12">
        <f>IF(Категорії!F476&lt;&gt;9999,Категорії!F476,"")</f>
        <v>0</v>
      </c>
      <c r="D476" s="11" t="str">
        <f>IFERROR(VLOOKUP(Таблица723[[#This Row],[НОМЕР]],#REF!,2),"")</f>
        <v/>
      </c>
      <c r="E476" s="11" t="str">
        <f>IFERROR(VLOOKUP(Таблица723[[#This Row],[НОМЕР]],#REF!,6),"")</f>
        <v/>
      </c>
      <c r="F476" s="13" t="str">
        <f>IFERROR(VLOOKUP(Таблица723[[#This Row],[НОМЕР]],#REF!,4,0)-$J$2,"")</f>
        <v/>
      </c>
    </row>
    <row r="477" spans="2:6" ht="15" x14ac:dyDescent="0.2">
      <c r="B477" s="11" t="str">
        <f>IFERROR(VLOOKUP(Таблица723[[#This Row],[НОМЕР]],#REF!,9,0),"")</f>
        <v/>
      </c>
      <c r="C477" s="12">
        <f>IF(Категорії!F477&lt;&gt;9999,Категорії!F477,"")</f>
        <v>0</v>
      </c>
      <c r="D477" s="11" t="str">
        <f>IFERROR(VLOOKUP(Таблица723[[#This Row],[НОМЕР]],#REF!,2),"")</f>
        <v/>
      </c>
      <c r="E477" s="11" t="str">
        <f>IFERROR(VLOOKUP(Таблица723[[#This Row],[НОМЕР]],#REF!,6),"")</f>
        <v/>
      </c>
      <c r="F477" s="13" t="str">
        <f>IFERROR(VLOOKUP(Таблица723[[#This Row],[НОМЕР]],#REF!,4,0)-$J$2,"")</f>
        <v/>
      </c>
    </row>
    <row r="478" spans="2:6" ht="15" x14ac:dyDescent="0.2">
      <c r="B478" s="11" t="str">
        <f>IFERROR(VLOOKUP(Таблица723[[#This Row],[НОМЕР]],#REF!,9,0),"")</f>
        <v/>
      </c>
      <c r="C478" s="12">
        <f>IF(Категорії!F478&lt;&gt;9999,Категорії!F478,"")</f>
        <v>0</v>
      </c>
      <c r="D478" s="11" t="str">
        <f>IFERROR(VLOOKUP(Таблица723[[#This Row],[НОМЕР]],#REF!,2),"")</f>
        <v/>
      </c>
      <c r="E478" s="11" t="str">
        <f>IFERROR(VLOOKUP(Таблица723[[#This Row],[НОМЕР]],#REF!,6),"")</f>
        <v/>
      </c>
      <c r="F478" s="13" t="str">
        <f>IFERROR(VLOOKUP(Таблица723[[#This Row],[НОМЕР]],#REF!,4,0)-$J$2,"")</f>
        <v/>
      </c>
    </row>
    <row r="479" spans="2:6" ht="15" x14ac:dyDescent="0.2">
      <c r="B479" s="11" t="str">
        <f>IFERROR(VLOOKUP(Таблица723[[#This Row],[НОМЕР]],#REF!,9,0),"")</f>
        <v/>
      </c>
      <c r="C479" s="12">
        <f>IF(Категорії!F479&lt;&gt;9999,Категорії!F479,"")</f>
        <v>0</v>
      </c>
      <c r="D479" s="11" t="str">
        <f>IFERROR(VLOOKUP(Таблица723[[#This Row],[НОМЕР]],#REF!,2),"")</f>
        <v/>
      </c>
      <c r="E479" s="11" t="str">
        <f>IFERROR(VLOOKUP(Таблица723[[#This Row],[НОМЕР]],#REF!,6),"")</f>
        <v/>
      </c>
      <c r="F479" s="13" t="str">
        <f>IFERROR(VLOOKUP(Таблица723[[#This Row],[НОМЕР]],#REF!,4,0)-$J$2,"")</f>
        <v/>
      </c>
    </row>
    <row r="480" spans="2:6" ht="15" x14ac:dyDescent="0.2">
      <c r="B480" s="11" t="str">
        <f>IFERROR(VLOOKUP(Таблица723[[#This Row],[НОМЕР]],#REF!,9,0),"")</f>
        <v/>
      </c>
      <c r="C480" s="12">
        <f>IF(Категорії!F480&lt;&gt;9999,Категорії!F480,"")</f>
        <v>0</v>
      </c>
      <c r="D480" s="11" t="str">
        <f>IFERROR(VLOOKUP(Таблица723[[#This Row],[НОМЕР]],#REF!,2),"")</f>
        <v/>
      </c>
      <c r="E480" s="11" t="str">
        <f>IFERROR(VLOOKUP(Таблица723[[#This Row],[НОМЕР]],#REF!,6),"")</f>
        <v/>
      </c>
      <c r="F480" s="13" t="str">
        <f>IFERROR(VLOOKUP(Таблица723[[#This Row],[НОМЕР]],#REF!,4,0)-$J$2,"")</f>
        <v/>
      </c>
    </row>
    <row r="481" spans="2:6" ht="15" x14ac:dyDescent="0.2">
      <c r="B481" s="11" t="str">
        <f>IFERROR(VLOOKUP(Таблица723[[#This Row],[НОМЕР]],#REF!,9,0),"")</f>
        <v/>
      </c>
      <c r="C481" s="12">
        <f>IF(Категорії!F481&lt;&gt;9999,Категорії!F481,"")</f>
        <v>0</v>
      </c>
      <c r="D481" s="11" t="str">
        <f>IFERROR(VLOOKUP(Таблица723[[#This Row],[НОМЕР]],#REF!,2),"")</f>
        <v/>
      </c>
      <c r="E481" s="11" t="str">
        <f>IFERROR(VLOOKUP(Таблица723[[#This Row],[НОМЕР]],#REF!,6),"")</f>
        <v/>
      </c>
      <c r="F481" s="13" t="str">
        <f>IFERROR(VLOOKUP(Таблица723[[#This Row],[НОМЕР]],#REF!,4,0)-$J$2,"")</f>
        <v/>
      </c>
    </row>
    <row r="482" spans="2:6" ht="15" x14ac:dyDescent="0.2">
      <c r="B482" s="11" t="str">
        <f>IFERROR(VLOOKUP(Таблица723[[#This Row],[НОМЕР]],#REF!,9,0),"")</f>
        <v/>
      </c>
      <c r="C482" s="12">
        <f>IF(Категорії!F482&lt;&gt;9999,Категорії!F482,"")</f>
        <v>0</v>
      </c>
      <c r="D482" s="11" t="str">
        <f>IFERROR(VLOOKUP(Таблица723[[#This Row],[НОМЕР]],#REF!,2),"")</f>
        <v/>
      </c>
      <c r="E482" s="11" t="str">
        <f>IFERROR(VLOOKUP(Таблица723[[#This Row],[НОМЕР]],#REF!,6),"")</f>
        <v/>
      </c>
      <c r="F482" s="13" t="str">
        <f>IFERROR(VLOOKUP(Таблица723[[#This Row],[НОМЕР]],#REF!,4,0)-$J$2,"")</f>
        <v/>
      </c>
    </row>
    <row r="483" spans="2:6" ht="15" x14ac:dyDescent="0.2">
      <c r="B483" s="11" t="str">
        <f>IFERROR(VLOOKUP(Таблица723[[#This Row],[НОМЕР]],#REF!,9,0),"")</f>
        <v/>
      </c>
      <c r="C483" s="12">
        <f>IF(Категорії!F483&lt;&gt;9999,Категорії!F483,"")</f>
        <v>0</v>
      </c>
      <c r="D483" s="11" t="str">
        <f>IFERROR(VLOOKUP(Таблица723[[#This Row],[НОМЕР]],#REF!,2),"")</f>
        <v/>
      </c>
      <c r="E483" s="11" t="str">
        <f>IFERROR(VLOOKUP(Таблица723[[#This Row],[НОМЕР]],#REF!,6),"")</f>
        <v/>
      </c>
      <c r="F483" s="13" t="str">
        <f>IFERROR(VLOOKUP(Таблица723[[#This Row],[НОМЕР]],#REF!,4,0)-$J$2,"")</f>
        <v/>
      </c>
    </row>
    <row r="484" spans="2:6" ht="15" x14ac:dyDescent="0.2">
      <c r="B484" s="11" t="str">
        <f>IFERROR(VLOOKUP(Таблица723[[#This Row],[НОМЕР]],#REF!,9,0),"")</f>
        <v/>
      </c>
      <c r="C484" s="12">
        <f>IF(Категорії!F484&lt;&gt;9999,Категорії!F484,"")</f>
        <v>0</v>
      </c>
      <c r="D484" s="11" t="str">
        <f>IFERROR(VLOOKUP(Таблица723[[#This Row],[НОМЕР]],#REF!,2),"")</f>
        <v/>
      </c>
      <c r="E484" s="11" t="str">
        <f>IFERROR(VLOOKUP(Таблица723[[#This Row],[НОМЕР]],#REF!,6),"")</f>
        <v/>
      </c>
      <c r="F484" s="13" t="str">
        <f>IFERROR(VLOOKUP(Таблица723[[#This Row],[НОМЕР]],#REF!,4,0)-$J$2,"")</f>
        <v/>
      </c>
    </row>
    <row r="485" spans="2:6" ht="15" x14ac:dyDescent="0.2">
      <c r="B485" s="11" t="str">
        <f>IFERROR(VLOOKUP(Таблица723[[#This Row],[НОМЕР]],#REF!,9,0),"")</f>
        <v/>
      </c>
      <c r="C485" s="12">
        <f>IF(Категорії!F485&lt;&gt;9999,Категорії!F485,"")</f>
        <v>0</v>
      </c>
      <c r="D485" s="11" t="str">
        <f>IFERROR(VLOOKUP(Таблица723[[#This Row],[НОМЕР]],#REF!,2),"")</f>
        <v/>
      </c>
      <c r="E485" s="11" t="str">
        <f>IFERROR(VLOOKUP(Таблица723[[#This Row],[НОМЕР]],#REF!,6),"")</f>
        <v/>
      </c>
      <c r="F485" s="13" t="str">
        <f>IFERROR(VLOOKUP(Таблица723[[#This Row],[НОМЕР]],#REF!,4,0)-$J$2,"")</f>
        <v/>
      </c>
    </row>
    <row r="486" spans="2:6" ht="15" x14ac:dyDescent="0.2">
      <c r="B486" s="11" t="str">
        <f>IFERROR(VLOOKUP(Таблица723[[#This Row],[НОМЕР]],#REF!,9,0),"")</f>
        <v/>
      </c>
      <c r="C486" s="12">
        <f>IF(Категорії!F486&lt;&gt;9999,Категорії!F486,"")</f>
        <v>0</v>
      </c>
      <c r="D486" s="11" t="str">
        <f>IFERROR(VLOOKUP(Таблица723[[#This Row],[НОМЕР]],#REF!,2),"")</f>
        <v/>
      </c>
      <c r="E486" s="11" t="str">
        <f>IFERROR(VLOOKUP(Таблица723[[#This Row],[НОМЕР]],#REF!,6),"")</f>
        <v/>
      </c>
      <c r="F486" s="13" t="str">
        <f>IFERROR(VLOOKUP(Таблица723[[#This Row],[НОМЕР]],#REF!,4,0)-$J$2,"")</f>
        <v/>
      </c>
    </row>
    <row r="487" spans="2:6" ht="15" x14ac:dyDescent="0.2">
      <c r="B487" s="11" t="str">
        <f>IFERROR(VLOOKUP(Таблица723[[#This Row],[НОМЕР]],#REF!,9,0),"")</f>
        <v/>
      </c>
      <c r="C487" s="12">
        <f>IF(Категорії!F487&lt;&gt;9999,Категорії!F487,"")</f>
        <v>0</v>
      </c>
      <c r="D487" s="11" t="str">
        <f>IFERROR(VLOOKUP(Таблица723[[#This Row],[НОМЕР]],#REF!,2),"")</f>
        <v/>
      </c>
      <c r="E487" s="11" t="str">
        <f>IFERROR(VLOOKUP(Таблица723[[#This Row],[НОМЕР]],#REF!,6),"")</f>
        <v/>
      </c>
      <c r="F487" s="13" t="str">
        <f>IFERROR(VLOOKUP(Таблица723[[#This Row],[НОМЕР]],#REF!,4,0)-$J$2,"")</f>
        <v/>
      </c>
    </row>
    <row r="488" spans="2:6" ht="15" x14ac:dyDescent="0.2">
      <c r="B488" s="11" t="str">
        <f>IFERROR(VLOOKUP(Таблица723[[#This Row],[НОМЕР]],#REF!,9,0),"")</f>
        <v/>
      </c>
      <c r="C488" s="12">
        <f>IF(Категорії!F488&lt;&gt;9999,Категорії!F488,"")</f>
        <v>0</v>
      </c>
      <c r="D488" s="11" t="str">
        <f>IFERROR(VLOOKUP(Таблица723[[#This Row],[НОМЕР]],#REF!,2),"")</f>
        <v/>
      </c>
      <c r="E488" s="11" t="str">
        <f>IFERROR(VLOOKUP(Таблица723[[#This Row],[НОМЕР]],#REF!,6),"")</f>
        <v/>
      </c>
      <c r="F488" s="13" t="str">
        <f>IFERROR(VLOOKUP(Таблица723[[#This Row],[НОМЕР]],#REF!,4,0)-$J$2,"")</f>
        <v/>
      </c>
    </row>
    <row r="489" spans="2:6" ht="15" x14ac:dyDescent="0.2">
      <c r="B489" s="11" t="str">
        <f>IFERROR(VLOOKUP(Таблица723[[#This Row],[НОМЕР]],#REF!,9,0),"")</f>
        <v/>
      </c>
      <c r="C489" s="12">
        <f>IF(Категорії!F489&lt;&gt;9999,Категорії!F489,"")</f>
        <v>0</v>
      </c>
      <c r="D489" s="11" t="str">
        <f>IFERROR(VLOOKUP(Таблица723[[#This Row],[НОМЕР]],#REF!,2),"")</f>
        <v/>
      </c>
      <c r="E489" s="11" t="str">
        <f>IFERROR(VLOOKUP(Таблица723[[#This Row],[НОМЕР]],#REF!,6),"")</f>
        <v/>
      </c>
      <c r="F489" s="13" t="str">
        <f>IFERROR(VLOOKUP(Таблица723[[#This Row],[НОМЕР]],#REF!,4,0)-$J$2,"")</f>
        <v/>
      </c>
    </row>
    <row r="490" spans="2:6" ht="15" x14ac:dyDescent="0.2">
      <c r="B490" s="11" t="str">
        <f>IFERROR(VLOOKUP(Таблица723[[#This Row],[НОМЕР]],#REF!,9,0),"")</f>
        <v/>
      </c>
      <c r="C490" s="12">
        <f>IF(Категорії!F490&lt;&gt;9999,Категорії!F490,"")</f>
        <v>0</v>
      </c>
      <c r="D490" s="11" t="str">
        <f>IFERROR(VLOOKUP(Таблица723[[#This Row],[НОМЕР]],#REF!,2),"")</f>
        <v/>
      </c>
      <c r="E490" s="11" t="str">
        <f>IFERROR(VLOOKUP(Таблица723[[#This Row],[НОМЕР]],#REF!,6),"")</f>
        <v/>
      </c>
      <c r="F490" s="13" t="str">
        <f>IFERROR(VLOOKUP(Таблица723[[#This Row],[НОМЕР]],#REF!,4,0)-$J$2,"")</f>
        <v/>
      </c>
    </row>
    <row r="491" spans="2:6" ht="15" x14ac:dyDescent="0.2">
      <c r="B491" s="11" t="str">
        <f>IFERROR(VLOOKUP(Таблица723[[#This Row],[НОМЕР]],#REF!,9,0),"")</f>
        <v/>
      </c>
      <c r="C491" s="12">
        <f>IF(Категорії!F491&lt;&gt;9999,Категорії!F491,"")</f>
        <v>0</v>
      </c>
      <c r="D491" s="11" t="str">
        <f>IFERROR(VLOOKUP(Таблица723[[#This Row],[НОМЕР]],#REF!,2),"")</f>
        <v/>
      </c>
      <c r="E491" s="11" t="str">
        <f>IFERROR(VLOOKUP(Таблица723[[#This Row],[НОМЕР]],#REF!,6),"")</f>
        <v/>
      </c>
      <c r="F491" s="13" t="str">
        <f>IFERROR(VLOOKUP(Таблица723[[#This Row],[НОМЕР]],#REF!,4,0)-$J$2,"")</f>
        <v/>
      </c>
    </row>
    <row r="492" spans="2:6" ht="15" x14ac:dyDescent="0.2">
      <c r="B492" s="11" t="str">
        <f>IFERROR(VLOOKUP(Таблица723[[#This Row],[НОМЕР]],#REF!,9,0),"")</f>
        <v/>
      </c>
      <c r="C492" s="12">
        <f>IF(Категорії!F492&lt;&gt;9999,Категорії!F492,"")</f>
        <v>0</v>
      </c>
      <c r="D492" s="11" t="str">
        <f>IFERROR(VLOOKUP(Таблица723[[#This Row],[НОМЕР]],#REF!,2),"")</f>
        <v/>
      </c>
      <c r="E492" s="11" t="str">
        <f>IFERROR(VLOOKUP(Таблица723[[#This Row],[НОМЕР]],#REF!,6),"")</f>
        <v/>
      </c>
      <c r="F492" s="13" t="str">
        <f>IFERROR(VLOOKUP(Таблица723[[#This Row],[НОМЕР]],#REF!,4,0)-$J$2,"")</f>
        <v/>
      </c>
    </row>
    <row r="493" spans="2:6" ht="15" x14ac:dyDescent="0.2">
      <c r="B493" s="11" t="str">
        <f>IFERROR(VLOOKUP(Таблица723[[#This Row],[НОМЕР]],#REF!,9,0),"")</f>
        <v/>
      </c>
      <c r="C493" s="12">
        <f>IF(Категорії!F493&lt;&gt;9999,Категорії!F493,"")</f>
        <v>0</v>
      </c>
      <c r="D493" s="11" t="str">
        <f>IFERROR(VLOOKUP(Таблица723[[#This Row],[НОМЕР]],#REF!,2),"")</f>
        <v/>
      </c>
      <c r="E493" s="11" t="str">
        <f>IFERROR(VLOOKUP(Таблица723[[#This Row],[НОМЕР]],#REF!,6),"")</f>
        <v/>
      </c>
      <c r="F493" s="13" t="str">
        <f>IFERROR(VLOOKUP(Таблица723[[#This Row],[НОМЕР]],#REF!,4,0)-$J$2,"")</f>
        <v/>
      </c>
    </row>
    <row r="494" spans="2:6" ht="15" x14ac:dyDescent="0.2">
      <c r="B494" s="11" t="str">
        <f>IFERROR(VLOOKUP(Таблица723[[#This Row],[НОМЕР]],#REF!,9,0),"")</f>
        <v/>
      </c>
      <c r="C494" s="12">
        <f>IF(Категорії!F494&lt;&gt;9999,Категорії!F494,"")</f>
        <v>0</v>
      </c>
      <c r="D494" s="11" t="str">
        <f>IFERROR(VLOOKUP(Таблица723[[#This Row],[НОМЕР]],#REF!,2),"")</f>
        <v/>
      </c>
      <c r="E494" s="11" t="str">
        <f>IFERROR(VLOOKUP(Таблица723[[#This Row],[НОМЕР]],#REF!,6),"")</f>
        <v/>
      </c>
      <c r="F494" s="13" t="str">
        <f>IFERROR(VLOOKUP(Таблица723[[#This Row],[НОМЕР]],#REF!,4,0)-$J$2,"")</f>
        <v/>
      </c>
    </row>
    <row r="495" spans="2:6" ht="15" x14ac:dyDescent="0.2">
      <c r="B495" s="11" t="str">
        <f>IFERROR(VLOOKUP(Таблица723[[#This Row],[НОМЕР]],#REF!,9,0),"")</f>
        <v/>
      </c>
      <c r="C495" s="12">
        <f>IF(Категорії!F495&lt;&gt;9999,Категорії!F495,"")</f>
        <v>0</v>
      </c>
      <c r="D495" s="11" t="str">
        <f>IFERROR(VLOOKUP(Таблица723[[#This Row],[НОМЕР]],#REF!,2),"")</f>
        <v/>
      </c>
      <c r="E495" s="11" t="str">
        <f>IFERROR(VLOOKUP(Таблица723[[#This Row],[НОМЕР]],#REF!,6),"")</f>
        <v/>
      </c>
      <c r="F495" s="13" t="str">
        <f>IFERROR(VLOOKUP(Таблица723[[#This Row],[НОМЕР]],#REF!,4,0)-$J$2,"")</f>
        <v/>
      </c>
    </row>
    <row r="496" spans="2:6" ht="15" x14ac:dyDescent="0.2">
      <c r="B496" s="11" t="str">
        <f>IFERROR(VLOOKUP(Таблица723[[#This Row],[НОМЕР]],#REF!,9,0),"")</f>
        <v/>
      </c>
      <c r="C496" s="12">
        <f>IF(Категорії!F496&lt;&gt;9999,Категорії!F496,"")</f>
        <v>0</v>
      </c>
      <c r="D496" s="11" t="str">
        <f>IFERROR(VLOOKUP(Таблица723[[#This Row],[НОМЕР]],#REF!,2),"")</f>
        <v/>
      </c>
      <c r="E496" s="11" t="str">
        <f>IFERROR(VLOOKUP(Таблица723[[#This Row],[НОМЕР]],#REF!,6),"")</f>
        <v/>
      </c>
      <c r="F496" s="13" t="str">
        <f>IFERROR(VLOOKUP(Таблица723[[#This Row],[НОМЕР]],#REF!,4,0)-$J$2,"")</f>
        <v/>
      </c>
    </row>
    <row r="497" spans="2:6" ht="15" x14ac:dyDescent="0.2">
      <c r="B497" s="11" t="str">
        <f>IFERROR(VLOOKUP(Таблица723[[#This Row],[НОМЕР]],#REF!,9,0),"")</f>
        <v/>
      </c>
      <c r="C497" s="12">
        <f>IF(Категорії!F497&lt;&gt;9999,Категорії!F497,"")</f>
        <v>0</v>
      </c>
      <c r="D497" s="11" t="str">
        <f>IFERROR(VLOOKUP(Таблица723[[#This Row],[НОМЕР]],#REF!,2),"")</f>
        <v/>
      </c>
      <c r="E497" s="11" t="str">
        <f>IFERROR(VLOOKUP(Таблица723[[#This Row],[НОМЕР]],#REF!,6),"")</f>
        <v/>
      </c>
      <c r="F497" s="13" t="str">
        <f>IFERROR(VLOOKUP(Таблица723[[#This Row],[НОМЕР]],#REF!,4,0)-$J$2,"")</f>
        <v/>
      </c>
    </row>
    <row r="498" spans="2:6" ht="12.75" x14ac:dyDescent="0.15"/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Лист8">
    <tabColor rgb="FF0000FF"/>
    <outlinePr summaryBelow="0" summaryRight="0"/>
  </sheetPr>
  <dimension ref="A1:L498"/>
  <sheetViews>
    <sheetView zoomScale="90" zoomScaleNormal="90" workbookViewId="0" xr3:uid="{9B253EF2-77E0-53E3-AE26-4D66ECD923F3}">
      <selection activeCell="G1" sqref="G1"/>
    </sheetView>
  </sheetViews>
  <sheetFormatPr defaultColWidth="14.42578125" defaultRowHeight="15.75" customHeight="1" x14ac:dyDescent="0.15"/>
  <cols>
    <col min="1" max="1" width="7.01171875" style="14" bestFit="1" customWidth="1"/>
    <col min="2" max="2" width="10.24609375" style="11" bestFit="1" customWidth="1"/>
    <col min="3" max="3" width="12.80859375" style="11" bestFit="1" customWidth="1"/>
    <col min="4" max="4" width="25.484375" style="11" bestFit="1" customWidth="1"/>
    <col min="5" max="5" width="23.19140625" style="11" bestFit="1" customWidth="1"/>
    <col min="6" max="6" width="16.98828125" style="13" customWidth="1"/>
    <col min="7" max="7" width="19.01171875" style="11" customWidth="1"/>
    <col min="8" max="8" width="14.42578125" style="5"/>
    <col min="9" max="9" width="19.1484375" style="5" bestFit="1" customWidth="1"/>
    <col min="10" max="10" width="20.08984375" style="5" bestFit="1" customWidth="1"/>
    <col min="11" max="11" width="14.42578125" style="5"/>
    <col min="12" max="12" width="14.42578125" style="23"/>
    <col min="13" max="16384" width="14.42578125" style="5"/>
  </cols>
  <sheetData>
    <row r="1" spans="1:12" ht="15.75" customHeight="1" x14ac:dyDescent="0.15">
      <c r="A1" s="7" t="s">
        <v>22</v>
      </c>
      <c r="B1" s="15" t="s">
        <v>4</v>
      </c>
      <c r="C1" s="15" t="s">
        <v>0</v>
      </c>
      <c r="D1" s="15" t="s">
        <v>6</v>
      </c>
      <c r="E1" s="15" t="s">
        <v>23</v>
      </c>
      <c r="F1" s="9" t="s">
        <v>18</v>
      </c>
      <c r="G1" s="8" t="s">
        <v>177</v>
      </c>
      <c r="J1" s="6" t="s">
        <v>5</v>
      </c>
      <c r="L1" s="23">
        <f ca="1">_xlfn.SHEET()</f>
        <v>7</v>
      </c>
    </row>
    <row r="2" spans="1:12" ht="15.75" customHeight="1" x14ac:dyDescent="0.2">
      <c r="A2" s="10" t="s">
        <v>19</v>
      </c>
      <c r="B2" s="33">
        <v>1</v>
      </c>
      <c r="C2" s="34">
        <v>511</v>
      </c>
      <c r="D2" s="33" t="s">
        <v>129</v>
      </c>
      <c r="E2" s="33" t="s">
        <v>8</v>
      </c>
      <c r="F2" s="35">
        <v>0.11180555555555555</v>
      </c>
      <c r="G2" s="11" t="s">
        <v>180</v>
      </c>
      <c r="J2" s="2">
        <v>0.41666666666666669</v>
      </c>
      <c r="L2" s="24"/>
    </row>
    <row r="3" spans="1:12" ht="15.75" customHeight="1" x14ac:dyDescent="0.2">
      <c r="A3" s="10"/>
      <c r="B3" s="11" t="s">
        <v>173</v>
      </c>
      <c r="C3" s="12" t="s">
        <v>173</v>
      </c>
      <c r="D3" s="11" t="s">
        <v>173</v>
      </c>
      <c r="E3" s="11" t="s">
        <v>173</v>
      </c>
      <c r="F3" s="13" t="s">
        <v>173</v>
      </c>
      <c r="L3" s="24"/>
    </row>
    <row r="4" spans="1:12" ht="15.75" customHeight="1" x14ac:dyDescent="0.2">
      <c r="A4" s="10"/>
      <c r="B4" s="11" t="s">
        <v>173</v>
      </c>
      <c r="C4" s="12" t="s">
        <v>173</v>
      </c>
      <c r="D4" s="11" t="s">
        <v>173</v>
      </c>
      <c r="E4" s="11" t="s">
        <v>173</v>
      </c>
      <c r="F4" s="13" t="s">
        <v>173</v>
      </c>
      <c r="L4" s="24"/>
    </row>
    <row r="5" spans="1:12" ht="15.75" customHeight="1" x14ac:dyDescent="0.2">
      <c r="B5" s="11" t="str">
        <f ca="1">IFERROR(VLOOKUP(Таблица7234[[#This Row],[НОМЕР]],#REF!,9,0),"")</f>
        <v/>
      </c>
      <c r="C5" s="12" t="str">
        <f ca="1">IF(Категорії!H5&lt;&gt;9999,Категорії!H5,"")</f>
        <v/>
      </c>
      <c r="D5" s="11" t="str">
        <f ca="1">IFERROR(VLOOKUP(Таблица7234[[#This Row],[НОМЕР]],#REF!,2),"")</f>
        <v/>
      </c>
      <c r="E5" s="11" t="str">
        <f ca="1">IFERROR(VLOOKUP(Таблица7234[[#This Row],[НОМЕР]],#REF!,6),"")</f>
        <v/>
      </c>
      <c r="F5" s="13" t="str">
        <f ca="1">IFERROR(VLOOKUP(Таблица7234[[#This Row],[НОМЕР]],#REF!,4,0)-$J$2,"")</f>
        <v/>
      </c>
    </row>
    <row r="6" spans="1:12" ht="15.75" customHeight="1" x14ac:dyDescent="0.2">
      <c r="B6" s="11" t="str">
        <f ca="1">IFERROR(VLOOKUP(Таблица7234[[#This Row],[НОМЕР]],#REF!,9,0),"")</f>
        <v/>
      </c>
      <c r="C6" s="12" t="str">
        <f ca="1">IF(Категорії!H6&lt;&gt;9999,Категорії!H6,"")</f>
        <v/>
      </c>
      <c r="D6" s="11" t="str">
        <f ca="1">IFERROR(VLOOKUP(Таблица7234[[#This Row],[НОМЕР]],#REF!,2),"")</f>
        <v/>
      </c>
      <c r="E6" s="11" t="str">
        <f ca="1">IFERROR(VLOOKUP(Таблица7234[[#This Row],[НОМЕР]],#REF!,6),"")</f>
        <v/>
      </c>
      <c r="F6" s="13" t="str">
        <f ca="1">IFERROR(VLOOKUP(Таблица7234[[#This Row],[НОМЕР]],#REF!,4,0)-$J$2,"")</f>
        <v/>
      </c>
    </row>
    <row r="7" spans="1:12" ht="15.75" customHeight="1" x14ac:dyDescent="0.2">
      <c r="B7" s="11" t="str">
        <f ca="1">IFERROR(VLOOKUP(Таблица7234[[#This Row],[НОМЕР]],#REF!,9,0),"")</f>
        <v/>
      </c>
      <c r="C7" s="12" t="str">
        <f ca="1">IF(Категорії!H7&lt;&gt;9999,Категорії!H7,"")</f>
        <v/>
      </c>
      <c r="D7" s="11" t="str">
        <f ca="1">IFERROR(VLOOKUP(Таблица7234[[#This Row],[НОМЕР]],#REF!,2),"")</f>
        <v/>
      </c>
      <c r="E7" s="11" t="str">
        <f ca="1">IFERROR(VLOOKUP(Таблица7234[[#This Row],[НОМЕР]],#REF!,6),"")</f>
        <v/>
      </c>
      <c r="F7" s="13" t="str">
        <f ca="1">IFERROR(VLOOKUP(Таблица7234[[#This Row],[НОМЕР]],#REF!,4,0)-$J$2,"")</f>
        <v/>
      </c>
    </row>
    <row r="8" spans="1:12" ht="15.75" customHeight="1" x14ac:dyDescent="0.2">
      <c r="B8" s="11" t="str">
        <f ca="1">IFERROR(VLOOKUP(Таблица7234[[#This Row],[НОМЕР]],#REF!,9,0),"")</f>
        <v/>
      </c>
      <c r="C8" s="12" t="str">
        <f ca="1">IF(Категорії!H8&lt;&gt;9999,Категорії!H8,"")</f>
        <v/>
      </c>
      <c r="D8" s="11" t="str">
        <f ca="1">IFERROR(VLOOKUP(Таблица7234[[#This Row],[НОМЕР]],#REF!,2),"")</f>
        <v/>
      </c>
      <c r="E8" s="11" t="str">
        <f ca="1">IFERROR(VLOOKUP(Таблица7234[[#This Row],[НОМЕР]],#REF!,6),"")</f>
        <v/>
      </c>
      <c r="F8" s="13" t="str">
        <f ca="1">IFERROR(VLOOKUP(Таблица7234[[#This Row],[НОМЕР]],#REF!,4,0)-$J$2,"")</f>
        <v/>
      </c>
    </row>
    <row r="9" spans="1:12" ht="15.75" customHeight="1" x14ac:dyDescent="0.2">
      <c r="B9" s="11" t="str">
        <f ca="1">IFERROR(VLOOKUP(Таблица7234[[#This Row],[НОМЕР]],#REF!,9,0),"")</f>
        <v/>
      </c>
      <c r="C9" s="12" t="str">
        <f ca="1">IF(Категорії!H9&lt;&gt;9999,Категорії!H9,"")</f>
        <v/>
      </c>
      <c r="D9" s="11" t="str">
        <f ca="1">IFERROR(VLOOKUP(Таблица7234[[#This Row],[НОМЕР]],#REF!,2),"")</f>
        <v/>
      </c>
      <c r="E9" s="11" t="str">
        <f ca="1">IFERROR(VLOOKUP(Таблица7234[[#This Row],[НОМЕР]],#REF!,6),"")</f>
        <v/>
      </c>
      <c r="F9" s="13" t="str">
        <f ca="1">IFERROR(VLOOKUP(Таблица7234[[#This Row],[НОМЕР]],#REF!,4,0)-$J$2,"")</f>
        <v/>
      </c>
    </row>
    <row r="10" spans="1:12" ht="15.75" customHeight="1" x14ac:dyDescent="0.2">
      <c r="B10" s="11" t="str">
        <f ca="1">IFERROR(VLOOKUP(Таблица7234[[#This Row],[НОМЕР]],#REF!,9,0),"")</f>
        <v/>
      </c>
      <c r="C10" s="12" t="str">
        <f ca="1">IF(Категорії!H10&lt;&gt;9999,Категорії!H10,"")</f>
        <v/>
      </c>
      <c r="D10" s="11" t="str">
        <f ca="1">IFERROR(VLOOKUP(Таблица7234[[#This Row],[НОМЕР]],#REF!,2),"")</f>
        <v/>
      </c>
      <c r="E10" s="11" t="str">
        <f ca="1">IFERROR(VLOOKUP(Таблица7234[[#This Row],[НОМЕР]],#REF!,6),"")</f>
        <v/>
      </c>
      <c r="F10" s="13" t="str">
        <f ca="1">IFERROR(VLOOKUP(Таблица7234[[#This Row],[НОМЕР]],#REF!,4,0)-$J$2,"")</f>
        <v/>
      </c>
      <c r="I10"/>
      <c r="J10"/>
    </row>
    <row r="11" spans="1:12" ht="15.75" customHeight="1" x14ac:dyDescent="0.2">
      <c r="B11" s="11" t="str">
        <f ca="1">IFERROR(VLOOKUP(Таблица7234[[#This Row],[НОМЕР]],#REF!,9,0),"")</f>
        <v/>
      </c>
      <c r="C11" s="12" t="str">
        <f ca="1">IF(Категорії!H11&lt;&gt;9999,Категорії!H11,"")</f>
        <v/>
      </c>
      <c r="D11" s="11" t="str">
        <f ca="1">IFERROR(VLOOKUP(Таблица7234[[#This Row],[НОМЕР]],#REF!,2),"")</f>
        <v/>
      </c>
      <c r="E11" s="11" t="str">
        <f ca="1">IFERROR(VLOOKUP(Таблица7234[[#This Row],[НОМЕР]],#REF!,6),"")</f>
        <v/>
      </c>
      <c r="F11" s="13" t="str">
        <f ca="1">IFERROR(VLOOKUP(Таблица7234[[#This Row],[НОМЕР]],#REF!,4,0)-$J$2,"")</f>
        <v/>
      </c>
    </row>
    <row r="12" spans="1:12" ht="15.75" customHeight="1" x14ac:dyDescent="0.2">
      <c r="B12" s="11" t="str">
        <f ca="1">IFERROR(VLOOKUP(Таблица7234[[#This Row],[НОМЕР]],#REF!,9,0),"")</f>
        <v/>
      </c>
      <c r="C12" s="12" t="str">
        <f ca="1">IF(Категорії!H12&lt;&gt;9999,Категорії!H12,"")</f>
        <v/>
      </c>
      <c r="D12" s="11" t="str">
        <f ca="1">IFERROR(VLOOKUP(Таблица7234[[#This Row],[НОМЕР]],#REF!,2),"")</f>
        <v/>
      </c>
      <c r="E12" s="11" t="str">
        <f ca="1">IFERROR(VLOOKUP(Таблица7234[[#This Row],[НОМЕР]],#REF!,6),"")</f>
        <v/>
      </c>
      <c r="F12" s="13" t="str">
        <f ca="1">IFERROR(VLOOKUP(Таблица7234[[#This Row],[НОМЕР]],#REF!,4,0)-$J$2,"")</f>
        <v/>
      </c>
    </row>
    <row r="13" spans="1:12" ht="15.75" customHeight="1" x14ac:dyDescent="0.2">
      <c r="B13" s="11" t="str">
        <f ca="1">IFERROR(VLOOKUP(Таблица7234[[#This Row],[НОМЕР]],#REF!,9,0),"")</f>
        <v/>
      </c>
      <c r="C13" s="12" t="str">
        <f ca="1">IF(Категорії!H13&lt;&gt;9999,Категорії!H13,"")</f>
        <v/>
      </c>
      <c r="D13" s="11" t="str">
        <f ca="1">IFERROR(VLOOKUP(Таблица7234[[#This Row],[НОМЕР]],#REF!,2),"")</f>
        <v/>
      </c>
      <c r="E13" s="11" t="str">
        <f ca="1">IFERROR(VLOOKUP(Таблица7234[[#This Row],[НОМЕР]],#REF!,6),"")</f>
        <v/>
      </c>
      <c r="F13" s="13" t="str">
        <f ca="1">IFERROR(VLOOKUP(Таблица7234[[#This Row],[НОМЕР]],#REF!,4,0)-$J$2,"")</f>
        <v/>
      </c>
    </row>
    <row r="14" spans="1:12" ht="15.75" customHeight="1" x14ac:dyDescent="0.2">
      <c r="B14" s="11" t="str">
        <f ca="1">IFERROR(VLOOKUP(Таблица7234[[#This Row],[НОМЕР]],#REF!,9,0),"")</f>
        <v/>
      </c>
      <c r="C14" s="12" t="str">
        <f ca="1">IF(Категорії!H14&lt;&gt;9999,Категорії!H14,"")</f>
        <v/>
      </c>
      <c r="D14" s="11" t="str">
        <f ca="1">IFERROR(VLOOKUP(Таблица7234[[#This Row],[НОМЕР]],#REF!,2),"")</f>
        <v/>
      </c>
      <c r="E14" s="11" t="str">
        <f ca="1">IFERROR(VLOOKUP(Таблица7234[[#This Row],[НОМЕР]],#REF!,6),"")</f>
        <v/>
      </c>
      <c r="F14" s="13" t="str">
        <f ca="1">IFERROR(VLOOKUP(Таблица7234[[#This Row],[НОМЕР]],#REF!,4,0)-$J$2,"")</f>
        <v/>
      </c>
    </row>
    <row r="15" spans="1:12" ht="15.75" customHeight="1" x14ac:dyDescent="0.2">
      <c r="B15" s="11" t="str">
        <f ca="1">IFERROR(VLOOKUP(Таблица7234[[#This Row],[НОМЕР]],#REF!,9,0),"")</f>
        <v/>
      </c>
      <c r="C15" s="12" t="str">
        <f ca="1">IF(Категорії!H15&lt;&gt;9999,Категорії!H15,"")</f>
        <v/>
      </c>
      <c r="D15" s="11" t="str">
        <f ca="1">IFERROR(VLOOKUP(Таблица7234[[#This Row],[НОМЕР]],#REF!,2),"")</f>
        <v/>
      </c>
      <c r="E15" s="11" t="str">
        <f ca="1">IFERROR(VLOOKUP(Таблица7234[[#This Row],[НОМЕР]],#REF!,6),"")</f>
        <v/>
      </c>
      <c r="F15" s="13" t="str">
        <f ca="1">IFERROR(VLOOKUP(Таблица7234[[#This Row],[НОМЕР]],#REF!,4,0)-$J$2,"")</f>
        <v/>
      </c>
    </row>
    <row r="16" spans="1:12" ht="15.75" customHeight="1" x14ac:dyDescent="0.2">
      <c r="B16" s="11" t="str">
        <f ca="1">IFERROR(VLOOKUP(Таблица7234[[#This Row],[НОМЕР]],#REF!,9,0),"")</f>
        <v/>
      </c>
      <c r="C16" s="12" t="str">
        <f ca="1">IF(Категорії!H16&lt;&gt;9999,Категорії!H16,"")</f>
        <v/>
      </c>
      <c r="D16" s="11" t="str">
        <f ca="1">IFERROR(VLOOKUP(Таблица7234[[#This Row],[НОМЕР]],#REF!,2),"")</f>
        <v/>
      </c>
      <c r="E16" s="11" t="str">
        <f ca="1">IFERROR(VLOOKUP(Таблица7234[[#This Row],[НОМЕР]],#REF!,6),"")</f>
        <v/>
      </c>
      <c r="F16" s="13" t="str">
        <f ca="1">IFERROR(VLOOKUP(Таблица7234[[#This Row],[НОМЕР]],#REF!,4,0)-$J$2,"")</f>
        <v/>
      </c>
    </row>
    <row r="17" spans="2:6" ht="15.75" customHeight="1" x14ac:dyDescent="0.2">
      <c r="B17" s="11" t="str">
        <f ca="1">IFERROR(VLOOKUP(Таблица7234[[#This Row],[НОМЕР]],#REF!,9,0),"")</f>
        <v/>
      </c>
      <c r="C17" s="12" t="str">
        <f ca="1">IF(Категорії!H17&lt;&gt;9999,Категорії!H17,"")</f>
        <v/>
      </c>
      <c r="D17" s="11" t="str">
        <f ca="1">IFERROR(VLOOKUP(Таблица7234[[#This Row],[НОМЕР]],#REF!,2),"")</f>
        <v/>
      </c>
      <c r="E17" s="11" t="str">
        <f ca="1">IFERROR(VLOOKUP(Таблица7234[[#This Row],[НОМЕР]],#REF!,6),"")</f>
        <v/>
      </c>
      <c r="F17" s="13" t="str">
        <f ca="1">IFERROR(VLOOKUP(Таблица7234[[#This Row],[НОМЕР]],#REF!,4,0)-$J$2,"")</f>
        <v/>
      </c>
    </row>
    <row r="18" spans="2:6" ht="15.75" customHeight="1" x14ac:dyDescent="0.2">
      <c r="B18" s="11" t="str">
        <f ca="1">IFERROR(VLOOKUP(Таблица7234[[#This Row],[НОМЕР]],#REF!,9,0),"")</f>
        <v/>
      </c>
      <c r="C18" s="12" t="str">
        <f ca="1">IF(Категорії!H18&lt;&gt;9999,Категорії!H18,"")</f>
        <v/>
      </c>
      <c r="D18" s="11" t="str">
        <f ca="1">IFERROR(VLOOKUP(Таблица7234[[#This Row],[НОМЕР]],#REF!,2),"")</f>
        <v/>
      </c>
      <c r="E18" s="11" t="str">
        <f ca="1">IFERROR(VLOOKUP(Таблица7234[[#This Row],[НОМЕР]],#REF!,6),"")</f>
        <v/>
      </c>
      <c r="F18" s="13" t="str">
        <f ca="1">IFERROR(VLOOKUP(Таблица7234[[#This Row],[НОМЕР]],#REF!,4,0)-$J$2,"")</f>
        <v/>
      </c>
    </row>
    <row r="19" spans="2:6" ht="15.75" customHeight="1" x14ac:dyDescent="0.2">
      <c r="B19" s="11" t="str">
        <f ca="1">IFERROR(VLOOKUP(Таблица7234[[#This Row],[НОМЕР]],#REF!,9,0),"")</f>
        <v/>
      </c>
      <c r="C19" s="12" t="str">
        <f ca="1">IF(Категорії!H19&lt;&gt;9999,Категорії!H19,"")</f>
        <v/>
      </c>
      <c r="D19" s="11" t="str">
        <f ca="1">IFERROR(VLOOKUP(Таблица7234[[#This Row],[НОМЕР]],#REF!,2),"")</f>
        <v/>
      </c>
      <c r="E19" s="11" t="str">
        <f ca="1">IFERROR(VLOOKUP(Таблица7234[[#This Row],[НОМЕР]],#REF!,6),"")</f>
        <v/>
      </c>
      <c r="F19" s="13" t="str">
        <f ca="1">IFERROR(VLOOKUP(Таблица7234[[#This Row],[НОМЕР]],#REF!,4,0)-$J$2,"")</f>
        <v/>
      </c>
    </row>
    <row r="20" spans="2:6" ht="15.75" customHeight="1" x14ac:dyDescent="0.2">
      <c r="B20" s="11" t="str">
        <f ca="1">IFERROR(VLOOKUP(Таблица7234[[#This Row],[НОМЕР]],#REF!,9,0),"")</f>
        <v/>
      </c>
      <c r="C20" s="12" t="str">
        <f ca="1">IF(Категорії!H20&lt;&gt;9999,Категорії!H20,"")</f>
        <v/>
      </c>
      <c r="D20" s="11" t="str">
        <f ca="1">IFERROR(VLOOKUP(Таблица7234[[#This Row],[НОМЕР]],#REF!,2),"")</f>
        <v/>
      </c>
      <c r="E20" s="11" t="str">
        <f ca="1">IFERROR(VLOOKUP(Таблица7234[[#This Row],[НОМЕР]],#REF!,6),"")</f>
        <v/>
      </c>
      <c r="F20" s="13" t="str">
        <f ca="1">IFERROR(VLOOKUP(Таблица7234[[#This Row],[НОМЕР]],#REF!,4,0)-$J$2,"")</f>
        <v/>
      </c>
    </row>
    <row r="21" spans="2:6" ht="15.75" customHeight="1" x14ac:dyDescent="0.2">
      <c r="B21" s="11" t="str">
        <f ca="1">IFERROR(VLOOKUP(Таблица7234[[#This Row],[НОМЕР]],#REF!,9,0),"")</f>
        <v/>
      </c>
      <c r="C21" s="12" t="str">
        <f ca="1">IF(Категорії!H21&lt;&gt;9999,Категорії!H21,"")</f>
        <v/>
      </c>
      <c r="D21" s="11" t="str">
        <f ca="1">IFERROR(VLOOKUP(Таблица7234[[#This Row],[НОМЕР]],#REF!,2),"")</f>
        <v/>
      </c>
      <c r="E21" s="11" t="str">
        <f ca="1">IFERROR(VLOOKUP(Таблица7234[[#This Row],[НОМЕР]],#REF!,6),"")</f>
        <v/>
      </c>
      <c r="F21" s="13" t="str">
        <f ca="1">IFERROR(VLOOKUP(Таблица7234[[#This Row],[НОМЕР]],#REF!,4,0)-$J$2,"")</f>
        <v/>
      </c>
    </row>
    <row r="22" spans="2:6" ht="15" x14ac:dyDescent="0.2">
      <c r="B22" s="11" t="str">
        <f ca="1">IFERROR(VLOOKUP(Таблица7234[[#This Row],[НОМЕР]],#REF!,9,0),"")</f>
        <v/>
      </c>
      <c r="C22" s="12" t="str">
        <f ca="1">IF(Категорії!H22&lt;&gt;9999,Категорії!H22,"")</f>
        <v/>
      </c>
      <c r="D22" s="11" t="str">
        <f ca="1">IFERROR(VLOOKUP(Таблица7234[[#This Row],[НОМЕР]],#REF!,2),"")</f>
        <v/>
      </c>
      <c r="E22" s="11" t="str">
        <f ca="1">IFERROR(VLOOKUP(Таблица7234[[#This Row],[НОМЕР]],#REF!,6),"")</f>
        <v/>
      </c>
      <c r="F22" s="13" t="str">
        <f ca="1">IFERROR(VLOOKUP(Таблица7234[[#This Row],[НОМЕР]],#REF!,4,0)-$J$2,"")</f>
        <v/>
      </c>
    </row>
    <row r="23" spans="2:6" ht="15" x14ac:dyDescent="0.2">
      <c r="B23" s="11" t="str">
        <f ca="1">IFERROR(VLOOKUP(Таблица7234[[#This Row],[НОМЕР]],#REF!,9,0),"")</f>
        <v/>
      </c>
      <c r="C23" s="12" t="str">
        <f ca="1">IF(Категорії!H23&lt;&gt;9999,Категорії!H23,"")</f>
        <v/>
      </c>
      <c r="D23" s="11" t="str">
        <f ca="1">IFERROR(VLOOKUP(Таблица7234[[#This Row],[НОМЕР]],#REF!,2),"")</f>
        <v/>
      </c>
      <c r="E23" s="11" t="str">
        <f ca="1">IFERROR(VLOOKUP(Таблица7234[[#This Row],[НОМЕР]],#REF!,6),"")</f>
        <v/>
      </c>
      <c r="F23" s="13" t="str">
        <f ca="1">IFERROR(VLOOKUP(Таблица7234[[#This Row],[НОМЕР]],#REF!,4,0)-$J$2,"")</f>
        <v/>
      </c>
    </row>
    <row r="24" spans="2:6" ht="15" x14ac:dyDescent="0.2">
      <c r="B24" s="11" t="str">
        <f ca="1">IFERROR(VLOOKUP(Таблица7234[[#This Row],[НОМЕР]],#REF!,9,0),"")</f>
        <v/>
      </c>
      <c r="C24" s="12" t="str">
        <f ca="1">IF(Категорії!H24&lt;&gt;9999,Категорії!H24,"")</f>
        <v/>
      </c>
      <c r="D24" s="11" t="str">
        <f ca="1">IFERROR(VLOOKUP(Таблица7234[[#This Row],[НОМЕР]],#REF!,2),"")</f>
        <v/>
      </c>
      <c r="E24" s="11" t="str">
        <f ca="1">IFERROR(VLOOKUP(Таблица7234[[#This Row],[НОМЕР]],#REF!,6),"")</f>
        <v/>
      </c>
      <c r="F24" s="13" t="str">
        <f ca="1">IFERROR(VLOOKUP(Таблица7234[[#This Row],[НОМЕР]],#REF!,4,0)-$J$2,"")</f>
        <v/>
      </c>
    </row>
    <row r="25" spans="2:6" ht="15" x14ac:dyDescent="0.2">
      <c r="B25" s="11" t="str">
        <f ca="1">IFERROR(VLOOKUP(Таблица7234[[#This Row],[НОМЕР]],#REF!,9,0),"")</f>
        <v/>
      </c>
      <c r="C25" s="12" t="str">
        <f ca="1">IF(Категорії!H25&lt;&gt;9999,Категорії!H25,"")</f>
        <v/>
      </c>
      <c r="D25" s="11" t="str">
        <f ca="1">IFERROR(VLOOKUP(Таблица7234[[#This Row],[НОМЕР]],#REF!,2),"")</f>
        <v/>
      </c>
      <c r="E25" s="11" t="str">
        <f ca="1">IFERROR(VLOOKUP(Таблица7234[[#This Row],[НОМЕР]],#REF!,6),"")</f>
        <v/>
      </c>
      <c r="F25" s="13" t="str">
        <f ca="1">IFERROR(VLOOKUP(Таблица7234[[#This Row],[НОМЕР]],#REF!,4,0)-$J$2,"")</f>
        <v/>
      </c>
    </row>
    <row r="26" spans="2:6" ht="15" x14ac:dyDescent="0.2">
      <c r="B26" s="11" t="str">
        <f ca="1">IFERROR(VLOOKUP(Таблица7234[[#This Row],[НОМЕР]],#REF!,9,0),"")</f>
        <v/>
      </c>
      <c r="C26" s="12" t="str">
        <f ca="1">IF(Категорії!H26&lt;&gt;9999,Категорії!H26,"")</f>
        <v/>
      </c>
      <c r="D26" s="11" t="str">
        <f ca="1">IFERROR(VLOOKUP(Таблица7234[[#This Row],[НОМЕР]],#REF!,2),"")</f>
        <v/>
      </c>
      <c r="E26" s="11" t="str">
        <f ca="1">IFERROR(VLOOKUP(Таблица7234[[#This Row],[НОМЕР]],#REF!,6),"")</f>
        <v/>
      </c>
      <c r="F26" s="13" t="str">
        <f ca="1">IFERROR(VLOOKUP(Таблица7234[[#This Row],[НОМЕР]],#REF!,4,0)-$J$2,"")</f>
        <v/>
      </c>
    </row>
    <row r="27" spans="2:6" ht="15" x14ac:dyDescent="0.2">
      <c r="B27" s="11" t="str">
        <f ca="1">IFERROR(VLOOKUP(Таблица7234[[#This Row],[НОМЕР]],#REF!,9,0),"")</f>
        <v/>
      </c>
      <c r="C27" s="12" t="str">
        <f ca="1">IF(Категорії!H27&lt;&gt;9999,Категорії!H27,"")</f>
        <v/>
      </c>
      <c r="D27" s="11" t="str">
        <f ca="1">IFERROR(VLOOKUP(Таблица7234[[#This Row],[НОМЕР]],#REF!,2),"")</f>
        <v/>
      </c>
      <c r="E27" s="11" t="str">
        <f ca="1">IFERROR(VLOOKUP(Таблица7234[[#This Row],[НОМЕР]],#REF!,6),"")</f>
        <v/>
      </c>
      <c r="F27" s="13" t="str">
        <f ca="1">IFERROR(VLOOKUP(Таблица7234[[#This Row],[НОМЕР]],#REF!,4,0)-$J$2,"")</f>
        <v/>
      </c>
    </row>
    <row r="28" spans="2:6" ht="15" x14ac:dyDescent="0.2">
      <c r="B28" s="11" t="str">
        <f ca="1">IFERROR(VLOOKUP(Таблица7234[[#This Row],[НОМЕР]],#REF!,9,0),"")</f>
        <v/>
      </c>
      <c r="C28" s="12" t="str">
        <f ca="1">IF(Категорії!H28&lt;&gt;9999,Категорії!H28,"")</f>
        <v/>
      </c>
      <c r="D28" s="11" t="str">
        <f ca="1">IFERROR(VLOOKUP(Таблица7234[[#This Row],[НОМЕР]],#REF!,2),"")</f>
        <v/>
      </c>
      <c r="E28" s="11" t="str">
        <f ca="1">IFERROR(VLOOKUP(Таблица7234[[#This Row],[НОМЕР]],#REF!,6),"")</f>
        <v/>
      </c>
      <c r="F28" s="13" t="str">
        <f ca="1">IFERROR(VLOOKUP(Таблица7234[[#This Row],[НОМЕР]],#REF!,4,0)-$J$2,"")</f>
        <v/>
      </c>
    </row>
    <row r="29" spans="2:6" ht="15" x14ac:dyDescent="0.2">
      <c r="B29" s="11" t="str">
        <f ca="1">IFERROR(VLOOKUP(Таблица7234[[#This Row],[НОМЕР]],#REF!,9,0),"")</f>
        <v/>
      </c>
      <c r="C29" s="12" t="str">
        <f ca="1">IF(Категорії!H29&lt;&gt;9999,Категорії!H29,"")</f>
        <v/>
      </c>
      <c r="D29" s="11" t="str">
        <f ca="1">IFERROR(VLOOKUP(Таблица7234[[#This Row],[НОМЕР]],#REF!,2),"")</f>
        <v/>
      </c>
      <c r="E29" s="11" t="str">
        <f ca="1">IFERROR(VLOOKUP(Таблица7234[[#This Row],[НОМЕР]],#REF!,6),"")</f>
        <v/>
      </c>
      <c r="F29" s="13" t="str">
        <f ca="1">IFERROR(VLOOKUP(Таблица7234[[#This Row],[НОМЕР]],#REF!,4,0)-$J$2,"")</f>
        <v/>
      </c>
    </row>
    <row r="30" spans="2:6" ht="15" x14ac:dyDescent="0.2">
      <c r="B30" s="11" t="str">
        <f ca="1">IFERROR(VLOOKUP(Таблица7234[[#This Row],[НОМЕР]],#REF!,9,0),"")</f>
        <v/>
      </c>
      <c r="C30" s="12" t="str">
        <f ca="1">IF(Категорії!H30&lt;&gt;9999,Категорії!H30,"")</f>
        <v/>
      </c>
      <c r="D30" s="11" t="str">
        <f ca="1">IFERROR(VLOOKUP(Таблица7234[[#This Row],[НОМЕР]],#REF!,2),"")</f>
        <v/>
      </c>
      <c r="E30" s="11" t="str">
        <f ca="1">IFERROR(VLOOKUP(Таблица7234[[#This Row],[НОМЕР]],#REF!,6),"")</f>
        <v/>
      </c>
      <c r="F30" s="13" t="str">
        <f ca="1">IFERROR(VLOOKUP(Таблица7234[[#This Row],[НОМЕР]],#REF!,4,0)-$J$2,"")</f>
        <v/>
      </c>
    </row>
    <row r="31" spans="2:6" ht="15" x14ac:dyDescent="0.2">
      <c r="B31" s="11" t="str">
        <f ca="1">IFERROR(VLOOKUP(Таблица7234[[#This Row],[НОМЕР]],#REF!,9,0),"")</f>
        <v/>
      </c>
      <c r="C31" s="12" t="str">
        <f ca="1">IF(Категорії!H31&lt;&gt;9999,Категорії!H31,"")</f>
        <v/>
      </c>
      <c r="D31" s="11" t="str">
        <f ca="1">IFERROR(VLOOKUP(Таблица7234[[#This Row],[НОМЕР]],#REF!,2),"")</f>
        <v/>
      </c>
      <c r="E31" s="11" t="str">
        <f ca="1">IFERROR(VLOOKUP(Таблица7234[[#This Row],[НОМЕР]],#REF!,6),"")</f>
        <v/>
      </c>
      <c r="F31" s="13" t="str">
        <f ca="1">IFERROR(VLOOKUP(Таблица7234[[#This Row],[НОМЕР]],#REF!,4,0)-$J$2,"")</f>
        <v/>
      </c>
    </row>
    <row r="32" spans="2:6" ht="15" x14ac:dyDescent="0.2">
      <c r="B32" s="11" t="str">
        <f ca="1">IFERROR(VLOOKUP(Таблица7234[[#This Row],[НОМЕР]],#REF!,9,0),"")</f>
        <v/>
      </c>
      <c r="C32" s="12" t="str">
        <f ca="1">IF(Категорії!H32&lt;&gt;9999,Категорії!H32,"")</f>
        <v/>
      </c>
      <c r="D32" s="11" t="str">
        <f ca="1">IFERROR(VLOOKUP(Таблица7234[[#This Row],[НОМЕР]],#REF!,2),"")</f>
        <v/>
      </c>
      <c r="E32" s="11" t="str">
        <f ca="1">IFERROR(VLOOKUP(Таблица7234[[#This Row],[НОМЕР]],#REF!,6),"")</f>
        <v/>
      </c>
      <c r="F32" s="13" t="str">
        <f ca="1">IFERROR(VLOOKUP(Таблица7234[[#This Row],[НОМЕР]],#REF!,4,0)-$J$2,"")</f>
        <v/>
      </c>
    </row>
    <row r="33" spans="2:6" ht="15" x14ac:dyDescent="0.2">
      <c r="B33" s="11" t="str">
        <f ca="1">IFERROR(VLOOKUP(Таблица7234[[#This Row],[НОМЕР]],#REF!,9,0),"")</f>
        <v/>
      </c>
      <c r="C33" s="12" t="str">
        <f ca="1">IF(Категорії!H33&lt;&gt;9999,Категорії!H33,"")</f>
        <v/>
      </c>
      <c r="D33" s="11" t="str">
        <f ca="1">IFERROR(VLOOKUP(Таблица7234[[#This Row],[НОМЕР]],#REF!,2),"")</f>
        <v/>
      </c>
      <c r="E33" s="11" t="str">
        <f ca="1">IFERROR(VLOOKUP(Таблица7234[[#This Row],[НОМЕР]],#REF!,6),"")</f>
        <v/>
      </c>
      <c r="F33" s="13" t="str">
        <f ca="1">IFERROR(VLOOKUP(Таблица7234[[#This Row],[НОМЕР]],#REF!,4,0)-$J$2,"")</f>
        <v/>
      </c>
    </row>
    <row r="34" spans="2:6" ht="15" x14ac:dyDescent="0.2">
      <c r="B34" s="11" t="str">
        <f ca="1">IFERROR(VLOOKUP(Таблица7234[[#This Row],[НОМЕР]],#REF!,9,0),"")</f>
        <v/>
      </c>
      <c r="C34" s="12" t="str">
        <f ca="1">IF(Категорії!H34&lt;&gt;9999,Категорії!H34,"")</f>
        <v/>
      </c>
      <c r="D34" s="11" t="str">
        <f ca="1">IFERROR(VLOOKUP(Таблица7234[[#This Row],[НОМЕР]],#REF!,2),"")</f>
        <v/>
      </c>
      <c r="E34" s="11" t="str">
        <f ca="1">IFERROR(VLOOKUP(Таблица7234[[#This Row],[НОМЕР]],#REF!,6),"")</f>
        <v/>
      </c>
      <c r="F34" s="13" t="str">
        <f ca="1">IFERROR(VLOOKUP(Таблица7234[[#This Row],[НОМЕР]],#REF!,4,0)-$J$2,"")</f>
        <v/>
      </c>
    </row>
    <row r="35" spans="2:6" ht="15" x14ac:dyDescent="0.2">
      <c r="B35" s="11" t="str">
        <f ca="1">IFERROR(VLOOKUP(Таблица7234[[#This Row],[НОМЕР]],#REF!,9,0),"")</f>
        <v/>
      </c>
      <c r="C35" s="12" t="str">
        <f ca="1">IF(Категорії!H35&lt;&gt;9999,Категорії!H35,"")</f>
        <v/>
      </c>
      <c r="D35" s="11" t="str">
        <f ca="1">IFERROR(VLOOKUP(Таблица7234[[#This Row],[НОМЕР]],#REF!,2),"")</f>
        <v/>
      </c>
      <c r="E35" s="11" t="str">
        <f ca="1">IFERROR(VLOOKUP(Таблица7234[[#This Row],[НОМЕР]],#REF!,6),"")</f>
        <v/>
      </c>
      <c r="F35" s="13" t="str">
        <f ca="1">IFERROR(VLOOKUP(Таблица7234[[#This Row],[НОМЕР]],#REF!,4,0)-$J$2,"")</f>
        <v/>
      </c>
    </row>
    <row r="36" spans="2:6" ht="15" x14ac:dyDescent="0.2">
      <c r="B36" s="11" t="str">
        <f ca="1">IFERROR(VLOOKUP(Таблица7234[[#This Row],[НОМЕР]],#REF!,9,0),"")</f>
        <v/>
      </c>
      <c r="C36" s="12" t="str">
        <f ca="1">IF(Категорії!H36&lt;&gt;9999,Категорії!H36,"")</f>
        <v/>
      </c>
      <c r="D36" s="11" t="str">
        <f ca="1">IFERROR(VLOOKUP(Таблица7234[[#This Row],[НОМЕР]],#REF!,2),"")</f>
        <v/>
      </c>
      <c r="E36" s="11" t="str">
        <f ca="1">IFERROR(VLOOKUP(Таблица7234[[#This Row],[НОМЕР]],#REF!,6),"")</f>
        <v/>
      </c>
      <c r="F36" s="13" t="str">
        <f ca="1">IFERROR(VLOOKUP(Таблица7234[[#This Row],[НОМЕР]],#REF!,4,0)-$J$2,"")</f>
        <v/>
      </c>
    </row>
    <row r="37" spans="2:6" ht="15" x14ac:dyDescent="0.2">
      <c r="B37" s="11" t="str">
        <f ca="1">IFERROR(VLOOKUP(Таблица7234[[#This Row],[НОМЕР]],#REF!,9,0),"")</f>
        <v/>
      </c>
      <c r="C37" s="12" t="str">
        <f ca="1">IF(Категорії!H37&lt;&gt;9999,Категорії!H37,"")</f>
        <v/>
      </c>
      <c r="D37" s="11" t="str">
        <f ca="1">IFERROR(VLOOKUP(Таблица7234[[#This Row],[НОМЕР]],#REF!,2),"")</f>
        <v/>
      </c>
      <c r="E37" s="11" t="str">
        <f ca="1">IFERROR(VLOOKUP(Таблица7234[[#This Row],[НОМЕР]],#REF!,6),"")</f>
        <v/>
      </c>
      <c r="F37" s="13" t="str">
        <f ca="1">IFERROR(VLOOKUP(Таблица7234[[#This Row],[НОМЕР]],#REF!,4,0)-$J$2,"")</f>
        <v/>
      </c>
    </row>
    <row r="38" spans="2:6" ht="15" x14ac:dyDescent="0.2">
      <c r="B38" s="11" t="str">
        <f ca="1">IFERROR(VLOOKUP(Таблица7234[[#This Row],[НОМЕР]],#REF!,9,0),"")</f>
        <v/>
      </c>
      <c r="C38" s="12" t="str">
        <f ca="1">IF(Категорії!H38&lt;&gt;9999,Категорії!H38,"")</f>
        <v/>
      </c>
      <c r="D38" s="11" t="str">
        <f ca="1">IFERROR(VLOOKUP(Таблица7234[[#This Row],[НОМЕР]],#REF!,2),"")</f>
        <v/>
      </c>
      <c r="E38" s="11" t="str">
        <f ca="1">IFERROR(VLOOKUP(Таблица7234[[#This Row],[НОМЕР]],#REF!,6),"")</f>
        <v/>
      </c>
      <c r="F38" s="13" t="str">
        <f ca="1">IFERROR(VLOOKUP(Таблица7234[[#This Row],[НОМЕР]],#REF!,4,0)-$J$2,"")</f>
        <v/>
      </c>
    </row>
    <row r="39" spans="2:6" ht="15" x14ac:dyDescent="0.2">
      <c r="B39" s="11" t="str">
        <f ca="1">IFERROR(VLOOKUP(Таблица7234[[#This Row],[НОМЕР]],#REF!,9,0),"")</f>
        <v/>
      </c>
      <c r="C39" s="12" t="str">
        <f ca="1">IF(Категорії!H39&lt;&gt;9999,Категорії!H39,"")</f>
        <v/>
      </c>
      <c r="D39" s="11" t="str">
        <f ca="1">IFERROR(VLOOKUP(Таблица7234[[#This Row],[НОМЕР]],#REF!,2),"")</f>
        <v/>
      </c>
      <c r="E39" s="11" t="str">
        <f ca="1">IFERROR(VLOOKUP(Таблица7234[[#This Row],[НОМЕР]],#REF!,6),"")</f>
        <v/>
      </c>
      <c r="F39" s="13" t="str">
        <f ca="1">IFERROR(VLOOKUP(Таблица7234[[#This Row],[НОМЕР]],#REF!,4,0)-$J$2,"")</f>
        <v/>
      </c>
    </row>
    <row r="40" spans="2:6" ht="15" x14ac:dyDescent="0.2">
      <c r="B40" s="11" t="str">
        <f ca="1">IFERROR(VLOOKUP(Таблица7234[[#This Row],[НОМЕР]],#REF!,9,0),"")</f>
        <v/>
      </c>
      <c r="C40" s="12" t="str">
        <f ca="1">IF(Категорії!H40&lt;&gt;9999,Категорії!H40,"")</f>
        <v/>
      </c>
      <c r="D40" s="11" t="str">
        <f ca="1">IFERROR(VLOOKUP(Таблица7234[[#This Row],[НОМЕР]],#REF!,2),"")</f>
        <v/>
      </c>
      <c r="E40" s="11" t="str">
        <f ca="1">IFERROR(VLOOKUP(Таблица7234[[#This Row],[НОМЕР]],#REF!,6),"")</f>
        <v/>
      </c>
      <c r="F40" s="13" t="str">
        <f ca="1">IFERROR(VLOOKUP(Таблица7234[[#This Row],[НОМЕР]],#REF!,4,0)-$J$2,"")</f>
        <v/>
      </c>
    </row>
    <row r="41" spans="2:6" ht="15" x14ac:dyDescent="0.2">
      <c r="B41" s="11" t="str">
        <f ca="1">IFERROR(VLOOKUP(Таблица7234[[#This Row],[НОМЕР]],#REF!,9,0),"")</f>
        <v/>
      </c>
      <c r="C41" s="12" t="str">
        <f ca="1">IF(Категорії!H41&lt;&gt;9999,Категорії!H41,"")</f>
        <v/>
      </c>
      <c r="D41" s="11" t="str">
        <f ca="1">IFERROR(VLOOKUP(Таблица7234[[#This Row],[НОМЕР]],#REF!,2),"")</f>
        <v/>
      </c>
      <c r="E41" s="11" t="str">
        <f ca="1">IFERROR(VLOOKUP(Таблица7234[[#This Row],[НОМЕР]],#REF!,6),"")</f>
        <v/>
      </c>
      <c r="F41" s="13" t="str">
        <f ca="1">IFERROR(VLOOKUP(Таблица7234[[#This Row],[НОМЕР]],#REF!,4,0)-$J$2,"")</f>
        <v/>
      </c>
    </row>
    <row r="42" spans="2:6" ht="15" x14ac:dyDescent="0.2">
      <c r="B42" s="11" t="str">
        <f ca="1">IFERROR(VLOOKUP(Таблица7234[[#This Row],[НОМЕР]],#REF!,9,0),"")</f>
        <v/>
      </c>
      <c r="C42" s="12" t="str">
        <f ca="1">IF(Категорії!H42&lt;&gt;9999,Категорії!H42,"")</f>
        <v/>
      </c>
      <c r="D42" s="11" t="str">
        <f ca="1">IFERROR(VLOOKUP(Таблица7234[[#This Row],[НОМЕР]],#REF!,2),"")</f>
        <v/>
      </c>
      <c r="E42" s="11" t="str">
        <f ca="1">IFERROR(VLOOKUP(Таблица7234[[#This Row],[НОМЕР]],#REF!,6),"")</f>
        <v/>
      </c>
      <c r="F42" s="13" t="str">
        <f ca="1">IFERROR(VLOOKUP(Таблица7234[[#This Row],[НОМЕР]],#REF!,4,0)-$J$2,"")</f>
        <v/>
      </c>
    </row>
    <row r="43" spans="2:6" ht="15" x14ac:dyDescent="0.2">
      <c r="B43" s="11" t="str">
        <f ca="1">IFERROR(VLOOKUP(Таблица7234[[#This Row],[НОМЕР]],#REF!,9,0),"")</f>
        <v/>
      </c>
      <c r="C43" s="12" t="str">
        <f ca="1">IF(Категорії!H43&lt;&gt;9999,Категорії!H43,"")</f>
        <v/>
      </c>
      <c r="D43" s="11" t="str">
        <f ca="1">IFERROR(VLOOKUP(Таблица7234[[#This Row],[НОМЕР]],#REF!,2),"")</f>
        <v/>
      </c>
      <c r="E43" s="11" t="str">
        <f ca="1">IFERROR(VLOOKUP(Таблица7234[[#This Row],[НОМЕР]],#REF!,6),"")</f>
        <v/>
      </c>
      <c r="F43" s="13" t="str">
        <f ca="1">IFERROR(VLOOKUP(Таблица7234[[#This Row],[НОМЕР]],#REF!,4,0)-$J$2,"")</f>
        <v/>
      </c>
    </row>
    <row r="44" spans="2:6" ht="15" x14ac:dyDescent="0.2">
      <c r="B44" s="11" t="str">
        <f ca="1">IFERROR(VLOOKUP(Таблица7234[[#This Row],[НОМЕР]],#REF!,9,0),"")</f>
        <v/>
      </c>
      <c r="C44" s="12" t="str">
        <f ca="1">IF(Категорії!H44&lt;&gt;9999,Категорії!H44,"")</f>
        <v/>
      </c>
      <c r="D44" s="11" t="str">
        <f ca="1">IFERROR(VLOOKUP(Таблица7234[[#This Row],[НОМЕР]],#REF!,2),"")</f>
        <v/>
      </c>
      <c r="E44" s="11" t="str">
        <f ca="1">IFERROR(VLOOKUP(Таблица7234[[#This Row],[НОМЕР]],#REF!,6),"")</f>
        <v/>
      </c>
      <c r="F44" s="13" t="str">
        <f ca="1">IFERROR(VLOOKUP(Таблица7234[[#This Row],[НОМЕР]],#REF!,4,0)-$J$2,"")</f>
        <v/>
      </c>
    </row>
    <row r="45" spans="2:6" ht="15" x14ac:dyDescent="0.2">
      <c r="B45" s="11" t="str">
        <f ca="1">IFERROR(VLOOKUP(Таблица7234[[#This Row],[НОМЕР]],#REF!,9,0),"")</f>
        <v/>
      </c>
      <c r="C45" s="12" t="str">
        <f ca="1">IF(Категорії!H45&lt;&gt;9999,Категорії!H45,"")</f>
        <v/>
      </c>
      <c r="D45" s="11" t="str">
        <f ca="1">IFERROR(VLOOKUP(Таблица7234[[#This Row],[НОМЕР]],#REF!,2),"")</f>
        <v/>
      </c>
      <c r="E45" s="11" t="str">
        <f ca="1">IFERROR(VLOOKUP(Таблица7234[[#This Row],[НОМЕР]],#REF!,6),"")</f>
        <v/>
      </c>
      <c r="F45" s="13" t="str">
        <f ca="1">IFERROR(VLOOKUP(Таблица7234[[#This Row],[НОМЕР]],#REF!,4,0)-$J$2,"")</f>
        <v/>
      </c>
    </row>
    <row r="46" spans="2:6" ht="15" x14ac:dyDescent="0.2">
      <c r="B46" s="11" t="str">
        <f ca="1">IFERROR(VLOOKUP(Таблица7234[[#This Row],[НОМЕР]],#REF!,9,0),"")</f>
        <v/>
      </c>
      <c r="C46" s="12" t="str">
        <f ca="1">IF(Категорії!H46&lt;&gt;9999,Категорії!H46,"")</f>
        <v/>
      </c>
      <c r="D46" s="11" t="str">
        <f ca="1">IFERROR(VLOOKUP(Таблица7234[[#This Row],[НОМЕР]],#REF!,2),"")</f>
        <v/>
      </c>
      <c r="E46" s="11" t="str">
        <f ca="1">IFERROR(VLOOKUP(Таблица7234[[#This Row],[НОМЕР]],#REF!,6),"")</f>
        <v/>
      </c>
      <c r="F46" s="13" t="str">
        <f ca="1">IFERROR(VLOOKUP(Таблица7234[[#This Row],[НОМЕР]],#REF!,4,0)-$J$2,"")</f>
        <v/>
      </c>
    </row>
    <row r="47" spans="2:6" ht="15" x14ac:dyDescent="0.2">
      <c r="B47" s="11" t="str">
        <f ca="1">IFERROR(VLOOKUP(Таблица7234[[#This Row],[НОМЕР]],#REF!,9,0),"")</f>
        <v/>
      </c>
      <c r="C47" s="12" t="str">
        <f ca="1">IF(Категорії!H47&lt;&gt;9999,Категорії!H47,"")</f>
        <v/>
      </c>
      <c r="D47" s="11" t="str">
        <f ca="1">IFERROR(VLOOKUP(Таблица7234[[#This Row],[НОМЕР]],#REF!,2),"")</f>
        <v/>
      </c>
      <c r="E47" s="11" t="str">
        <f ca="1">IFERROR(VLOOKUP(Таблица7234[[#This Row],[НОМЕР]],#REF!,6),"")</f>
        <v/>
      </c>
      <c r="F47" s="13" t="str">
        <f ca="1">IFERROR(VLOOKUP(Таблица7234[[#This Row],[НОМЕР]],#REF!,4,0)-$J$2,"")</f>
        <v/>
      </c>
    </row>
    <row r="48" spans="2:6" ht="15" x14ac:dyDescent="0.2">
      <c r="B48" s="11" t="str">
        <f ca="1">IFERROR(VLOOKUP(Таблица7234[[#This Row],[НОМЕР]],#REF!,9,0),"")</f>
        <v/>
      </c>
      <c r="C48" s="12" t="str">
        <f ca="1">IF(Категорії!H48&lt;&gt;9999,Категорії!H48,"")</f>
        <v/>
      </c>
      <c r="D48" s="11" t="str">
        <f ca="1">IFERROR(VLOOKUP(Таблица7234[[#This Row],[НОМЕР]],#REF!,2),"")</f>
        <v/>
      </c>
      <c r="E48" s="11" t="str">
        <f ca="1">IFERROR(VLOOKUP(Таблица7234[[#This Row],[НОМЕР]],#REF!,6),"")</f>
        <v/>
      </c>
      <c r="F48" s="13" t="str">
        <f ca="1">IFERROR(VLOOKUP(Таблица7234[[#This Row],[НОМЕР]],#REF!,4,0)-$J$2,"")</f>
        <v/>
      </c>
    </row>
    <row r="49" spans="2:6" ht="15" x14ac:dyDescent="0.2">
      <c r="B49" s="11" t="str">
        <f ca="1">IFERROR(VLOOKUP(Таблица7234[[#This Row],[НОМЕР]],#REF!,9,0),"")</f>
        <v/>
      </c>
      <c r="C49" s="12" t="str">
        <f ca="1">IF(Категорії!H49&lt;&gt;9999,Категорії!H49,"")</f>
        <v/>
      </c>
      <c r="D49" s="11" t="str">
        <f ca="1">IFERROR(VLOOKUP(Таблица7234[[#This Row],[НОМЕР]],#REF!,2),"")</f>
        <v/>
      </c>
      <c r="E49" s="11" t="str">
        <f ca="1">IFERROR(VLOOKUP(Таблица7234[[#This Row],[НОМЕР]],#REF!,6),"")</f>
        <v/>
      </c>
      <c r="F49" s="13" t="str">
        <f ca="1">IFERROR(VLOOKUP(Таблица7234[[#This Row],[НОМЕР]],#REF!,4,0)-$J$2,"")</f>
        <v/>
      </c>
    </row>
    <row r="50" spans="2:6" ht="15" x14ac:dyDescent="0.2">
      <c r="B50" s="11" t="str">
        <f ca="1">IFERROR(VLOOKUP(Таблица7234[[#This Row],[НОМЕР]],#REF!,9,0),"")</f>
        <v/>
      </c>
      <c r="C50" s="12" t="str">
        <f ca="1">IF(Категорії!H50&lt;&gt;9999,Категорії!H50,"")</f>
        <v/>
      </c>
      <c r="D50" s="11" t="str">
        <f ca="1">IFERROR(VLOOKUP(Таблица7234[[#This Row],[НОМЕР]],#REF!,2),"")</f>
        <v/>
      </c>
      <c r="E50" s="11" t="str">
        <f ca="1">IFERROR(VLOOKUP(Таблица7234[[#This Row],[НОМЕР]],#REF!,6),"")</f>
        <v/>
      </c>
      <c r="F50" s="13" t="str">
        <f ca="1">IFERROR(VLOOKUP(Таблица7234[[#This Row],[НОМЕР]],#REF!,4,0)-$J$2,"")</f>
        <v/>
      </c>
    </row>
    <row r="51" spans="2:6" ht="15" x14ac:dyDescent="0.2">
      <c r="B51" s="11" t="str">
        <f ca="1">IFERROR(VLOOKUP(Таблица7234[[#This Row],[НОМЕР]],#REF!,9,0),"")</f>
        <v/>
      </c>
      <c r="C51" s="12" t="str">
        <f ca="1">IF(Категорії!H51&lt;&gt;9999,Категорії!H51,"")</f>
        <v/>
      </c>
      <c r="D51" s="11" t="str">
        <f ca="1">IFERROR(VLOOKUP(Таблица7234[[#This Row],[НОМЕР]],#REF!,2),"")</f>
        <v/>
      </c>
      <c r="E51" s="11" t="str">
        <f ca="1">IFERROR(VLOOKUP(Таблица7234[[#This Row],[НОМЕР]],#REF!,6),"")</f>
        <v/>
      </c>
      <c r="F51" s="13" t="str">
        <f ca="1">IFERROR(VLOOKUP(Таблица7234[[#This Row],[НОМЕР]],#REF!,4,0)-$J$2,"")</f>
        <v/>
      </c>
    </row>
    <row r="52" spans="2:6" ht="15" x14ac:dyDescent="0.2">
      <c r="B52" s="11" t="str">
        <f ca="1">IFERROR(VLOOKUP(Таблица7234[[#This Row],[НОМЕР]],#REF!,9,0),"")</f>
        <v/>
      </c>
      <c r="C52" s="12" t="str">
        <f ca="1">IF(Категорії!H52&lt;&gt;9999,Категорії!H52,"")</f>
        <v/>
      </c>
      <c r="D52" s="11" t="str">
        <f ca="1">IFERROR(VLOOKUP(Таблица7234[[#This Row],[НОМЕР]],#REF!,2),"")</f>
        <v/>
      </c>
      <c r="E52" s="11" t="str">
        <f ca="1">IFERROR(VLOOKUP(Таблица7234[[#This Row],[НОМЕР]],#REF!,6),"")</f>
        <v/>
      </c>
      <c r="F52" s="13" t="str">
        <f ca="1">IFERROR(VLOOKUP(Таблица7234[[#This Row],[НОМЕР]],#REF!,4,0)-$J$2,"")</f>
        <v/>
      </c>
    </row>
    <row r="53" spans="2:6" ht="15" x14ac:dyDescent="0.2">
      <c r="B53" s="11" t="str">
        <f ca="1">IFERROR(VLOOKUP(Таблица7234[[#This Row],[НОМЕР]],#REF!,9,0),"")</f>
        <v/>
      </c>
      <c r="C53" s="12" t="str">
        <f ca="1">IF(Категорії!H53&lt;&gt;9999,Категорії!H53,"")</f>
        <v/>
      </c>
      <c r="D53" s="11" t="str">
        <f ca="1">IFERROR(VLOOKUP(Таблица7234[[#This Row],[НОМЕР]],#REF!,2),"")</f>
        <v/>
      </c>
      <c r="E53" s="11" t="str">
        <f ca="1">IFERROR(VLOOKUP(Таблица7234[[#This Row],[НОМЕР]],#REF!,6),"")</f>
        <v/>
      </c>
      <c r="F53" s="13" t="str">
        <f ca="1">IFERROR(VLOOKUP(Таблица7234[[#This Row],[НОМЕР]],#REF!,4,0)-$J$2,"")</f>
        <v/>
      </c>
    </row>
    <row r="54" spans="2:6" ht="15" x14ac:dyDescent="0.2">
      <c r="B54" s="11" t="str">
        <f ca="1">IFERROR(VLOOKUP(Таблица7234[[#This Row],[НОМЕР]],#REF!,9,0),"")</f>
        <v/>
      </c>
      <c r="C54" s="12" t="str">
        <f ca="1">IF(Категорії!H54&lt;&gt;9999,Категорії!H54,"")</f>
        <v/>
      </c>
      <c r="D54" s="11" t="str">
        <f ca="1">IFERROR(VLOOKUP(Таблица7234[[#This Row],[НОМЕР]],#REF!,2),"")</f>
        <v/>
      </c>
      <c r="E54" s="11" t="str">
        <f ca="1">IFERROR(VLOOKUP(Таблица7234[[#This Row],[НОМЕР]],#REF!,6),"")</f>
        <v/>
      </c>
      <c r="F54" s="13" t="str">
        <f ca="1">IFERROR(VLOOKUP(Таблица7234[[#This Row],[НОМЕР]],#REF!,4,0)-$J$2,"")</f>
        <v/>
      </c>
    </row>
    <row r="55" spans="2:6" ht="15" x14ac:dyDescent="0.2">
      <c r="B55" s="11" t="str">
        <f ca="1">IFERROR(VLOOKUP(Таблица7234[[#This Row],[НОМЕР]],#REF!,9,0),"")</f>
        <v/>
      </c>
      <c r="C55" s="12" t="str">
        <f ca="1">IF(Категорії!H55&lt;&gt;9999,Категорії!H55,"")</f>
        <v/>
      </c>
      <c r="D55" s="11" t="str">
        <f ca="1">IFERROR(VLOOKUP(Таблица7234[[#This Row],[НОМЕР]],#REF!,2),"")</f>
        <v/>
      </c>
      <c r="E55" s="11" t="str">
        <f ca="1">IFERROR(VLOOKUP(Таблица7234[[#This Row],[НОМЕР]],#REF!,6),"")</f>
        <v/>
      </c>
      <c r="F55" s="13" t="str">
        <f ca="1">IFERROR(VLOOKUP(Таблица7234[[#This Row],[НОМЕР]],#REF!,4,0)-$J$2,"")</f>
        <v/>
      </c>
    </row>
    <row r="56" spans="2:6" ht="15" x14ac:dyDescent="0.2">
      <c r="B56" s="11" t="str">
        <f ca="1">IFERROR(VLOOKUP(Таблица7234[[#This Row],[НОМЕР]],#REF!,9,0),"")</f>
        <v/>
      </c>
      <c r="C56" s="12" t="str">
        <f ca="1">IF(Категорії!H56&lt;&gt;9999,Категорії!H56,"")</f>
        <v/>
      </c>
      <c r="D56" s="11" t="str">
        <f ca="1">IFERROR(VLOOKUP(Таблица7234[[#This Row],[НОМЕР]],#REF!,2),"")</f>
        <v/>
      </c>
      <c r="E56" s="11" t="str">
        <f ca="1">IFERROR(VLOOKUP(Таблица7234[[#This Row],[НОМЕР]],#REF!,6),"")</f>
        <v/>
      </c>
      <c r="F56" s="13" t="str">
        <f ca="1">IFERROR(VLOOKUP(Таблица7234[[#This Row],[НОМЕР]],#REF!,4,0)-$J$2,"")</f>
        <v/>
      </c>
    </row>
    <row r="57" spans="2:6" ht="15" x14ac:dyDescent="0.2">
      <c r="B57" s="11" t="str">
        <f ca="1">IFERROR(VLOOKUP(Таблица7234[[#This Row],[НОМЕР]],#REF!,9,0),"")</f>
        <v/>
      </c>
      <c r="C57" s="12" t="str">
        <f ca="1">IF(Категорії!H57&lt;&gt;9999,Категорії!H57,"")</f>
        <v/>
      </c>
      <c r="D57" s="11" t="str">
        <f ca="1">IFERROR(VLOOKUP(Таблица7234[[#This Row],[НОМЕР]],#REF!,2),"")</f>
        <v/>
      </c>
      <c r="E57" s="11" t="str">
        <f ca="1">IFERROR(VLOOKUP(Таблица7234[[#This Row],[НОМЕР]],#REF!,6),"")</f>
        <v/>
      </c>
      <c r="F57" s="13" t="str">
        <f ca="1">IFERROR(VLOOKUP(Таблица7234[[#This Row],[НОМЕР]],#REF!,4,0)-$J$2,"")</f>
        <v/>
      </c>
    </row>
    <row r="58" spans="2:6" ht="15" x14ac:dyDescent="0.2">
      <c r="B58" s="11" t="str">
        <f ca="1">IFERROR(VLOOKUP(Таблица7234[[#This Row],[НОМЕР]],#REF!,9,0),"")</f>
        <v/>
      </c>
      <c r="C58" s="12" t="str">
        <f ca="1">IF(Категорії!H58&lt;&gt;9999,Категорії!H58,"")</f>
        <v/>
      </c>
      <c r="D58" s="11" t="str">
        <f ca="1">IFERROR(VLOOKUP(Таблица7234[[#This Row],[НОМЕР]],#REF!,2),"")</f>
        <v/>
      </c>
      <c r="E58" s="11" t="str">
        <f ca="1">IFERROR(VLOOKUP(Таблица7234[[#This Row],[НОМЕР]],#REF!,6),"")</f>
        <v/>
      </c>
      <c r="F58" s="13" t="str">
        <f ca="1">IFERROR(VLOOKUP(Таблица7234[[#This Row],[НОМЕР]],#REF!,4,0)-$J$2,"")</f>
        <v/>
      </c>
    </row>
    <row r="59" spans="2:6" ht="15" x14ac:dyDescent="0.2">
      <c r="B59" s="11" t="str">
        <f ca="1">IFERROR(VLOOKUP(Таблица7234[[#This Row],[НОМЕР]],#REF!,9,0),"")</f>
        <v/>
      </c>
      <c r="C59" s="12" t="str">
        <f ca="1">IF(Категорії!H59&lt;&gt;9999,Категорії!H59,"")</f>
        <v/>
      </c>
      <c r="D59" s="11" t="str">
        <f ca="1">IFERROR(VLOOKUP(Таблица7234[[#This Row],[НОМЕР]],#REF!,2),"")</f>
        <v/>
      </c>
      <c r="E59" s="11" t="str">
        <f ca="1">IFERROR(VLOOKUP(Таблица7234[[#This Row],[НОМЕР]],#REF!,6),"")</f>
        <v/>
      </c>
      <c r="F59" s="13" t="str">
        <f ca="1">IFERROR(VLOOKUP(Таблица7234[[#This Row],[НОМЕР]],#REF!,4,0)-$J$2,"")</f>
        <v/>
      </c>
    </row>
    <row r="60" spans="2:6" ht="15" x14ac:dyDescent="0.2">
      <c r="B60" s="11" t="str">
        <f ca="1">IFERROR(VLOOKUP(Таблица7234[[#This Row],[НОМЕР]],#REF!,9,0),"")</f>
        <v/>
      </c>
      <c r="C60" s="12" t="str">
        <f ca="1">IF(Категорії!H60&lt;&gt;9999,Категорії!H60,"")</f>
        <v/>
      </c>
      <c r="D60" s="11" t="str">
        <f ca="1">IFERROR(VLOOKUP(Таблица7234[[#This Row],[НОМЕР]],#REF!,2),"")</f>
        <v/>
      </c>
      <c r="E60" s="11" t="str">
        <f ca="1">IFERROR(VLOOKUP(Таблица7234[[#This Row],[НОМЕР]],#REF!,6),"")</f>
        <v/>
      </c>
      <c r="F60" s="13" t="str">
        <f ca="1">IFERROR(VLOOKUP(Таблица7234[[#This Row],[НОМЕР]],#REF!,4,0)-$J$2,"")</f>
        <v/>
      </c>
    </row>
    <row r="61" spans="2:6" ht="15" x14ac:dyDescent="0.2">
      <c r="B61" s="11" t="str">
        <f ca="1">IFERROR(VLOOKUP(Таблица7234[[#This Row],[НОМЕР]],#REF!,9,0),"")</f>
        <v/>
      </c>
      <c r="C61" s="12" t="str">
        <f ca="1">IF(Категорії!H61&lt;&gt;9999,Категорії!H61,"")</f>
        <v/>
      </c>
      <c r="D61" s="11" t="str">
        <f ca="1">IFERROR(VLOOKUP(Таблица7234[[#This Row],[НОМЕР]],#REF!,2),"")</f>
        <v/>
      </c>
      <c r="E61" s="11" t="str">
        <f ca="1">IFERROR(VLOOKUP(Таблица7234[[#This Row],[НОМЕР]],#REF!,6),"")</f>
        <v/>
      </c>
      <c r="F61" s="13" t="str">
        <f ca="1">IFERROR(VLOOKUP(Таблица7234[[#This Row],[НОМЕР]],#REF!,4,0)-$J$2,"")</f>
        <v/>
      </c>
    </row>
    <row r="62" spans="2:6" ht="15" x14ac:dyDescent="0.2">
      <c r="B62" s="11" t="str">
        <f ca="1">IFERROR(VLOOKUP(Таблица7234[[#This Row],[НОМЕР]],#REF!,9,0),"")</f>
        <v/>
      </c>
      <c r="C62" s="12" t="str">
        <f ca="1">IF(Категорії!H62&lt;&gt;9999,Категорії!H62,"")</f>
        <v/>
      </c>
      <c r="D62" s="11" t="str">
        <f ca="1">IFERROR(VLOOKUP(Таблица7234[[#This Row],[НОМЕР]],#REF!,2),"")</f>
        <v/>
      </c>
      <c r="E62" s="11" t="str">
        <f ca="1">IFERROR(VLOOKUP(Таблица7234[[#This Row],[НОМЕР]],#REF!,6),"")</f>
        <v/>
      </c>
      <c r="F62" s="13" t="str">
        <f ca="1">IFERROR(VLOOKUP(Таблица7234[[#This Row],[НОМЕР]],#REF!,4,0)-$J$2,"")</f>
        <v/>
      </c>
    </row>
    <row r="63" spans="2:6" ht="15" x14ac:dyDescent="0.2">
      <c r="B63" s="11" t="str">
        <f ca="1">IFERROR(VLOOKUP(Таблица7234[[#This Row],[НОМЕР]],#REF!,9,0),"")</f>
        <v/>
      </c>
      <c r="C63" s="12" t="str">
        <f ca="1">IF(Категорії!H63&lt;&gt;9999,Категорії!H63,"")</f>
        <v/>
      </c>
      <c r="D63" s="11" t="str">
        <f ca="1">IFERROR(VLOOKUP(Таблица7234[[#This Row],[НОМЕР]],#REF!,2),"")</f>
        <v/>
      </c>
      <c r="E63" s="11" t="str">
        <f ca="1">IFERROR(VLOOKUP(Таблица7234[[#This Row],[НОМЕР]],#REF!,6),"")</f>
        <v/>
      </c>
      <c r="F63" s="13" t="str">
        <f ca="1">IFERROR(VLOOKUP(Таблица7234[[#This Row],[НОМЕР]],#REF!,4,0)-$J$2,"")</f>
        <v/>
      </c>
    </row>
    <row r="64" spans="2:6" ht="15" x14ac:dyDescent="0.2">
      <c r="B64" s="11" t="str">
        <f ca="1">IFERROR(VLOOKUP(Таблица7234[[#This Row],[НОМЕР]],#REF!,9,0),"")</f>
        <v/>
      </c>
      <c r="C64" s="12" t="str">
        <f ca="1">IF(Категорії!H64&lt;&gt;9999,Категорії!H64,"")</f>
        <v/>
      </c>
      <c r="D64" s="11" t="str">
        <f ca="1">IFERROR(VLOOKUP(Таблица7234[[#This Row],[НОМЕР]],#REF!,2),"")</f>
        <v/>
      </c>
      <c r="E64" s="11" t="str">
        <f ca="1">IFERROR(VLOOKUP(Таблица7234[[#This Row],[НОМЕР]],#REF!,6),"")</f>
        <v/>
      </c>
      <c r="F64" s="13" t="str">
        <f ca="1">IFERROR(VLOOKUP(Таблица7234[[#This Row],[НОМЕР]],#REF!,4,0)-$J$2,"")</f>
        <v/>
      </c>
    </row>
    <row r="65" spans="2:6" ht="15" x14ac:dyDescent="0.2">
      <c r="B65" s="11" t="str">
        <f ca="1">IFERROR(VLOOKUP(Таблица7234[[#This Row],[НОМЕР]],#REF!,9,0),"")</f>
        <v/>
      </c>
      <c r="C65" s="12" t="str">
        <f ca="1">IF(Категорії!H65&lt;&gt;9999,Категорії!H65,"")</f>
        <v/>
      </c>
      <c r="D65" s="11" t="str">
        <f ca="1">IFERROR(VLOOKUP(Таблица7234[[#This Row],[НОМЕР]],#REF!,2),"")</f>
        <v/>
      </c>
      <c r="E65" s="11" t="str">
        <f ca="1">IFERROR(VLOOKUP(Таблица7234[[#This Row],[НОМЕР]],#REF!,6),"")</f>
        <v/>
      </c>
      <c r="F65" s="13" t="str">
        <f ca="1">IFERROR(VLOOKUP(Таблица7234[[#This Row],[НОМЕР]],#REF!,4,0)-$J$2,"")</f>
        <v/>
      </c>
    </row>
    <row r="66" spans="2:6" ht="15" x14ac:dyDescent="0.2">
      <c r="B66" s="11" t="str">
        <f ca="1">IFERROR(VLOOKUP(Таблица7234[[#This Row],[НОМЕР]],#REF!,9,0),"")</f>
        <v/>
      </c>
      <c r="C66" s="12" t="str">
        <f ca="1">IF(Категорії!H66&lt;&gt;9999,Категорії!H66,"")</f>
        <v/>
      </c>
      <c r="D66" s="11" t="str">
        <f ca="1">IFERROR(VLOOKUP(Таблица7234[[#This Row],[НОМЕР]],#REF!,2),"")</f>
        <v/>
      </c>
      <c r="E66" s="11" t="str">
        <f ca="1">IFERROR(VLOOKUP(Таблица7234[[#This Row],[НОМЕР]],#REF!,6),"")</f>
        <v/>
      </c>
      <c r="F66" s="13" t="str">
        <f ca="1">IFERROR(VLOOKUP(Таблица7234[[#This Row],[НОМЕР]],#REF!,4,0)-$J$2,"")</f>
        <v/>
      </c>
    </row>
    <row r="67" spans="2:6" ht="15" x14ac:dyDescent="0.2">
      <c r="B67" s="11" t="str">
        <f ca="1">IFERROR(VLOOKUP(Таблица7234[[#This Row],[НОМЕР]],#REF!,9,0),"")</f>
        <v/>
      </c>
      <c r="C67" s="12" t="str">
        <f ca="1">IF(Категорії!H67&lt;&gt;9999,Категорії!H67,"")</f>
        <v/>
      </c>
      <c r="D67" s="11" t="str">
        <f ca="1">IFERROR(VLOOKUP(Таблица7234[[#This Row],[НОМЕР]],#REF!,2),"")</f>
        <v/>
      </c>
      <c r="E67" s="11" t="str">
        <f ca="1">IFERROR(VLOOKUP(Таблица7234[[#This Row],[НОМЕР]],#REF!,6),"")</f>
        <v/>
      </c>
      <c r="F67" s="13" t="str">
        <f ca="1">IFERROR(VLOOKUP(Таблица7234[[#This Row],[НОМЕР]],#REF!,4,0)-$J$2,"")</f>
        <v/>
      </c>
    </row>
    <row r="68" spans="2:6" ht="15" x14ac:dyDescent="0.2">
      <c r="B68" s="11" t="str">
        <f ca="1">IFERROR(VLOOKUP(Таблица7234[[#This Row],[НОМЕР]],#REF!,9,0),"")</f>
        <v/>
      </c>
      <c r="C68" s="12" t="str">
        <f ca="1">IF(Категорії!H68&lt;&gt;9999,Категорії!H68,"")</f>
        <v/>
      </c>
      <c r="D68" s="11" t="str">
        <f ca="1">IFERROR(VLOOKUP(Таблица7234[[#This Row],[НОМЕР]],#REF!,2),"")</f>
        <v/>
      </c>
      <c r="E68" s="11" t="str">
        <f ca="1">IFERROR(VLOOKUP(Таблица7234[[#This Row],[НОМЕР]],#REF!,6),"")</f>
        <v/>
      </c>
      <c r="F68" s="13" t="str">
        <f ca="1">IFERROR(VLOOKUP(Таблица7234[[#This Row],[НОМЕР]],#REF!,4,0)-$J$2,"")</f>
        <v/>
      </c>
    </row>
    <row r="69" spans="2:6" ht="15" x14ac:dyDescent="0.2">
      <c r="B69" s="11" t="str">
        <f ca="1">IFERROR(VLOOKUP(Таблица7234[[#This Row],[НОМЕР]],#REF!,9,0),"")</f>
        <v/>
      </c>
      <c r="C69" s="12" t="str">
        <f ca="1">IF(Категорії!H69&lt;&gt;9999,Категорії!H69,"")</f>
        <v/>
      </c>
      <c r="D69" s="11" t="str">
        <f ca="1">IFERROR(VLOOKUP(Таблица7234[[#This Row],[НОМЕР]],#REF!,2),"")</f>
        <v/>
      </c>
      <c r="E69" s="11" t="str">
        <f ca="1">IFERROR(VLOOKUP(Таблица7234[[#This Row],[НОМЕР]],#REF!,6),"")</f>
        <v/>
      </c>
      <c r="F69" s="13" t="str">
        <f ca="1">IFERROR(VLOOKUP(Таблица7234[[#This Row],[НОМЕР]],#REF!,4,0)-$J$2,"")</f>
        <v/>
      </c>
    </row>
    <row r="70" spans="2:6" ht="15" x14ac:dyDescent="0.2">
      <c r="B70" s="11" t="str">
        <f ca="1">IFERROR(VLOOKUP(Таблица7234[[#This Row],[НОМЕР]],#REF!,9,0),"")</f>
        <v/>
      </c>
      <c r="C70" s="12" t="str">
        <f ca="1">IF(Категорії!H70&lt;&gt;9999,Категорії!H70,"")</f>
        <v/>
      </c>
      <c r="D70" s="11" t="str">
        <f ca="1">IFERROR(VLOOKUP(Таблица7234[[#This Row],[НОМЕР]],#REF!,2),"")</f>
        <v/>
      </c>
      <c r="E70" s="11" t="str">
        <f ca="1">IFERROR(VLOOKUP(Таблица7234[[#This Row],[НОМЕР]],#REF!,6),"")</f>
        <v/>
      </c>
      <c r="F70" s="13" t="str">
        <f ca="1">IFERROR(VLOOKUP(Таблица7234[[#This Row],[НОМЕР]],#REF!,4,0)-$J$2,"")</f>
        <v/>
      </c>
    </row>
    <row r="71" spans="2:6" ht="15" x14ac:dyDescent="0.2">
      <c r="B71" s="11" t="str">
        <f ca="1">IFERROR(VLOOKUP(Таблица7234[[#This Row],[НОМЕР]],#REF!,9,0),"")</f>
        <v/>
      </c>
      <c r="C71" s="12" t="str">
        <f ca="1">IF(Категорії!H71&lt;&gt;9999,Категорії!H71,"")</f>
        <v/>
      </c>
      <c r="D71" s="11" t="str">
        <f ca="1">IFERROR(VLOOKUP(Таблица7234[[#This Row],[НОМЕР]],#REF!,2),"")</f>
        <v/>
      </c>
      <c r="E71" s="11" t="str">
        <f ca="1">IFERROR(VLOOKUP(Таблица7234[[#This Row],[НОМЕР]],#REF!,6),"")</f>
        <v/>
      </c>
      <c r="F71" s="13" t="str">
        <f ca="1">IFERROR(VLOOKUP(Таблица7234[[#This Row],[НОМЕР]],#REF!,4,0)-$J$2,"")</f>
        <v/>
      </c>
    </row>
    <row r="72" spans="2:6" ht="15" x14ac:dyDescent="0.2">
      <c r="B72" s="11" t="str">
        <f ca="1">IFERROR(VLOOKUP(Таблица7234[[#This Row],[НОМЕР]],#REF!,9,0),"")</f>
        <v/>
      </c>
      <c r="C72" s="12" t="str">
        <f ca="1">IF(Категорії!H72&lt;&gt;9999,Категорії!H72,"")</f>
        <v/>
      </c>
      <c r="D72" s="11" t="str">
        <f ca="1">IFERROR(VLOOKUP(Таблица7234[[#This Row],[НОМЕР]],#REF!,2),"")</f>
        <v/>
      </c>
      <c r="E72" s="11" t="str">
        <f ca="1">IFERROR(VLOOKUP(Таблица7234[[#This Row],[НОМЕР]],#REF!,6),"")</f>
        <v/>
      </c>
      <c r="F72" s="13" t="str">
        <f ca="1">IFERROR(VLOOKUP(Таблица7234[[#This Row],[НОМЕР]],#REF!,4,0)-$J$2,"")</f>
        <v/>
      </c>
    </row>
    <row r="73" spans="2:6" ht="15" x14ac:dyDescent="0.2">
      <c r="B73" s="11" t="str">
        <f ca="1">IFERROR(VLOOKUP(Таблица7234[[#This Row],[НОМЕР]],#REF!,9,0),"")</f>
        <v/>
      </c>
      <c r="C73" s="12" t="str">
        <f ca="1">IF(Категорії!H73&lt;&gt;9999,Категорії!H73,"")</f>
        <v/>
      </c>
      <c r="D73" s="11" t="str">
        <f ca="1">IFERROR(VLOOKUP(Таблица7234[[#This Row],[НОМЕР]],#REF!,2),"")</f>
        <v/>
      </c>
      <c r="E73" s="11" t="str">
        <f ca="1">IFERROR(VLOOKUP(Таблица7234[[#This Row],[НОМЕР]],#REF!,6),"")</f>
        <v/>
      </c>
      <c r="F73" s="13" t="str">
        <f ca="1">IFERROR(VLOOKUP(Таблица7234[[#This Row],[НОМЕР]],#REF!,4,0)-$J$2,"")</f>
        <v/>
      </c>
    </row>
    <row r="74" spans="2:6" ht="15" x14ac:dyDescent="0.2">
      <c r="B74" s="11" t="str">
        <f ca="1">IFERROR(VLOOKUP(Таблица7234[[#This Row],[НОМЕР]],#REF!,9,0),"")</f>
        <v/>
      </c>
      <c r="C74" s="12" t="str">
        <f ca="1">IF(Категорії!H74&lt;&gt;9999,Категорії!H74,"")</f>
        <v/>
      </c>
      <c r="D74" s="11" t="str">
        <f ca="1">IFERROR(VLOOKUP(Таблица7234[[#This Row],[НОМЕР]],#REF!,2),"")</f>
        <v/>
      </c>
      <c r="E74" s="11" t="str">
        <f ca="1">IFERROR(VLOOKUP(Таблица7234[[#This Row],[НОМЕР]],#REF!,6),"")</f>
        <v/>
      </c>
      <c r="F74" s="13" t="str">
        <f ca="1">IFERROR(VLOOKUP(Таблица7234[[#This Row],[НОМЕР]],#REF!,4,0)-$J$2,"")</f>
        <v/>
      </c>
    </row>
    <row r="75" spans="2:6" ht="15" x14ac:dyDescent="0.2">
      <c r="B75" s="11" t="str">
        <f ca="1">IFERROR(VLOOKUP(Таблица7234[[#This Row],[НОМЕР]],#REF!,9,0),"")</f>
        <v/>
      </c>
      <c r="C75" s="12" t="str">
        <f ca="1">IF(Категорії!H75&lt;&gt;9999,Категорії!H75,"")</f>
        <v/>
      </c>
      <c r="D75" s="11" t="str">
        <f ca="1">IFERROR(VLOOKUP(Таблица7234[[#This Row],[НОМЕР]],#REF!,2),"")</f>
        <v/>
      </c>
      <c r="E75" s="11" t="str">
        <f ca="1">IFERROR(VLOOKUP(Таблица7234[[#This Row],[НОМЕР]],#REF!,6),"")</f>
        <v/>
      </c>
      <c r="F75" s="13" t="str">
        <f ca="1">IFERROR(VLOOKUP(Таблица7234[[#This Row],[НОМЕР]],#REF!,4,0)-$J$2,"")</f>
        <v/>
      </c>
    </row>
    <row r="76" spans="2:6" ht="15" x14ac:dyDescent="0.2">
      <c r="B76" s="11" t="str">
        <f ca="1">IFERROR(VLOOKUP(Таблица7234[[#This Row],[НОМЕР]],#REF!,9,0),"")</f>
        <v/>
      </c>
      <c r="C76" s="12" t="str">
        <f ca="1">IF(Категорії!H76&lt;&gt;9999,Категорії!H76,"")</f>
        <v/>
      </c>
      <c r="D76" s="11" t="str">
        <f ca="1">IFERROR(VLOOKUP(Таблица7234[[#This Row],[НОМЕР]],#REF!,2),"")</f>
        <v/>
      </c>
      <c r="E76" s="11" t="str">
        <f ca="1">IFERROR(VLOOKUP(Таблица7234[[#This Row],[НОМЕР]],#REF!,6),"")</f>
        <v/>
      </c>
      <c r="F76" s="13" t="str">
        <f ca="1">IFERROR(VLOOKUP(Таблица7234[[#This Row],[НОМЕР]],#REF!,4,0)-$J$2,"")</f>
        <v/>
      </c>
    </row>
    <row r="77" spans="2:6" ht="15" x14ac:dyDescent="0.2">
      <c r="B77" s="11" t="str">
        <f ca="1">IFERROR(VLOOKUP(Таблица7234[[#This Row],[НОМЕР]],#REF!,9,0),"")</f>
        <v/>
      </c>
      <c r="C77" s="12" t="str">
        <f ca="1">IF(Категорії!H77&lt;&gt;9999,Категорії!H77,"")</f>
        <v/>
      </c>
      <c r="D77" s="11" t="str">
        <f ca="1">IFERROR(VLOOKUP(Таблица7234[[#This Row],[НОМЕР]],#REF!,2),"")</f>
        <v/>
      </c>
      <c r="E77" s="11" t="str">
        <f ca="1">IFERROR(VLOOKUP(Таблица7234[[#This Row],[НОМЕР]],#REF!,6),"")</f>
        <v/>
      </c>
      <c r="F77" s="13" t="str">
        <f ca="1">IFERROR(VLOOKUP(Таблица7234[[#This Row],[НОМЕР]],#REF!,4,0)-$J$2,"")</f>
        <v/>
      </c>
    </row>
    <row r="78" spans="2:6" ht="15" x14ac:dyDescent="0.2">
      <c r="B78" s="11" t="str">
        <f ca="1">IFERROR(VLOOKUP(Таблица7234[[#This Row],[НОМЕР]],#REF!,9,0),"")</f>
        <v/>
      </c>
      <c r="C78" s="12" t="str">
        <f ca="1">IF(Категорії!H78&lt;&gt;9999,Категорії!H78,"")</f>
        <v/>
      </c>
      <c r="D78" s="11" t="str">
        <f ca="1">IFERROR(VLOOKUP(Таблица7234[[#This Row],[НОМЕР]],#REF!,2),"")</f>
        <v/>
      </c>
      <c r="E78" s="11" t="str">
        <f ca="1">IFERROR(VLOOKUP(Таблица7234[[#This Row],[НОМЕР]],#REF!,6),"")</f>
        <v/>
      </c>
      <c r="F78" s="13" t="str">
        <f ca="1">IFERROR(VLOOKUP(Таблица7234[[#This Row],[НОМЕР]],#REF!,4,0)-$J$2,"")</f>
        <v/>
      </c>
    </row>
    <row r="79" spans="2:6" ht="15" x14ac:dyDescent="0.2">
      <c r="B79" s="11" t="str">
        <f ca="1">IFERROR(VLOOKUP(Таблица7234[[#This Row],[НОМЕР]],#REF!,9,0),"")</f>
        <v/>
      </c>
      <c r="C79" s="12" t="str">
        <f ca="1">IF(Категорії!H79&lt;&gt;9999,Категорії!H79,"")</f>
        <v/>
      </c>
      <c r="D79" s="11" t="str">
        <f ca="1">IFERROR(VLOOKUP(Таблица7234[[#This Row],[НОМЕР]],#REF!,2),"")</f>
        <v/>
      </c>
      <c r="E79" s="11" t="str">
        <f ca="1">IFERROR(VLOOKUP(Таблица7234[[#This Row],[НОМЕР]],#REF!,6),"")</f>
        <v/>
      </c>
      <c r="F79" s="13" t="str">
        <f ca="1">IFERROR(VLOOKUP(Таблица7234[[#This Row],[НОМЕР]],#REF!,4,0)-$J$2,"")</f>
        <v/>
      </c>
    </row>
    <row r="80" spans="2:6" ht="15" x14ac:dyDescent="0.2">
      <c r="B80" s="11" t="str">
        <f ca="1">IFERROR(VLOOKUP(Таблица7234[[#This Row],[НОМЕР]],#REF!,9,0),"")</f>
        <v/>
      </c>
      <c r="C80" s="12" t="str">
        <f ca="1">IF(Категорії!H80&lt;&gt;9999,Категорії!H80,"")</f>
        <v/>
      </c>
      <c r="D80" s="11" t="str">
        <f ca="1">IFERROR(VLOOKUP(Таблица7234[[#This Row],[НОМЕР]],#REF!,2),"")</f>
        <v/>
      </c>
      <c r="E80" s="11" t="str">
        <f ca="1">IFERROR(VLOOKUP(Таблица7234[[#This Row],[НОМЕР]],#REF!,6),"")</f>
        <v/>
      </c>
      <c r="F80" s="13" t="str">
        <f ca="1">IFERROR(VLOOKUP(Таблица7234[[#This Row],[НОМЕР]],#REF!,4,0)-$J$2,"")</f>
        <v/>
      </c>
    </row>
    <row r="81" spans="2:6" ht="15" x14ac:dyDescent="0.2">
      <c r="B81" s="11" t="str">
        <f ca="1">IFERROR(VLOOKUP(Таблица7234[[#This Row],[НОМЕР]],#REF!,9,0),"")</f>
        <v/>
      </c>
      <c r="C81" s="12" t="str">
        <f ca="1">IF(Категорії!H81&lt;&gt;9999,Категорії!H81,"")</f>
        <v/>
      </c>
      <c r="D81" s="11" t="str">
        <f ca="1">IFERROR(VLOOKUP(Таблица7234[[#This Row],[НОМЕР]],#REF!,2),"")</f>
        <v/>
      </c>
      <c r="E81" s="11" t="str">
        <f ca="1">IFERROR(VLOOKUP(Таблица7234[[#This Row],[НОМЕР]],#REF!,6),"")</f>
        <v/>
      </c>
      <c r="F81" s="13" t="str">
        <f ca="1">IFERROR(VLOOKUP(Таблица7234[[#This Row],[НОМЕР]],#REF!,4,0)-$J$2,"")</f>
        <v/>
      </c>
    </row>
    <row r="82" spans="2:6" ht="15" x14ac:dyDescent="0.2">
      <c r="B82" s="11" t="str">
        <f ca="1">IFERROR(VLOOKUP(Таблица7234[[#This Row],[НОМЕР]],#REF!,9,0),"")</f>
        <v/>
      </c>
      <c r="C82" s="12" t="str">
        <f ca="1">IF(Категорії!H82&lt;&gt;9999,Категорії!H82,"")</f>
        <v/>
      </c>
      <c r="D82" s="11" t="str">
        <f ca="1">IFERROR(VLOOKUP(Таблица7234[[#This Row],[НОМЕР]],#REF!,2),"")</f>
        <v/>
      </c>
      <c r="E82" s="11" t="str">
        <f ca="1">IFERROR(VLOOKUP(Таблица7234[[#This Row],[НОМЕР]],#REF!,6),"")</f>
        <v/>
      </c>
      <c r="F82" s="13" t="str">
        <f ca="1">IFERROR(VLOOKUP(Таблица7234[[#This Row],[НОМЕР]],#REF!,4,0)-$J$2,"")</f>
        <v/>
      </c>
    </row>
    <row r="83" spans="2:6" ht="15" x14ac:dyDescent="0.2">
      <c r="B83" s="11" t="str">
        <f ca="1">IFERROR(VLOOKUP(Таблица7234[[#This Row],[НОМЕР]],#REF!,9,0),"")</f>
        <v/>
      </c>
      <c r="C83" s="12" t="str">
        <f ca="1">IF(Категорії!H83&lt;&gt;9999,Категорії!H83,"")</f>
        <v/>
      </c>
      <c r="D83" s="11" t="str">
        <f ca="1">IFERROR(VLOOKUP(Таблица7234[[#This Row],[НОМЕР]],#REF!,2),"")</f>
        <v/>
      </c>
      <c r="E83" s="11" t="str">
        <f ca="1">IFERROR(VLOOKUP(Таблица7234[[#This Row],[НОМЕР]],#REF!,6),"")</f>
        <v/>
      </c>
      <c r="F83" s="13" t="str">
        <f ca="1">IFERROR(VLOOKUP(Таблица7234[[#This Row],[НОМЕР]],#REF!,4,0)-$J$2,"")</f>
        <v/>
      </c>
    </row>
    <row r="84" spans="2:6" ht="15" x14ac:dyDescent="0.2">
      <c r="B84" s="11" t="str">
        <f ca="1">IFERROR(VLOOKUP(Таблица7234[[#This Row],[НОМЕР]],#REF!,9,0),"")</f>
        <v/>
      </c>
      <c r="C84" s="12" t="str">
        <f ca="1">IF(Категорії!H84&lt;&gt;9999,Категорії!H84,"")</f>
        <v/>
      </c>
      <c r="D84" s="11" t="str">
        <f ca="1">IFERROR(VLOOKUP(Таблица7234[[#This Row],[НОМЕР]],#REF!,2),"")</f>
        <v/>
      </c>
      <c r="E84" s="11" t="str">
        <f ca="1">IFERROR(VLOOKUP(Таблица7234[[#This Row],[НОМЕР]],#REF!,6),"")</f>
        <v/>
      </c>
      <c r="F84" s="13" t="str">
        <f ca="1">IFERROR(VLOOKUP(Таблица7234[[#This Row],[НОМЕР]],#REF!,4,0)-$J$2,"")</f>
        <v/>
      </c>
    </row>
    <row r="85" spans="2:6" ht="15" x14ac:dyDescent="0.2">
      <c r="B85" s="11" t="str">
        <f ca="1">IFERROR(VLOOKUP(Таблица7234[[#This Row],[НОМЕР]],#REF!,9,0),"")</f>
        <v/>
      </c>
      <c r="C85" s="12" t="str">
        <f ca="1">IF(Категорії!H85&lt;&gt;9999,Категорії!H85,"")</f>
        <v/>
      </c>
      <c r="D85" s="11" t="str">
        <f ca="1">IFERROR(VLOOKUP(Таблица7234[[#This Row],[НОМЕР]],#REF!,2),"")</f>
        <v/>
      </c>
      <c r="E85" s="11" t="str">
        <f ca="1">IFERROR(VLOOKUP(Таблица7234[[#This Row],[НОМЕР]],#REF!,6),"")</f>
        <v/>
      </c>
      <c r="F85" s="13" t="str">
        <f ca="1">IFERROR(VLOOKUP(Таблица7234[[#This Row],[НОМЕР]],#REF!,4,0)-$J$2,"")</f>
        <v/>
      </c>
    </row>
    <row r="86" spans="2:6" ht="15" x14ac:dyDescent="0.2">
      <c r="B86" s="11" t="str">
        <f ca="1">IFERROR(VLOOKUP(Таблица7234[[#This Row],[НОМЕР]],#REF!,9,0),"")</f>
        <v/>
      </c>
      <c r="C86" s="12" t="str">
        <f ca="1">IF(Категорії!H86&lt;&gt;9999,Категорії!H86,"")</f>
        <v/>
      </c>
      <c r="D86" s="11" t="str">
        <f ca="1">IFERROR(VLOOKUP(Таблица7234[[#This Row],[НОМЕР]],#REF!,2),"")</f>
        <v/>
      </c>
      <c r="E86" s="11" t="str">
        <f ca="1">IFERROR(VLOOKUP(Таблица7234[[#This Row],[НОМЕР]],#REF!,6),"")</f>
        <v/>
      </c>
      <c r="F86" s="13" t="str">
        <f ca="1">IFERROR(VLOOKUP(Таблица7234[[#This Row],[НОМЕР]],#REF!,4,0)-$J$2,"")</f>
        <v/>
      </c>
    </row>
    <row r="87" spans="2:6" ht="15" x14ac:dyDescent="0.2">
      <c r="B87" s="11" t="str">
        <f ca="1">IFERROR(VLOOKUP(Таблица7234[[#This Row],[НОМЕР]],#REF!,9,0),"")</f>
        <v/>
      </c>
      <c r="C87" s="12" t="str">
        <f ca="1">IF(Категорії!H87&lt;&gt;9999,Категорії!H87,"")</f>
        <v/>
      </c>
      <c r="D87" s="11" t="str">
        <f ca="1">IFERROR(VLOOKUP(Таблица7234[[#This Row],[НОМЕР]],#REF!,2),"")</f>
        <v/>
      </c>
      <c r="E87" s="11" t="str">
        <f ca="1">IFERROR(VLOOKUP(Таблица7234[[#This Row],[НОМЕР]],#REF!,6),"")</f>
        <v/>
      </c>
      <c r="F87" s="13" t="str">
        <f ca="1">IFERROR(VLOOKUP(Таблица7234[[#This Row],[НОМЕР]],#REF!,4,0)-$J$2,"")</f>
        <v/>
      </c>
    </row>
    <row r="88" spans="2:6" ht="15" x14ac:dyDescent="0.2">
      <c r="B88" s="11" t="str">
        <f ca="1">IFERROR(VLOOKUP(Таблица7234[[#This Row],[НОМЕР]],#REF!,9,0),"")</f>
        <v/>
      </c>
      <c r="C88" s="12" t="str">
        <f ca="1">IF(Категорії!H88&lt;&gt;9999,Категорії!H88,"")</f>
        <v/>
      </c>
      <c r="D88" s="11" t="str">
        <f ca="1">IFERROR(VLOOKUP(Таблица7234[[#This Row],[НОМЕР]],#REF!,2),"")</f>
        <v/>
      </c>
      <c r="E88" s="11" t="str">
        <f ca="1">IFERROR(VLOOKUP(Таблица7234[[#This Row],[НОМЕР]],#REF!,6),"")</f>
        <v/>
      </c>
      <c r="F88" s="13" t="str">
        <f ca="1">IFERROR(VLOOKUP(Таблица7234[[#This Row],[НОМЕР]],#REF!,4,0)-$J$2,"")</f>
        <v/>
      </c>
    </row>
    <row r="89" spans="2:6" ht="15" x14ac:dyDescent="0.2">
      <c r="B89" s="11" t="str">
        <f ca="1">IFERROR(VLOOKUP(Таблица7234[[#This Row],[НОМЕР]],#REF!,9,0),"")</f>
        <v/>
      </c>
      <c r="C89" s="12" t="str">
        <f ca="1">IF(Категорії!H89&lt;&gt;9999,Категорії!H89,"")</f>
        <v/>
      </c>
      <c r="D89" s="11" t="str">
        <f ca="1">IFERROR(VLOOKUP(Таблица7234[[#This Row],[НОМЕР]],#REF!,2),"")</f>
        <v/>
      </c>
      <c r="E89" s="11" t="str">
        <f ca="1">IFERROR(VLOOKUP(Таблица7234[[#This Row],[НОМЕР]],#REF!,6),"")</f>
        <v/>
      </c>
      <c r="F89" s="13" t="str">
        <f ca="1">IFERROR(VLOOKUP(Таблица7234[[#This Row],[НОМЕР]],#REF!,4,0)-$J$2,"")</f>
        <v/>
      </c>
    </row>
    <row r="90" spans="2:6" ht="15" x14ac:dyDescent="0.2">
      <c r="B90" s="11" t="str">
        <f ca="1">IFERROR(VLOOKUP(Таблица7234[[#This Row],[НОМЕР]],#REF!,9,0),"")</f>
        <v/>
      </c>
      <c r="C90" s="12" t="str">
        <f ca="1">IF(Категорії!H90&lt;&gt;9999,Категорії!H90,"")</f>
        <v/>
      </c>
      <c r="D90" s="11" t="str">
        <f ca="1">IFERROR(VLOOKUP(Таблица7234[[#This Row],[НОМЕР]],#REF!,2),"")</f>
        <v/>
      </c>
      <c r="E90" s="11" t="str">
        <f ca="1">IFERROR(VLOOKUP(Таблица7234[[#This Row],[НОМЕР]],#REF!,6),"")</f>
        <v/>
      </c>
      <c r="F90" s="13" t="str">
        <f ca="1">IFERROR(VLOOKUP(Таблица7234[[#This Row],[НОМЕР]],#REF!,4,0)-$J$2,"")</f>
        <v/>
      </c>
    </row>
    <row r="91" spans="2:6" ht="15" x14ac:dyDescent="0.2">
      <c r="B91" s="11" t="str">
        <f ca="1">IFERROR(VLOOKUP(Таблица7234[[#This Row],[НОМЕР]],#REF!,9,0),"")</f>
        <v/>
      </c>
      <c r="C91" s="12" t="str">
        <f ca="1">IF(Категорії!H91&lt;&gt;9999,Категорії!H91,"")</f>
        <v/>
      </c>
      <c r="D91" s="11" t="str">
        <f ca="1">IFERROR(VLOOKUP(Таблица7234[[#This Row],[НОМЕР]],#REF!,2),"")</f>
        <v/>
      </c>
      <c r="E91" s="11" t="str">
        <f ca="1">IFERROR(VLOOKUP(Таблица7234[[#This Row],[НОМЕР]],#REF!,6),"")</f>
        <v/>
      </c>
      <c r="F91" s="13" t="str">
        <f ca="1">IFERROR(VLOOKUP(Таблица7234[[#This Row],[НОМЕР]],#REF!,4,0)-$J$2,"")</f>
        <v/>
      </c>
    </row>
    <row r="92" spans="2:6" ht="15" x14ac:dyDescent="0.2">
      <c r="B92" s="11" t="str">
        <f ca="1">IFERROR(VLOOKUP(Таблица7234[[#This Row],[НОМЕР]],#REF!,9,0),"")</f>
        <v/>
      </c>
      <c r="C92" s="12" t="str">
        <f ca="1">IF(Категорії!H92&lt;&gt;9999,Категорії!H92,"")</f>
        <v/>
      </c>
      <c r="D92" s="11" t="str">
        <f ca="1">IFERROR(VLOOKUP(Таблица7234[[#This Row],[НОМЕР]],#REF!,2),"")</f>
        <v/>
      </c>
      <c r="E92" s="11" t="str">
        <f ca="1">IFERROR(VLOOKUP(Таблица7234[[#This Row],[НОМЕР]],#REF!,6),"")</f>
        <v/>
      </c>
      <c r="F92" s="13" t="str">
        <f ca="1">IFERROR(VLOOKUP(Таблица7234[[#This Row],[НОМЕР]],#REF!,4,0)-$J$2,"")</f>
        <v/>
      </c>
    </row>
    <row r="93" spans="2:6" ht="15" x14ac:dyDescent="0.2">
      <c r="B93" s="11" t="str">
        <f ca="1">IFERROR(VLOOKUP(Таблица7234[[#This Row],[НОМЕР]],#REF!,9,0),"")</f>
        <v/>
      </c>
      <c r="C93" s="12" t="str">
        <f ca="1">IF(Категорії!H93&lt;&gt;9999,Категорії!H93,"")</f>
        <v/>
      </c>
      <c r="D93" s="11" t="str">
        <f ca="1">IFERROR(VLOOKUP(Таблица7234[[#This Row],[НОМЕР]],#REF!,2),"")</f>
        <v/>
      </c>
      <c r="E93" s="11" t="str">
        <f ca="1">IFERROR(VLOOKUP(Таблица7234[[#This Row],[НОМЕР]],#REF!,6),"")</f>
        <v/>
      </c>
      <c r="F93" s="13" t="str">
        <f ca="1">IFERROR(VLOOKUP(Таблица7234[[#This Row],[НОМЕР]],#REF!,4,0)-$J$2,"")</f>
        <v/>
      </c>
    </row>
    <row r="94" spans="2:6" ht="15" x14ac:dyDescent="0.2">
      <c r="B94" s="11" t="str">
        <f ca="1">IFERROR(VLOOKUP(Таблица7234[[#This Row],[НОМЕР]],#REF!,9,0),"")</f>
        <v/>
      </c>
      <c r="C94" s="12" t="str">
        <f ca="1">IF(Категорії!H94&lt;&gt;9999,Категорії!H94,"")</f>
        <v/>
      </c>
      <c r="D94" s="11" t="str">
        <f ca="1">IFERROR(VLOOKUP(Таблица7234[[#This Row],[НОМЕР]],#REF!,2),"")</f>
        <v/>
      </c>
      <c r="E94" s="11" t="str">
        <f ca="1">IFERROR(VLOOKUP(Таблица7234[[#This Row],[НОМЕР]],#REF!,6),"")</f>
        <v/>
      </c>
      <c r="F94" s="13" t="str">
        <f ca="1">IFERROR(VLOOKUP(Таблица7234[[#This Row],[НОМЕР]],#REF!,4,0)-$J$2,"")</f>
        <v/>
      </c>
    </row>
    <row r="95" spans="2:6" ht="15" x14ac:dyDescent="0.2">
      <c r="B95" s="11" t="str">
        <f ca="1">IFERROR(VLOOKUP(Таблица7234[[#This Row],[НОМЕР]],#REF!,9,0),"")</f>
        <v/>
      </c>
      <c r="C95" s="12" t="str">
        <f ca="1">IF(Категорії!H95&lt;&gt;9999,Категорії!H95,"")</f>
        <v/>
      </c>
      <c r="D95" s="11" t="str">
        <f ca="1">IFERROR(VLOOKUP(Таблица7234[[#This Row],[НОМЕР]],#REF!,2),"")</f>
        <v/>
      </c>
      <c r="E95" s="11" t="str">
        <f ca="1">IFERROR(VLOOKUP(Таблица7234[[#This Row],[НОМЕР]],#REF!,6),"")</f>
        <v/>
      </c>
      <c r="F95" s="13" t="str">
        <f ca="1">IFERROR(VLOOKUP(Таблица7234[[#This Row],[НОМЕР]],#REF!,4,0)-$J$2,"")</f>
        <v/>
      </c>
    </row>
    <row r="96" spans="2:6" ht="15" x14ac:dyDescent="0.2">
      <c r="B96" s="11" t="str">
        <f ca="1">IFERROR(VLOOKUP(Таблица7234[[#This Row],[НОМЕР]],#REF!,9,0),"")</f>
        <v/>
      </c>
      <c r="C96" s="12" t="str">
        <f ca="1">IF(Категорії!H96&lt;&gt;9999,Категорії!H96,"")</f>
        <v/>
      </c>
      <c r="D96" s="11" t="str">
        <f ca="1">IFERROR(VLOOKUP(Таблица7234[[#This Row],[НОМЕР]],#REF!,2),"")</f>
        <v/>
      </c>
      <c r="E96" s="11" t="str">
        <f ca="1">IFERROR(VLOOKUP(Таблица7234[[#This Row],[НОМЕР]],#REF!,6),"")</f>
        <v/>
      </c>
      <c r="F96" s="13" t="str">
        <f ca="1">IFERROR(VLOOKUP(Таблица7234[[#This Row],[НОМЕР]],#REF!,4,0)-$J$2,"")</f>
        <v/>
      </c>
    </row>
    <row r="97" spans="2:6" ht="15" x14ac:dyDescent="0.2">
      <c r="B97" s="11" t="str">
        <f ca="1">IFERROR(VLOOKUP(Таблица7234[[#This Row],[НОМЕР]],#REF!,9,0),"")</f>
        <v/>
      </c>
      <c r="C97" s="12" t="str">
        <f ca="1">IF(Категорії!H97&lt;&gt;9999,Категорії!H97,"")</f>
        <v/>
      </c>
      <c r="D97" s="11" t="str">
        <f ca="1">IFERROR(VLOOKUP(Таблица7234[[#This Row],[НОМЕР]],#REF!,2),"")</f>
        <v/>
      </c>
      <c r="E97" s="11" t="str">
        <f ca="1">IFERROR(VLOOKUP(Таблица7234[[#This Row],[НОМЕР]],#REF!,6),"")</f>
        <v/>
      </c>
      <c r="F97" s="13" t="str">
        <f ca="1">IFERROR(VLOOKUP(Таблица7234[[#This Row],[НОМЕР]],#REF!,4,0)-$J$2,"")</f>
        <v/>
      </c>
    </row>
    <row r="98" spans="2:6" ht="15" x14ac:dyDescent="0.2">
      <c r="B98" s="11" t="str">
        <f ca="1">IFERROR(VLOOKUP(Таблица7234[[#This Row],[НОМЕР]],#REF!,9,0),"")</f>
        <v/>
      </c>
      <c r="C98" s="12" t="str">
        <f ca="1">IF(Категорії!H98&lt;&gt;9999,Категорії!H98,"")</f>
        <v/>
      </c>
      <c r="D98" s="11" t="str">
        <f ca="1">IFERROR(VLOOKUP(Таблица7234[[#This Row],[НОМЕР]],#REF!,2),"")</f>
        <v/>
      </c>
      <c r="E98" s="11" t="str">
        <f ca="1">IFERROR(VLOOKUP(Таблица7234[[#This Row],[НОМЕР]],#REF!,6),"")</f>
        <v/>
      </c>
      <c r="F98" s="13" t="str">
        <f ca="1">IFERROR(VLOOKUP(Таблица7234[[#This Row],[НОМЕР]],#REF!,4,0)-$J$2,"")</f>
        <v/>
      </c>
    </row>
    <row r="99" spans="2:6" ht="15" x14ac:dyDescent="0.2">
      <c r="B99" s="11" t="str">
        <f ca="1">IFERROR(VLOOKUP(Таблица7234[[#This Row],[НОМЕР]],#REF!,9,0),"")</f>
        <v/>
      </c>
      <c r="C99" s="12" t="str">
        <f ca="1">IF(Категорії!H99&lt;&gt;9999,Категорії!H99,"")</f>
        <v/>
      </c>
      <c r="D99" s="11" t="str">
        <f ca="1">IFERROR(VLOOKUP(Таблица7234[[#This Row],[НОМЕР]],#REF!,2),"")</f>
        <v/>
      </c>
      <c r="E99" s="11" t="str">
        <f ca="1">IFERROR(VLOOKUP(Таблица7234[[#This Row],[НОМЕР]],#REF!,6),"")</f>
        <v/>
      </c>
      <c r="F99" s="13" t="str">
        <f ca="1">IFERROR(VLOOKUP(Таблица7234[[#This Row],[НОМЕР]],#REF!,4,0)-$J$2,"")</f>
        <v/>
      </c>
    </row>
    <row r="100" spans="2:6" ht="15" x14ac:dyDescent="0.2">
      <c r="B100" s="11" t="str">
        <f ca="1">IFERROR(VLOOKUP(Таблица7234[[#This Row],[НОМЕР]],#REF!,9,0),"")</f>
        <v/>
      </c>
      <c r="C100" s="12" t="str">
        <f ca="1">IF(Категорії!H100&lt;&gt;9999,Категорії!H100,"")</f>
        <v/>
      </c>
      <c r="D100" s="11" t="str">
        <f ca="1">IFERROR(VLOOKUP(Таблица7234[[#This Row],[НОМЕР]],#REF!,2),"")</f>
        <v/>
      </c>
      <c r="E100" s="11" t="str">
        <f ca="1">IFERROR(VLOOKUP(Таблица7234[[#This Row],[НОМЕР]],#REF!,6),"")</f>
        <v/>
      </c>
      <c r="F100" s="13" t="str">
        <f ca="1">IFERROR(VLOOKUP(Таблица7234[[#This Row],[НОМЕР]],#REF!,4,0)-$J$2,"")</f>
        <v/>
      </c>
    </row>
    <row r="101" spans="2:6" ht="15" x14ac:dyDescent="0.2">
      <c r="B101" s="11" t="str">
        <f ca="1">IFERROR(VLOOKUP(Таблица7234[[#This Row],[НОМЕР]],#REF!,9,0),"")</f>
        <v/>
      </c>
      <c r="C101" s="12" t="str">
        <f ca="1">IF(Категорії!H101&lt;&gt;9999,Категорії!H101,"")</f>
        <v/>
      </c>
      <c r="D101" s="11" t="str">
        <f ca="1">IFERROR(VLOOKUP(Таблица7234[[#This Row],[НОМЕР]],#REF!,2),"")</f>
        <v/>
      </c>
      <c r="E101" s="11" t="str">
        <f ca="1">IFERROR(VLOOKUP(Таблица7234[[#This Row],[НОМЕР]],#REF!,6),"")</f>
        <v/>
      </c>
      <c r="F101" s="13" t="str">
        <f ca="1">IFERROR(VLOOKUP(Таблица7234[[#This Row],[НОМЕР]],#REF!,4,0)-$J$2,"")</f>
        <v/>
      </c>
    </row>
    <row r="102" spans="2:6" ht="15" x14ac:dyDescent="0.2">
      <c r="B102" s="11" t="str">
        <f ca="1">IFERROR(VLOOKUP(Таблица7234[[#This Row],[НОМЕР]],#REF!,9,0),"")</f>
        <v/>
      </c>
      <c r="C102" s="12" t="str">
        <f ca="1">IF(Категорії!H102&lt;&gt;9999,Категорії!H102,"")</f>
        <v/>
      </c>
      <c r="D102" s="11" t="str">
        <f ca="1">IFERROR(VLOOKUP(Таблица7234[[#This Row],[НОМЕР]],#REF!,2),"")</f>
        <v/>
      </c>
      <c r="E102" s="11" t="str">
        <f ca="1">IFERROR(VLOOKUP(Таблица7234[[#This Row],[НОМЕР]],#REF!,6),"")</f>
        <v/>
      </c>
      <c r="F102" s="13" t="str">
        <f ca="1">IFERROR(VLOOKUP(Таблица7234[[#This Row],[НОМЕР]],#REF!,4,0)-$J$2,"")</f>
        <v/>
      </c>
    </row>
    <row r="103" spans="2:6" ht="15" x14ac:dyDescent="0.2">
      <c r="B103" s="11" t="str">
        <f ca="1">IFERROR(VLOOKUP(Таблица7234[[#This Row],[НОМЕР]],#REF!,9,0),"")</f>
        <v/>
      </c>
      <c r="C103" s="12" t="str">
        <f ca="1">IF(Категорії!H103&lt;&gt;9999,Категорії!H103,"")</f>
        <v/>
      </c>
      <c r="D103" s="11" t="str">
        <f ca="1">IFERROR(VLOOKUP(Таблица7234[[#This Row],[НОМЕР]],#REF!,2),"")</f>
        <v/>
      </c>
      <c r="E103" s="11" t="str">
        <f ca="1">IFERROR(VLOOKUP(Таблица7234[[#This Row],[НОМЕР]],#REF!,6),"")</f>
        <v/>
      </c>
      <c r="F103" s="13" t="str">
        <f ca="1">IFERROR(VLOOKUP(Таблица7234[[#This Row],[НОМЕР]],#REF!,4,0)-$J$2,"")</f>
        <v/>
      </c>
    </row>
    <row r="104" spans="2:6" ht="15" x14ac:dyDescent="0.2">
      <c r="B104" s="11" t="str">
        <f ca="1">IFERROR(VLOOKUP(Таблица7234[[#This Row],[НОМЕР]],#REF!,9,0),"")</f>
        <v/>
      </c>
      <c r="C104" s="12" t="str">
        <f ca="1">IF(Категорії!H104&lt;&gt;9999,Категорії!H104,"")</f>
        <v/>
      </c>
      <c r="D104" s="11" t="str">
        <f ca="1">IFERROR(VLOOKUP(Таблица7234[[#This Row],[НОМЕР]],#REF!,2),"")</f>
        <v/>
      </c>
      <c r="E104" s="11" t="str">
        <f ca="1">IFERROR(VLOOKUP(Таблица7234[[#This Row],[НОМЕР]],#REF!,6),"")</f>
        <v/>
      </c>
      <c r="F104" s="13" t="str">
        <f ca="1">IFERROR(VLOOKUP(Таблица7234[[#This Row],[НОМЕР]],#REF!,4,0)-$J$2,"")</f>
        <v/>
      </c>
    </row>
    <row r="105" spans="2:6" ht="15" x14ac:dyDescent="0.2">
      <c r="B105" s="11" t="str">
        <f ca="1">IFERROR(VLOOKUP(Таблица7234[[#This Row],[НОМЕР]],#REF!,9,0),"")</f>
        <v/>
      </c>
      <c r="C105" s="12" t="str">
        <f ca="1">IF(Категорії!H105&lt;&gt;9999,Категорії!H105,"")</f>
        <v/>
      </c>
      <c r="D105" s="11" t="str">
        <f ca="1">IFERROR(VLOOKUP(Таблица7234[[#This Row],[НОМЕР]],#REF!,2),"")</f>
        <v/>
      </c>
      <c r="E105" s="11" t="str">
        <f ca="1">IFERROR(VLOOKUP(Таблица7234[[#This Row],[НОМЕР]],#REF!,6),"")</f>
        <v/>
      </c>
      <c r="F105" s="13" t="str">
        <f ca="1">IFERROR(VLOOKUP(Таблица7234[[#This Row],[НОМЕР]],#REF!,4,0)-$J$2,"")</f>
        <v/>
      </c>
    </row>
    <row r="106" spans="2:6" ht="15" x14ac:dyDescent="0.2">
      <c r="B106" s="11" t="str">
        <f ca="1">IFERROR(VLOOKUP(Таблица7234[[#This Row],[НОМЕР]],#REF!,9,0),"")</f>
        <v/>
      </c>
      <c r="C106" s="12" t="str">
        <f ca="1">IF(Категорії!H106&lt;&gt;9999,Категорії!H106,"")</f>
        <v/>
      </c>
      <c r="D106" s="11" t="str">
        <f ca="1">IFERROR(VLOOKUP(Таблица7234[[#This Row],[НОМЕР]],#REF!,2),"")</f>
        <v/>
      </c>
      <c r="E106" s="11" t="str">
        <f ca="1">IFERROR(VLOOKUP(Таблица7234[[#This Row],[НОМЕР]],#REF!,6),"")</f>
        <v/>
      </c>
      <c r="F106" s="13" t="str">
        <f ca="1">IFERROR(VLOOKUP(Таблица7234[[#This Row],[НОМЕР]],#REF!,4,0)-$J$2,"")</f>
        <v/>
      </c>
    </row>
    <row r="107" spans="2:6" ht="15" x14ac:dyDescent="0.2">
      <c r="B107" s="11" t="str">
        <f ca="1">IFERROR(VLOOKUP(Таблица7234[[#This Row],[НОМЕР]],#REF!,9,0),"")</f>
        <v/>
      </c>
      <c r="C107" s="12" t="str">
        <f ca="1">IF(Категорії!H107&lt;&gt;9999,Категорії!H107,"")</f>
        <v/>
      </c>
      <c r="D107" s="11" t="str">
        <f ca="1">IFERROR(VLOOKUP(Таблица7234[[#This Row],[НОМЕР]],#REF!,2),"")</f>
        <v/>
      </c>
      <c r="E107" s="11" t="str">
        <f ca="1">IFERROR(VLOOKUP(Таблица7234[[#This Row],[НОМЕР]],#REF!,6),"")</f>
        <v/>
      </c>
      <c r="F107" s="13" t="str">
        <f ca="1">IFERROR(VLOOKUP(Таблица7234[[#This Row],[НОМЕР]],#REF!,4,0)-$J$2,"")</f>
        <v/>
      </c>
    </row>
    <row r="108" spans="2:6" ht="15" x14ac:dyDescent="0.2">
      <c r="B108" s="11" t="str">
        <f ca="1">IFERROR(VLOOKUP(Таблица7234[[#This Row],[НОМЕР]],#REF!,9,0),"")</f>
        <v/>
      </c>
      <c r="C108" s="12" t="str">
        <f ca="1">IF(Категорії!H108&lt;&gt;9999,Категорії!H108,"")</f>
        <v/>
      </c>
      <c r="D108" s="11" t="str">
        <f ca="1">IFERROR(VLOOKUP(Таблица7234[[#This Row],[НОМЕР]],#REF!,2),"")</f>
        <v/>
      </c>
      <c r="E108" s="11" t="str">
        <f ca="1">IFERROR(VLOOKUP(Таблица7234[[#This Row],[НОМЕР]],#REF!,6),"")</f>
        <v/>
      </c>
      <c r="F108" s="13" t="str">
        <f ca="1">IFERROR(VLOOKUP(Таблица7234[[#This Row],[НОМЕР]],#REF!,4,0)-$J$2,"")</f>
        <v/>
      </c>
    </row>
    <row r="109" spans="2:6" ht="15" x14ac:dyDescent="0.2">
      <c r="B109" s="11" t="str">
        <f ca="1">IFERROR(VLOOKUP(Таблица7234[[#This Row],[НОМЕР]],#REF!,9,0),"")</f>
        <v/>
      </c>
      <c r="C109" s="12" t="str">
        <f ca="1">IF(Категорії!H109&lt;&gt;9999,Категорії!H109,"")</f>
        <v/>
      </c>
      <c r="D109" s="11" t="str">
        <f ca="1">IFERROR(VLOOKUP(Таблица7234[[#This Row],[НОМЕР]],#REF!,2),"")</f>
        <v/>
      </c>
      <c r="E109" s="11" t="str">
        <f ca="1">IFERROR(VLOOKUP(Таблица7234[[#This Row],[НОМЕР]],#REF!,6),"")</f>
        <v/>
      </c>
      <c r="F109" s="13" t="str">
        <f ca="1">IFERROR(VLOOKUP(Таблица7234[[#This Row],[НОМЕР]],#REF!,4,0)-$J$2,"")</f>
        <v/>
      </c>
    </row>
    <row r="110" spans="2:6" ht="15" x14ac:dyDescent="0.2">
      <c r="B110" s="11" t="str">
        <f ca="1">IFERROR(VLOOKUP(Таблица7234[[#This Row],[НОМЕР]],#REF!,9,0),"")</f>
        <v/>
      </c>
      <c r="C110" s="12" t="str">
        <f ca="1">IF(Категорії!H110&lt;&gt;9999,Категорії!H110,"")</f>
        <v/>
      </c>
      <c r="D110" s="11" t="str">
        <f ca="1">IFERROR(VLOOKUP(Таблица7234[[#This Row],[НОМЕР]],#REF!,2),"")</f>
        <v/>
      </c>
      <c r="E110" s="11" t="str">
        <f ca="1">IFERROR(VLOOKUP(Таблица7234[[#This Row],[НОМЕР]],#REF!,6),"")</f>
        <v/>
      </c>
      <c r="F110" s="13" t="str">
        <f ca="1">IFERROR(VLOOKUP(Таблица7234[[#This Row],[НОМЕР]],#REF!,4,0)-$J$2,"")</f>
        <v/>
      </c>
    </row>
    <row r="111" spans="2:6" ht="15" x14ac:dyDescent="0.2">
      <c r="B111" s="11" t="str">
        <f ca="1">IFERROR(VLOOKUP(Таблица7234[[#This Row],[НОМЕР]],#REF!,9,0),"")</f>
        <v/>
      </c>
      <c r="C111" s="12" t="str">
        <f ca="1">IF(Категорії!H111&lt;&gt;9999,Категорії!H111,"")</f>
        <v/>
      </c>
      <c r="D111" s="11" t="str">
        <f ca="1">IFERROR(VLOOKUP(Таблица7234[[#This Row],[НОМЕР]],#REF!,2),"")</f>
        <v/>
      </c>
      <c r="E111" s="11" t="str">
        <f ca="1">IFERROR(VLOOKUP(Таблица7234[[#This Row],[НОМЕР]],#REF!,6),"")</f>
        <v/>
      </c>
      <c r="F111" s="13" t="str">
        <f ca="1">IFERROR(VLOOKUP(Таблица7234[[#This Row],[НОМЕР]],#REF!,4,0)-$J$2,"")</f>
        <v/>
      </c>
    </row>
    <row r="112" spans="2:6" ht="15" x14ac:dyDescent="0.2">
      <c r="B112" s="11" t="str">
        <f ca="1">IFERROR(VLOOKUP(Таблица7234[[#This Row],[НОМЕР]],#REF!,9,0),"")</f>
        <v/>
      </c>
      <c r="C112" s="12" t="str">
        <f ca="1">IF(Категорії!H112&lt;&gt;9999,Категорії!H112,"")</f>
        <v/>
      </c>
      <c r="D112" s="11" t="str">
        <f ca="1">IFERROR(VLOOKUP(Таблица7234[[#This Row],[НОМЕР]],#REF!,2),"")</f>
        <v/>
      </c>
      <c r="E112" s="11" t="str">
        <f ca="1">IFERROR(VLOOKUP(Таблица7234[[#This Row],[НОМЕР]],#REF!,6),"")</f>
        <v/>
      </c>
      <c r="F112" s="13" t="str">
        <f ca="1">IFERROR(VLOOKUP(Таблица7234[[#This Row],[НОМЕР]],#REF!,4,0)-$J$2,"")</f>
        <v/>
      </c>
    </row>
    <row r="113" spans="2:6" ht="15" x14ac:dyDescent="0.2">
      <c r="B113" s="11" t="str">
        <f ca="1">IFERROR(VLOOKUP(Таблица7234[[#This Row],[НОМЕР]],#REF!,9,0),"")</f>
        <v/>
      </c>
      <c r="C113" s="12" t="str">
        <f ca="1">IF(Категорії!H113&lt;&gt;9999,Категорії!H113,"")</f>
        <v/>
      </c>
      <c r="D113" s="11" t="str">
        <f ca="1">IFERROR(VLOOKUP(Таблица7234[[#This Row],[НОМЕР]],#REF!,2),"")</f>
        <v/>
      </c>
      <c r="E113" s="11" t="str">
        <f ca="1">IFERROR(VLOOKUP(Таблица7234[[#This Row],[НОМЕР]],#REF!,6),"")</f>
        <v/>
      </c>
      <c r="F113" s="13" t="str">
        <f ca="1">IFERROR(VLOOKUP(Таблица7234[[#This Row],[НОМЕР]],#REF!,4,0)-$J$2,"")</f>
        <v/>
      </c>
    </row>
    <row r="114" spans="2:6" ht="15" x14ac:dyDescent="0.2">
      <c r="B114" s="11" t="str">
        <f ca="1">IFERROR(VLOOKUP(Таблица7234[[#This Row],[НОМЕР]],#REF!,9,0),"")</f>
        <v/>
      </c>
      <c r="C114" s="12" t="str">
        <f ca="1">IF(Категорії!H114&lt;&gt;9999,Категорії!H114,"")</f>
        <v/>
      </c>
      <c r="D114" s="11" t="str">
        <f ca="1">IFERROR(VLOOKUP(Таблица7234[[#This Row],[НОМЕР]],#REF!,2),"")</f>
        <v/>
      </c>
      <c r="E114" s="11" t="str">
        <f ca="1">IFERROR(VLOOKUP(Таблица7234[[#This Row],[НОМЕР]],#REF!,6),"")</f>
        <v/>
      </c>
      <c r="F114" s="13" t="str">
        <f ca="1">IFERROR(VLOOKUP(Таблица7234[[#This Row],[НОМЕР]],#REF!,4,0)-$J$2,"")</f>
        <v/>
      </c>
    </row>
    <row r="115" spans="2:6" ht="15" x14ac:dyDescent="0.2">
      <c r="B115" s="11" t="str">
        <f ca="1">IFERROR(VLOOKUP(Таблица7234[[#This Row],[НОМЕР]],#REF!,9,0),"")</f>
        <v/>
      </c>
      <c r="C115" s="12" t="str">
        <f ca="1">IF(Категорії!H115&lt;&gt;9999,Категорії!H115,"")</f>
        <v/>
      </c>
      <c r="D115" s="11" t="str">
        <f ca="1">IFERROR(VLOOKUP(Таблица7234[[#This Row],[НОМЕР]],#REF!,2),"")</f>
        <v/>
      </c>
      <c r="E115" s="11" t="str">
        <f ca="1">IFERROR(VLOOKUP(Таблица7234[[#This Row],[НОМЕР]],#REF!,6),"")</f>
        <v/>
      </c>
      <c r="F115" s="13" t="str">
        <f ca="1">IFERROR(VLOOKUP(Таблица7234[[#This Row],[НОМЕР]],#REF!,4,0)-$J$2,"")</f>
        <v/>
      </c>
    </row>
    <row r="116" spans="2:6" ht="15" x14ac:dyDescent="0.2">
      <c r="B116" s="11" t="str">
        <f ca="1">IFERROR(VLOOKUP(Таблица7234[[#This Row],[НОМЕР]],#REF!,9,0),"")</f>
        <v/>
      </c>
      <c r="C116" s="12" t="str">
        <f ca="1">IF(Категорії!H116&lt;&gt;9999,Категорії!H116,"")</f>
        <v/>
      </c>
      <c r="D116" s="11" t="str">
        <f ca="1">IFERROR(VLOOKUP(Таблица7234[[#This Row],[НОМЕР]],#REF!,2),"")</f>
        <v/>
      </c>
      <c r="E116" s="11" t="str">
        <f ca="1">IFERROR(VLOOKUP(Таблица7234[[#This Row],[НОМЕР]],#REF!,6),"")</f>
        <v/>
      </c>
      <c r="F116" s="13" t="str">
        <f ca="1">IFERROR(VLOOKUP(Таблица7234[[#This Row],[НОМЕР]],#REF!,4,0)-$J$2,"")</f>
        <v/>
      </c>
    </row>
    <row r="117" spans="2:6" ht="15" x14ac:dyDescent="0.2">
      <c r="B117" s="11" t="str">
        <f ca="1">IFERROR(VLOOKUP(Таблица7234[[#This Row],[НОМЕР]],#REF!,9,0),"")</f>
        <v/>
      </c>
      <c r="C117" s="12" t="str">
        <f ca="1">IF(Категорії!H117&lt;&gt;9999,Категорії!H117,"")</f>
        <v/>
      </c>
      <c r="D117" s="11" t="str">
        <f ca="1">IFERROR(VLOOKUP(Таблица7234[[#This Row],[НОМЕР]],#REF!,2),"")</f>
        <v/>
      </c>
      <c r="E117" s="11" t="str">
        <f ca="1">IFERROR(VLOOKUP(Таблица7234[[#This Row],[НОМЕР]],#REF!,6),"")</f>
        <v/>
      </c>
      <c r="F117" s="13" t="str">
        <f ca="1">IFERROR(VLOOKUP(Таблица7234[[#This Row],[НОМЕР]],#REF!,4,0)-$J$2,"")</f>
        <v/>
      </c>
    </row>
    <row r="118" spans="2:6" ht="15" x14ac:dyDescent="0.2">
      <c r="B118" s="11" t="str">
        <f ca="1">IFERROR(VLOOKUP(Таблица7234[[#This Row],[НОМЕР]],#REF!,9,0),"")</f>
        <v/>
      </c>
      <c r="C118" s="12" t="str">
        <f ca="1">IF(Категорії!H118&lt;&gt;9999,Категорії!H118,"")</f>
        <v/>
      </c>
      <c r="D118" s="11" t="str">
        <f ca="1">IFERROR(VLOOKUP(Таблица7234[[#This Row],[НОМЕР]],#REF!,2),"")</f>
        <v/>
      </c>
      <c r="E118" s="11" t="str">
        <f ca="1">IFERROR(VLOOKUP(Таблица7234[[#This Row],[НОМЕР]],#REF!,6),"")</f>
        <v/>
      </c>
      <c r="F118" s="13" t="str">
        <f ca="1">IFERROR(VLOOKUP(Таблица7234[[#This Row],[НОМЕР]],#REF!,4,0)-$J$2,"")</f>
        <v/>
      </c>
    </row>
    <row r="119" spans="2:6" ht="15" x14ac:dyDescent="0.2">
      <c r="B119" s="11" t="str">
        <f ca="1">IFERROR(VLOOKUP(Таблица7234[[#This Row],[НОМЕР]],#REF!,9,0),"")</f>
        <v/>
      </c>
      <c r="C119" s="12" t="str">
        <f ca="1">IF(Категорії!H119&lt;&gt;9999,Категорії!H119,"")</f>
        <v/>
      </c>
      <c r="D119" s="11" t="str">
        <f ca="1">IFERROR(VLOOKUP(Таблица7234[[#This Row],[НОМЕР]],#REF!,2),"")</f>
        <v/>
      </c>
      <c r="E119" s="11" t="str">
        <f ca="1">IFERROR(VLOOKUP(Таблица7234[[#This Row],[НОМЕР]],#REF!,6),"")</f>
        <v/>
      </c>
      <c r="F119" s="13" t="str">
        <f ca="1">IFERROR(VLOOKUP(Таблица7234[[#This Row],[НОМЕР]],#REF!,4,0)-$J$2,"")</f>
        <v/>
      </c>
    </row>
    <row r="120" spans="2:6" ht="15" x14ac:dyDescent="0.2">
      <c r="B120" s="11" t="str">
        <f ca="1">IFERROR(VLOOKUP(Таблица7234[[#This Row],[НОМЕР]],#REF!,9,0),"")</f>
        <v/>
      </c>
      <c r="C120" s="12" t="str">
        <f ca="1">IF(Категорії!H120&lt;&gt;9999,Категорії!H120,"")</f>
        <v/>
      </c>
      <c r="D120" s="11" t="str">
        <f ca="1">IFERROR(VLOOKUP(Таблица7234[[#This Row],[НОМЕР]],#REF!,2),"")</f>
        <v/>
      </c>
      <c r="E120" s="11" t="str">
        <f ca="1">IFERROR(VLOOKUP(Таблица7234[[#This Row],[НОМЕР]],#REF!,6),"")</f>
        <v/>
      </c>
      <c r="F120" s="13" t="str">
        <f ca="1">IFERROR(VLOOKUP(Таблица7234[[#This Row],[НОМЕР]],#REF!,4,0)-$J$2,"")</f>
        <v/>
      </c>
    </row>
    <row r="121" spans="2:6" ht="15" x14ac:dyDescent="0.2">
      <c r="B121" s="11" t="str">
        <f ca="1">IFERROR(VLOOKUP(Таблица7234[[#This Row],[НОМЕР]],#REF!,9,0),"")</f>
        <v/>
      </c>
      <c r="C121" s="12" t="str">
        <f ca="1">IF(Категорії!H121&lt;&gt;9999,Категорії!H121,"")</f>
        <v/>
      </c>
      <c r="D121" s="11" t="str">
        <f ca="1">IFERROR(VLOOKUP(Таблица7234[[#This Row],[НОМЕР]],#REF!,2),"")</f>
        <v/>
      </c>
      <c r="E121" s="11" t="str">
        <f ca="1">IFERROR(VLOOKUP(Таблица7234[[#This Row],[НОМЕР]],#REF!,6),"")</f>
        <v/>
      </c>
      <c r="F121" s="13" t="str">
        <f ca="1">IFERROR(VLOOKUP(Таблица7234[[#This Row],[НОМЕР]],#REF!,4,0)-$J$2,"")</f>
        <v/>
      </c>
    </row>
    <row r="122" spans="2:6" ht="15" x14ac:dyDescent="0.2">
      <c r="B122" s="11" t="str">
        <f ca="1">IFERROR(VLOOKUP(Таблица7234[[#This Row],[НОМЕР]],#REF!,9,0),"")</f>
        <v/>
      </c>
      <c r="C122" s="12" t="str">
        <f ca="1">IF(Категорії!H122&lt;&gt;9999,Категорії!H122,"")</f>
        <v/>
      </c>
      <c r="D122" s="11" t="str">
        <f ca="1">IFERROR(VLOOKUP(Таблица7234[[#This Row],[НОМЕР]],#REF!,2),"")</f>
        <v/>
      </c>
      <c r="E122" s="11" t="str">
        <f ca="1">IFERROR(VLOOKUP(Таблица7234[[#This Row],[НОМЕР]],#REF!,6),"")</f>
        <v/>
      </c>
      <c r="F122" s="13" t="str">
        <f ca="1">IFERROR(VLOOKUP(Таблица7234[[#This Row],[НОМЕР]],#REF!,4,0)-$J$2,"")</f>
        <v/>
      </c>
    </row>
    <row r="123" spans="2:6" ht="15" x14ac:dyDescent="0.2">
      <c r="B123" s="11" t="str">
        <f ca="1">IFERROR(VLOOKUP(Таблица7234[[#This Row],[НОМЕР]],#REF!,9,0),"")</f>
        <v/>
      </c>
      <c r="C123" s="12" t="str">
        <f ca="1">IF(Категорії!H123&lt;&gt;9999,Категорії!H123,"")</f>
        <v/>
      </c>
      <c r="D123" s="11" t="str">
        <f ca="1">IFERROR(VLOOKUP(Таблица7234[[#This Row],[НОМЕР]],#REF!,2),"")</f>
        <v/>
      </c>
      <c r="E123" s="11" t="str">
        <f ca="1">IFERROR(VLOOKUP(Таблица7234[[#This Row],[НОМЕР]],#REF!,6),"")</f>
        <v/>
      </c>
      <c r="F123" s="13" t="str">
        <f ca="1">IFERROR(VLOOKUP(Таблица7234[[#This Row],[НОМЕР]],#REF!,4,0)-$J$2,"")</f>
        <v/>
      </c>
    </row>
    <row r="124" spans="2:6" ht="15" x14ac:dyDescent="0.2">
      <c r="B124" s="11" t="str">
        <f ca="1">IFERROR(VLOOKUP(Таблица7234[[#This Row],[НОМЕР]],#REF!,9,0),"")</f>
        <v/>
      </c>
      <c r="C124" s="12" t="str">
        <f ca="1">IF(Категорії!H124&lt;&gt;9999,Категорії!H124,"")</f>
        <v/>
      </c>
      <c r="D124" s="11" t="str">
        <f ca="1">IFERROR(VLOOKUP(Таблица7234[[#This Row],[НОМЕР]],#REF!,2),"")</f>
        <v/>
      </c>
      <c r="E124" s="11" t="str">
        <f ca="1">IFERROR(VLOOKUP(Таблица7234[[#This Row],[НОМЕР]],#REF!,6),"")</f>
        <v/>
      </c>
      <c r="F124" s="13" t="str">
        <f ca="1">IFERROR(VLOOKUP(Таблица7234[[#This Row],[НОМЕР]],#REF!,4,0)-$J$2,"")</f>
        <v/>
      </c>
    </row>
    <row r="125" spans="2:6" ht="15" x14ac:dyDescent="0.2">
      <c r="B125" s="11" t="str">
        <f ca="1">IFERROR(VLOOKUP(Таблица7234[[#This Row],[НОМЕР]],#REF!,9,0),"")</f>
        <v/>
      </c>
      <c r="C125" s="12" t="str">
        <f ca="1">IF(Категорії!H125&lt;&gt;9999,Категорії!H125,"")</f>
        <v/>
      </c>
      <c r="D125" s="11" t="str">
        <f ca="1">IFERROR(VLOOKUP(Таблица7234[[#This Row],[НОМЕР]],#REF!,2),"")</f>
        <v/>
      </c>
      <c r="E125" s="11" t="str">
        <f ca="1">IFERROR(VLOOKUP(Таблица7234[[#This Row],[НОМЕР]],#REF!,6),"")</f>
        <v/>
      </c>
      <c r="F125" s="13" t="str">
        <f ca="1">IFERROR(VLOOKUP(Таблица7234[[#This Row],[НОМЕР]],#REF!,4,0)-$J$2,"")</f>
        <v/>
      </c>
    </row>
    <row r="126" spans="2:6" ht="15" x14ac:dyDescent="0.2">
      <c r="B126" s="11" t="str">
        <f ca="1">IFERROR(VLOOKUP(Таблица7234[[#This Row],[НОМЕР]],#REF!,9,0),"")</f>
        <v/>
      </c>
      <c r="C126" s="12" t="str">
        <f ca="1">IF(Категорії!H126&lt;&gt;9999,Категорії!H126,"")</f>
        <v/>
      </c>
      <c r="D126" s="11" t="str">
        <f ca="1">IFERROR(VLOOKUP(Таблица7234[[#This Row],[НОМЕР]],#REF!,2),"")</f>
        <v/>
      </c>
      <c r="E126" s="11" t="str">
        <f ca="1">IFERROR(VLOOKUP(Таблица7234[[#This Row],[НОМЕР]],#REF!,6),"")</f>
        <v/>
      </c>
      <c r="F126" s="13" t="str">
        <f ca="1">IFERROR(VLOOKUP(Таблица7234[[#This Row],[НОМЕР]],#REF!,4,0)-$J$2,"")</f>
        <v/>
      </c>
    </row>
    <row r="127" spans="2:6" ht="15" x14ac:dyDescent="0.2">
      <c r="B127" s="11" t="str">
        <f ca="1">IFERROR(VLOOKUP(Таблица7234[[#This Row],[НОМЕР]],#REF!,9,0),"")</f>
        <v/>
      </c>
      <c r="C127" s="12" t="str">
        <f ca="1">IF(Категорії!H127&lt;&gt;9999,Категорії!H127,"")</f>
        <v/>
      </c>
      <c r="D127" s="11" t="str">
        <f ca="1">IFERROR(VLOOKUP(Таблица7234[[#This Row],[НОМЕР]],#REF!,2),"")</f>
        <v/>
      </c>
      <c r="E127" s="11" t="str">
        <f ca="1">IFERROR(VLOOKUP(Таблица7234[[#This Row],[НОМЕР]],#REF!,6),"")</f>
        <v/>
      </c>
      <c r="F127" s="13" t="str">
        <f ca="1">IFERROR(VLOOKUP(Таблица7234[[#This Row],[НОМЕР]],#REF!,4,0)-$J$2,"")</f>
        <v/>
      </c>
    </row>
    <row r="128" spans="2:6" ht="15" x14ac:dyDescent="0.2">
      <c r="B128" s="11" t="str">
        <f ca="1">IFERROR(VLOOKUP(Таблица7234[[#This Row],[НОМЕР]],#REF!,9,0),"")</f>
        <v/>
      </c>
      <c r="C128" s="12" t="str">
        <f ca="1">IF(Категорії!H128&lt;&gt;9999,Категорії!H128,"")</f>
        <v/>
      </c>
      <c r="D128" s="11" t="str">
        <f ca="1">IFERROR(VLOOKUP(Таблица7234[[#This Row],[НОМЕР]],#REF!,2),"")</f>
        <v/>
      </c>
      <c r="E128" s="11" t="str">
        <f ca="1">IFERROR(VLOOKUP(Таблица7234[[#This Row],[НОМЕР]],#REF!,6),"")</f>
        <v/>
      </c>
      <c r="F128" s="13" t="str">
        <f ca="1">IFERROR(VLOOKUP(Таблица7234[[#This Row],[НОМЕР]],#REF!,4,0)-$J$2,"")</f>
        <v/>
      </c>
    </row>
    <row r="129" spans="2:6" ht="15" x14ac:dyDescent="0.2">
      <c r="B129" s="11" t="str">
        <f ca="1">IFERROR(VLOOKUP(Таблица7234[[#This Row],[НОМЕР]],#REF!,9,0),"")</f>
        <v/>
      </c>
      <c r="C129" s="12" t="str">
        <f ca="1">IF(Категорії!H129&lt;&gt;9999,Категорії!H129,"")</f>
        <v/>
      </c>
      <c r="D129" s="11" t="str">
        <f ca="1">IFERROR(VLOOKUP(Таблица7234[[#This Row],[НОМЕР]],#REF!,2),"")</f>
        <v/>
      </c>
      <c r="E129" s="11" t="str">
        <f ca="1">IFERROR(VLOOKUP(Таблица7234[[#This Row],[НОМЕР]],#REF!,6),"")</f>
        <v/>
      </c>
      <c r="F129" s="13" t="str">
        <f ca="1">IFERROR(VLOOKUP(Таблица7234[[#This Row],[НОМЕР]],#REF!,4,0)-$J$2,"")</f>
        <v/>
      </c>
    </row>
    <row r="130" spans="2:6" ht="15" x14ac:dyDescent="0.2">
      <c r="B130" s="11" t="str">
        <f ca="1">IFERROR(VLOOKUP(Таблица7234[[#This Row],[НОМЕР]],#REF!,9,0),"")</f>
        <v/>
      </c>
      <c r="C130" s="12" t="str">
        <f ca="1">IF(Категорії!H130&lt;&gt;9999,Категорії!H130,"")</f>
        <v/>
      </c>
      <c r="D130" s="11" t="str">
        <f ca="1">IFERROR(VLOOKUP(Таблица7234[[#This Row],[НОМЕР]],#REF!,2),"")</f>
        <v/>
      </c>
      <c r="E130" s="11" t="str">
        <f ca="1">IFERROR(VLOOKUP(Таблица7234[[#This Row],[НОМЕР]],#REF!,6),"")</f>
        <v/>
      </c>
      <c r="F130" s="13" t="str">
        <f ca="1">IFERROR(VLOOKUP(Таблица7234[[#This Row],[НОМЕР]],#REF!,4,0)-$J$2,"")</f>
        <v/>
      </c>
    </row>
    <row r="131" spans="2:6" ht="15" x14ac:dyDescent="0.2">
      <c r="B131" s="11" t="str">
        <f ca="1">IFERROR(VLOOKUP(Таблица7234[[#This Row],[НОМЕР]],#REF!,9,0),"")</f>
        <v/>
      </c>
      <c r="C131" s="12" t="str">
        <f ca="1">IF(Категорії!H131&lt;&gt;9999,Категорії!H131,"")</f>
        <v/>
      </c>
      <c r="D131" s="11" t="str">
        <f ca="1">IFERROR(VLOOKUP(Таблица7234[[#This Row],[НОМЕР]],#REF!,2),"")</f>
        <v/>
      </c>
      <c r="E131" s="11" t="str">
        <f ca="1">IFERROR(VLOOKUP(Таблица7234[[#This Row],[НОМЕР]],#REF!,6),"")</f>
        <v/>
      </c>
      <c r="F131" s="13" t="str">
        <f ca="1">IFERROR(VLOOKUP(Таблица7234[[#This Row],[НОМЕР]],#REF!,4,0)-$J$2,"")</f>
        <v/>
      </c>
    </row>
    <row r="132" spans="2:6" ht="15" x14ac:dyDescent="0.2">
      <c r="B132" s="11" t="str">
        <f ca="1">IFERROR(VLOOKUP(Таблица7234[[#This Row],[НОМЕР]],#REF!,9,0),"")</f>
        <v/>
      </c>
      <c r="C132" s="12" t="str">
        <f ca="1">IF(Категорії!H132&lt;&gt;9999,Категорії!H132,"")</f>
        <v/>
      </c>
      <c r="D132" s="11" t="str">
        <f ca="1">IFERROR(VLOOKUP(Таблица7234[[#This Row],[НОМЕР]],#REF!,2),"")</f>
        <v/>
      </c>
      <c r="E132" s="11" t="str">
        <f ca="1">IFERROR(VLOOKUP(Таблица7234[[#This Row],[НОМЕР]],#REF!,6),"")</f>
        <v/>
      </c>
      <c r="F132" s="13" t="str">
        <f ca="1">IFERROR(VLOOKUP(Таблица7234[[#This Row],[НОМЕР]],#REF!,4,0)-$J$2,"")</f>
        <v/>
      </c>
    </row>
    <row r="133" spans="2:6" ht="15" x14ac:dyDescent="0.2">
      <c r="B133" s="11" t="str">
        <f ca="1">IFERROR(VLOOKUP(Таблица7234[[#This Row],[НОМЕР]],#REF!,9,0),"")</f>
        <v/>
      </c>
      <c r="C133" s="12" t="str">
        <f ca="1">IF(Категорії!H133&lt;&gt;9999,Категорії!H133,"")</f>
        <v/>
      </c>
      <c r="D133" s="11" t="str">
        <f ca="1">IFERROR(VLOOKUP(Таблица7234[[#This Row],[НОМЕР]],#REF!,2),"")</f>
        <v/>
      </c>
      <c r="E133" s="11" t="str">
        <f ca="1">IFERROR(VLOOKUP(Таблица7234[[#This Row],[НОМЕР]],#REF!,6),"")</f>
        <v/>
      </c>
      <c r="F133" s="13" t="str">
        <f ca="1">IFERROR(VLOOKUP(Таблица7234[[#This Row],[НОМЕР]],#REF!,4,0)-$J$2,"")</f>
        <v/>
      </c>
    </row>
    <row r="134" spans="2:6" ht="15" x14ac:dyDescent="0.2">
      <c r="B134" s="11" t="str">
        <f ca="1">IFERROR(VLOOKUP(Таблица7234[[#This Row],[НОМЕР]],#REF!,9,0),"")</f>
        <v/>
      </c>
      <c r="C134" s="12" t="str">
        <f ca="1">IF(Категорії!H134&lt;&gt;9999,Категорії!H134,"")</f>
        <v/>
      </c>
      <c r="D134" s="11" t="str">
        <f ca="1">IFERROR(VLOOKUP(Таблица7234[[#This Row],[НОМЕР]],#REF!,2),"")</f>
        <v/>
      </c>
      <c r="E134" s="11" t="str">
        <f ca="1">IFERROR(VLOOKUP(Таблица7234[[#This Row],[НОМЕР]],#REF!,6),"")</f>
        <v/>
      </c>
      <c r="F134" s="13" t="str">
        <f ca="1">IFERROR(VLOOKUP(Таблица7234[[#This Row],[НОМЕР]],#REF!,4,0)-$J$2,"")</f>
        <v/>
      </c>
    </row>
    <row r="135" spans="2:6" ht="15" x14ac:dyDescent="0.2">
      <c r="B135" s="11" t="str">
        <f ca="1">IFERROR(VLOOKUP(Таблица7234[[#This Row],[НОМЕР]],#REF!,9,0),"")</f>
        <v/>
      </c>
      <c r="C135" s="12" t="str">
        <f ca="1">IF(Категорії!H135&lt;&gt;9999,Категорії!H135,"")</f>
        <v/>
      </c>
      <c r="D135" s="11" t="str">
        <f ca="1">IFERROR(VLOOKUP(Таблица7234[[#This Row],[НОМЕР]],#REF!,2),"")</f>
        <v/>
      </c>
      <c r="E135" s="11" t="str">
        <f ca="1">IFERROR(VLOOKUP(Таблица7234[[#This Row],[НОМЕР]],#REF!,6),"")</f>
        <v/>
      </c>
      <c r="F135" s="13" t="str">
        <f ca="1">IFERROR(VLOOKUP(Таблица7234[[#This Row],[НОМЕР]],#REF!,4,0)-$J$2,"")</f>
        <v/>
      </c>
    </row>
    <row r="136" spans="2:6" ht="15" x14ac:dyDescent="0.2">
      <c r="B136" s="11" t="str">
        <f ca="1">IFERROR(VLOOKUP(Таблица7234[[#This Row],[НОМЕР]],#REF!,9,0),"")</f>
        <v/>
      </c>
      <c r="C136" s="12" t="str">
        <f ca="1">IF(Категорії!H136&lt;&gt;9999,Категорії!H136,"")</f>
        <v/>
      </c>
      <c r="D136" s="11" t="str">
        <f ca="1">IFERROR(VLOOKUP(Таблица7234[[#This Row],[НОМЕР]],#REF!,2),"")</f>
        <v/>
      </c>
      <c r="E136" s="11" t="str">
        <f ca="1">IFERROR(VLOOKUP(Таблица7234[[#This Row],[НОМЕР]],#REF!,6),"")</f>
        <v/>
      </c>
      <c r="F136" s="13" t="str">
        <f ca="1">IFERROR(VLOOKUP(Таблица7234[[#This Row],[НОМЕР]],#REF!,4,0)-$J$2,"")</f>
        <v/>
      </c>
    </row>
    <row r="137" spans="2:6" ht="15" x14ac:dyDescent="0.2">
      <c r="B137" s="11" t="str">
        <f ca="1">IFERROR(VLOOKUP(Таблица7234[[#This Row],[НОМЕР]],#REF!,9,0),"")</f>
        <v/>
      </c>
      <c r="C137" s="12" t="str">
        <f ca="1">IF(Категорії!H137&lt;&gt;9999,Категорії!H137,"")</f>
        <v/>
      </c>
      <c r="D137" s="11" t="str">
        <f ca="1">IFERROR(VLOOKUP(Таблица7234[[#This Row],[НОМЕР]],#REF!,2),"")</f>
        <v/>
      </c>
      <c r="E137" s="11" t="str">
        <f ca="1">IFERROR(VLOOKUP(Таблица7234[[#This Row],[НОМЕР]],#REF!,6),"")</f>
        <v/>
      </c>
      <c r="F137" s="13" t="str">
        <f ca="1">IFERROR(VLOOKUP(Таблица7234[[#This Row],[НОМЕР]],#REF!,4,0)-$J$2,"")</f>
        <v/>
      </c>
    </row>
    <row r="138" spans="2:6" ht="15" x14ac:dyDescent="0.2">
      <c r="B138" s="11" t="str">
        <f ca="1">IFERROR(VLOOKUP(Таблица7234[[#This Row],[НОМЕР]],#REF!,9,0),"")</f>
        <v/>
      </c>
      <c r="C138" s="12" t="str">
        <f ca="1">IF(Категорії!H138&lt;&gt;9999,Категорії!H138,"")</f>
        <v/>
      </c>
      <c r="D138" s="11" t="str">
        <f ca="1">IFERROR(VLOOKUP(Таблица7234[[#This Row],[НОМЕР]],#REF!,2),"")</f>
        <v/>
      </c>
      <c r="E138" s="11" t="str">
        <f ca="1">IFERROR(VLOOKUP(Таблица7234[[#This Row],[НОМЕР]],#REF!,6),"")</f>
        <v/>
      </c>
      <c r="F138" s="13" t="str">
        <f ca="1">IFERROR(VLOOKUP(Таблица7234[[#This Row],[НОМЕР]],#REF!,4,0)-$J$2,"")</f>
        <v/>
      </c>
    </row>
    <row r="139" spans="2:6" ht="15" x14ac:dyDescent="0.2">
      <c r="B139" s="11" t="str">
        <f ca="1">IFERROR(VLOOKUP(Таблица7234[[#This Row],[НОМЕР]],#REF!,9,0),"")</f>
        <v/>
      </c>
      <c r="C139" s="12" t="str">
        <f ca="1">IF(Категорії!H139&lt;&gt;9999,Категорії!H139,"")</f>
        <v/>
      </c>
      <c r="D139" s="11" t="str">
        <f ca="1">IFERROR(VLOOKUP(Таблица7234[[#This Row],[НОМЕР]],#REF!,2),"")</f>
        <v/>
      </c>
      <c r="E139" s="11" t="str">
        <f ca="1">IFERROR(VLOOKUP(Таблица7234[[#This Row],[НОМЕР]],#REF!,6),"")</f>
        <v/>
      </c>
      <c r="F139" s="13" t="str">
        <f ca="1">IFERROR(VLOOKUP(Таблица7234[[#This Row],[НОМЕР]],#REF!,4,0)-$J$2,"")</f>
        <v/>
      </c>
    </row>
    <row r="140" spans="2:6" ht="15" x14ac:dyDescent="0.2">
      <c r="B140" s="11" t="str">
        <f ca="1">IFERROR(VLOOKUP(Таблица7234[[#This Row],[НОМЕР]],#REF!,9,0),"")</f>
        <v/>
      </c>
      <c r="C140" s="12" t="str">
        <f ca="1">IF(Категорії!H140&lt;&gt;9999,Категорії!H140,"")</f>
        <v/>
      </c>
      <c r="D140" s="11" t="str">
        <f ca="1">IFERROR(VLOOKUP(Таблица7234[[#This Row],[НОМЕР]],#REF!,2),"")</f>
        <v/>
      </c>
      <c r="E140" s="11" t="str">
        <f ca="1">IFERROR(VLOOKUP(Таблица7234[[#This Row],[НОМЕР]],#REF!,6),"")</f>
        <v/>
      </c>
      <c r="F140" s="13" t="str">
        <f ca="1">IFERROR(VLOOKUP(Таблица7234[[#This Row],[НОМЕР]],#REF!,4,0)-$J$2,"")</f>
        <v/>
      </c>
    </row>
    <row r="141" spans="2:6" ht="15" x14ac:dyDescent="0.2">
      <c r="B141" s="11" t="str">
        <f ca="1">IFERROR(VLOOKUP(Таблица7234[[#This Row],[НОМЕР]],#REF!,9,0),"")</f>
        <v/>
      </c>
      <c r="C141" s="12" t="str">
        <f ca="1">IF(Категорії!H141&lt;&gt;9999,Категорії!H141,"")</f>
        <v/>
      </c>
      <c r="D141" s="11" t="str">
        <f ca="1">IFERROR(VLOOKUP(Таблица7234[[#This Row],[НОМЕР]],#REF!,2),"")</f>
        <v/>
      </c>
      <c r="E141" s="11" t="str">
        <f ca="1">IFERROR(VLOOKUP(Таблица7234[[#This Row],[НОМЕР]],#REF!,6),"")</f>
        <v/>
      </c>
      <c r="F141" s="13" t="str">
        <f ca="1">IFERROR(VLOOKUP(Таблица7234[[#This Row],[НОМЕР]],#REF!,4,0)-$J$2,"")</f>
        <v/>
      </c>
    </row>
    <row r="142" spans="2:6" ht="15" x14ac:dyDescent="0.2">
      <c r="B142" s="11" t="str">
        <f ca="1">IFERROR(VLOOKUP(Таблица7234[[#This Row],[НОМЕР]],#REF!,9,0),"")</f>
        <v/>
      </c>
      <c r="C142" s="12" t="str">
        <f ca="1">IF(Категорії!H142&lt;&gt;9999,Категорії!H142,"")</f>
        <v/>
      </c>
      <c r="D142" s="11" t="str">
        <f ca="1">IFERROR(VLOOKUP(Таблица7234[[#This Row],[НОМЕР]],#REF!,2),"")</f>
        <v/>
      </c>
      <c r="E142" s="11" t="str">
        <f ca="1">IFERROR(VLOOKUP(Таблица7234[[#This Row],[НОМЕР]],#REF!,6),"")</f>
        <v/>
      </c>
      <c r="F142" s="13" t="str">
        <f ca="1">IFERROR(VLOOKUP(Таблица7234[[#This Row],[НОМЕР]],#REF!,4,0)-$J$2,"")</f>
        <v/>
      </c>
    </row>
    <row r="143" spans="2:6" ht="15" x14ac:dyDescent="0.2">
      <c r="B143" s="11" t="str">
        <f ca="1">IFERROR(VLOOKUP(Таблица7234[[#This Row],[НОМЕР]],#REF!,9,0),"")</f>
        <v/>
      </c>
      <c r="C143" s="12" t="str">
        <f ca="1">IF(Категорії!H143&lt;&gt;9999,Категорії!H143,"")</f>
        <v/>
      </c>
      <c r="D143" s="11" t="str">
        <f ca="1">IFERROR(VLOOKUP(Таблица7234[[#This Row],[НОМЕР]],#REF!,2),"")</f>
        <v/>
      </c>
      <c r="E143" s="11" t="str">
        <f ca="1">IFERROR(VLOOKUP(Таблица7234[[#This Row],[НОМЕР]],#REF!,6),"")</f>
        <v/>
      </c>
      <c r="F143" s="13" t="str">
        <f ca="1">IFERROR(VLOOKUP(Таблица7234[[#This Row],[НОМЕР]],#REF!,4,0)-$J$2,"")</f>
        <v/>
      </c>
    </row>
    <row r="144" spans="2:6" ht="15" x14ac:dyDescent="0.2">
      <c r="B144" s="11" t="str">
        <f ca="1">IFERROR(VLOOKUP(Таблица7234[[#This Row],[НОМЕР]],#REF!,9,0),"")</f>
        <v/>
      </c>
      <c r="C144" s="12" t="str">
        <f ca="1">IF(Категорії!H144&lt;&gt;9999,Категорії!H144,"")</f>
        <v/>
      </c>
      <c r="D144" s="11" t="str">
        <f ca="1">IFERROR(VLOOKUP(Таблица7234[[#This Row],[НОМЕР]],#REF!,2),"")</f>
        <v/>
      </c>
      <c r="E144" s="11" t="str">
        <f ca="1">IFERROR(VLOOKUP(Таблица7234[[#This Row],[НОМЕР]],#REF!,6),"")</f>
        <v/>
      </c>
      <c r="F144" s="13" t="str">
        <f ca="1">IFERROR(VLOOKUP(Таблица7234[[#This Row],[НОМЕР]],#REF!,4,0)-$J$2,"")</f>
        <v/>
      </c>
    </row>
    <row r="145" spans="2:6" ht="15" x14ac:dyDescent="0.2">
      <c r="B145" s="11" t="str">
        <f ca="1">IFERROR(VLOOKUP(Таблица7234[[#This Row],[НОМЕР]],#REF!,9,0),"")</f>
        <v/>
      </c>
      <c r="C145" s="12" t="str">
        <f ca="1">IF(Категорії!H145&lt;&gt;9999,Категорії!H145,"")</f>
        <v/>
      </c>
      <c r="D145" s="11" t="str">
        <f ca="1">IFERROR(VLOOKUP(Таблица7234[[#This Row],[НОМЕР]],#REF!,2),"")</f>
        <v/>
      </c>
      <c r="E145" s="11" t="str">
        <f ca="1">IFERROR(VLOOKUP(Таблица7234[[#This Row],[НОМЕР]],#REF!,6),"")</f>
        <v/>
      </c>
      <c r="F145" s="13" t="str">
        <f ca="1">IFERROR(VLOOKUP(Таблица7234[[#This Row],[НОМЕР]],#REF!,4,0)-$J$2,"")</f>
        <v/>
      </c>
    </row>
    <row r="146" spans="2:6" ht="15" x14ac:dyDescent="0.2">
      <c r="B146" s="11" t="str">
        <f ca="1">IFERROR(VLOOKUP(Таблица7234[[#This Row],[НОМЕР]],#REF!,9,0),"")</f>
        <v/>
      </c>
      <c r="C146" s="12" t="str">
        <f ca="1">IF(Категорії!H146&lt;&gt;9999,Категорії!H146,"")</f>
        <v/>
      </c>
      <c r="D146" s="11" t="str">
        <f ca="1">IFERROR(VLOOKUP(Таблица7234[[#This Row],[НОМЕР]],#REF!,2),"")</f>
        <v/>
      </c>
      <c r="E146" s="11" t="str">
        <f ca="1">IFERROR(VLOOKUP(Таблица7234[[#This Row],[НОМЕР]],#REF!,6),"")</f>
        <v/>
      </c>
      <c r="F146" s="13" t="str">
        <f ca="1">IFERROR(VLOOKUP(Таблица7234[[#This Row],[НОМЕР]],#REF!,4,0)-$J$2,"")</f>
        <v/>
      </c>
    </row>
    <row r="147" spans="2:6" ht="15" x14ac:dyDescent="0.2">
      <c r="B147" s="11" t="str">
        <f ca="1">IFERROR(VLOOKUP(Таблица7234[[#This Row],[НОМЕР]],#REF!,9,0),"")</f>
        <v/>
      </c>
      <c r="C147" s="12" t="str">
        <f ca="1">IF(Категорії!H147&lt;&gt;9999,Категорії!H147,"")</f>
        <v/>
      </c>
      <c r="D147" s="11" t="str">
        <f ca="1">IFERROR(VLOOKUP(Таблица7234[[#This Row],[НОМЕР]],#REF!,2),"")</f>
        <v/>
      </c>
      <c r="E147" s="11" t="str">
        <f ca="1">IFERROR(VLOOKUP(Таблица7234[[#This Row],[НОМЕР]],#REF!,6),"")</f>
        <v/>
      </c>
      <c r="F147" s="13" t="str">
        <f ca="1">IFERROR(VLOOKUP(Таблица7234[[#This Row],[НОМЕР]],#REF!,4,0)-$J$2,"")</f>
        <v/>
      </c>
    </row>
    <row r="148" spans="2:6" ht="15" x14ac:dyDescent="0.2">
      <c r="B148" s="11" t="str">
        <f ca="1">IFERROR(VLOOKUP(Таблица7234[[#This Row],[НОМЕР]],#REF!,9,0),"")</f>
        <v/>
      </c>
      <c r="C148" s="12" t="str">
        <f ca="1">IF(Категорії!H148&lt;&gt;9999,Категорії!H148,"")</f>
        <v/>
      </c>
      <c r="D148" s="11" t="str">
        <f ca="1">IFERROR(VLOOKUP(Таблица7234[[#This Row],[НОМЕР]],#REF!,2),"")</f>
        <v/>
      </c>
      <c r="E148" s="11" t="str">
        <f ca="1">IFERROR(VLOOKUP(Таблица7234[[#This Row],[НОМЕР]],#REF!,6),"")</f>
        <v/>
      </c>
      <c r="F148" s="13" t="str">
        <f ca="1">IFERROR(VLOOKUP(Таблица7234[[#This Row],[НОМЕР]],#REF!,4,0)-$J$2,"")</f>
        <v/>
      </c>
    </row>
    <row r="149" spans="2:6" ht="15" x14ac:dyDescent="0.2">
      <c r="B149" s="11" t="str">
        <f ca="1">IFERROR(VLOOKUP(Таблица7234[[#This Row],[НОМЕР]],#REF!,9,0),"")</f>
        <v/>
      </c>
      <c r="C149" s="12" t="str">
        <f ca="1">IF(Категорії!H149&lt;&gt;9999,Категорії!H149,"")</f>
        <v/>
      </c>
      <c r="D149" s="11" t="str">
        <f ca="1">IFERROR(VLOOKUP(Таблица7234[[#This Row],[НОМЕР]],#REF!,2),"")</f>
        <v/>
      </c>
      <c r="E149" s="11" t="str">
        <f ca="1">IFERROR(VLOOKUP(Таблица7234[[#This Row],[НОМЕР]],#REF!,6),"")</f>
        <v/>
      </c>
      <c r="F149" s="13" t="str">
        <f ca="1">IFERROR(VLOOKUP(Таблица7234[[#This Row],[НОМЕР]],#REF!,4,0)-$J$2,"")</f>
        <v/>
      </c>
    </row>
    <row r="150" spans="2:6" ht="15" x14ac:dyDescent="0.2">
      <c r="B150" s="11" t="str">
        <f ca="1">IFERROR(VLOOKUP(Таблица7234[[#This Row],[НОМЕР]],#REF!,9,0),"")</f>
        <v/>
      </c>
      <c r="C150" s="12" t="str">
        <f ca="1">IF(Категорії!H150&lt;&gt;9999,Категорії!H150,"")</f>
        <v/>
      </c>
      <c r="D150" s="11" t="str">
        <f ca="1">IFERROR(VLOOKUP(Таблица7234[[#This Row],[НОМЕР]],#REF!,2),"")</f>
        <v/>
      </c>
      <c r="E150" s="11" t="str">
        <f ca="1">IFERROR(VLOOKUP(Таблица7234[[#This Row],[НОМЕР]],#REF!,6),"")</f>
        <v/>
      </c>
      <c r="F150" s="13" t="str">
        <f ca="1">IFERROR(VLOOKUP(Таблица7234[[#This Row],[НОМЕР]],#REF!,4,0)-$J$2,"")</f>
        <v/>
      </c>
    </row>
    <row r="151" spans="2:6" ht="15" x14ac:dyDescent="0.2">
      <c r="B151" s="11" t="str">
        <f ca="1">IFERROR(VLOOKUP(Таблица7234[[#This Row],[НОМЕР]],#REF!,9,0),"")</f>
        <v/>
      </c>
      <c r="C151" s="12" t="str">
        <f ca="1">IF(Категорії!H151&lt;&gt;9999,Категорії!H151,"")</f>
        <v/>
      </c>
      <c r="D151" s="11" t="str">
        <f ca="1">IFERROR(VLOOKUP(Таблица7234[[#This Row],[НОМЕР]],#REF!,2),"")</f>
        <v/>
      </c>
      <c r="E151" s="11" t="str">
        <f ca="1">IFERROR(VLOOKUP(Таблица7234[[#This Row],[НОМЕР]],#REF!,6),"")</f>
        <v/>
      </c>
      <c r="F151" s="13" t="str">
        <f ca="1">IFERROR(VLOOKUP(Таблица7234[[#This Row],[НОМЕР]],#REF!,4,0)-$J$2,"")</f>
        <v/>
      </c>
    </row>
    <row r="152" spans="2:6" ht="15" x14ac:dyDescent="0.2">
      <c r="B152" s="11" t="str">
        <f ca="1">IFERROR(VLOOKUP(Таблица7234[[#This Row],[НОМЕР]],#REF!,9,0),"")</f>
        <v/>
      </c>
      <c r="C152" s="12" t="str">
        <f ca="1">IF(Категорії!H152&lt;&gt;9999,Категорії!H152,"")</f>
        <v/>
      </c>
      <c r="D152" s="11" t="str">
        <f ca="1">IFERROR(VLOOKUP(Таблица7234[[#This Row],[НОМЕР]],#REF!,2),"")</f>
        <v/>
      </c>
      <c r="E152" s="11" t="str">
        <f ca="1">IFERROR(VLOOKUP(Таблица7234[[#This Row],[НОМЕР]],#REF!,6),"")</f>
        <v/>
      </c>
      <c r="F152" s="13" t="str">
        <f ca="1">IFERROR(VLOOKUP(Таблица7234[[#This Row],[НОМЕР]],#REF!,4,0)-$J$2,"")</f>
        <v/>
      </c>
    </row>
    <row r="153" spans="2:6" ht="15" x14ac:dyDescent="0.2">
      <c r="B153" s="11" t="str">
        <f ca="1">IFERROR(VLOOKUP(Таблица7234[[#This Row],[НОМЕР]],#REF!,9,0),"")</f>
        <v/>
      </c>
      <c r="C153" s="12" t="str">
        <f ca="1">IF(Категорії!H153&lt;&gt;9999,Категорії!H153,"")</f>
        <v/>
      </c>
      <c r="D153" s="11" t="str">
        <f ca="1">IFERROR(VLOOKUP(Таблица7234[[#This Row],[НОМЕР]],#REF!,2),"")</f>
        <v/>
      </c>
      <c r="E153" s="11" t="str">
        <f ca="1">IFERROR(VLOOKUP(Таблица7234[[#This Row],[НОМЕР]],#REF!,6),"")</f>
        <v/>
      </c>
      <c r="F153" s="13" t="str">
        <f ca="1">IFERROR(VLOOKUP(Таблица7234[[#This Row],[НОМЕР]],#REF!,4,0)-$J$2,"")</f>
        <v/>
      </c>
    </row>
    <row r="154" spans="2:6" ht="15" x14ac:dyDescent="0.2">
      <c r="B154" s="11" t="str">
        <f ca="1">IFERROR(VLOOKUP(Таблица7234[[#This Row],[НОМЕР]],#REF!,9,0),"")</f>
        <v/>
      </c>
      <c r="C154" s="12" t="str">
        <f ca="1">IF(Категорії!H154&lt;&gt;9999,Категорії!H154,"")</f>
        <v/>
      </c>
      <c r="D154" s="11" t="str">
        <f ca="1">IFERROR(VLOOKUP(Таблица7234[[#This Row],[НОМЕР]],#REF!,2),"")</f>
        <v/>
      </c>
      <c r="E154" s="11" t="str">
        <f ca="1">IFERROR(VLOOKUP(Таблица7234[[#This Row],[НОМЕР]],#REF!,6),"")</f>
        <v/>
      </c>
      <c r="F154" s="13" t="str">
        <f ca="1">IFERROR(VLOOKUP(Таблица7234[[#This Row],[НОМЕР]],#REF!,4,0)-$J$2,"")</f>
        <v/>
      </c>
    </row>
    <row r="155" spans="2:6" ht="15" x14ac:dyDescent="0.2">
      <c r="B155" s="11" t="str">
        <f ca="1">IFERROR(VLOOKUP(Таблица7234[[#This Row],[НОМЕР]],#REF!,9,0),"")</f>
        <v/>
      </c>
      <c r="C155" s="12" t="str">
        <f ca="1">IF(Категорії!H155&lt;&gt;9999,Категорії!H155,"")</f>
        <v/>
      </c>
      <c r="D155" s="11" t="str">
        <f ca="1">IFERROR(VLOOKUP(Таблица7234[[#This Row],[НОМЕР]],#REF!,2),"")</f>
        <v/>
      </c>
      <c r="E155" s="11" t="str">
        <f ca="1">IFERROR(VLOOKUP(Таблица7234[[#This Row],[НОМЕР]],#REF!,6),"")</f>
        <v/>
      </c>
      <c r="F155" s="13" t="str">
        <f ca="1">IFERROR(VLOOKUP(Таблица7234[[#This Row],[НОМЕР]],#REF!,4,0)-$J$2,"")</f>
        <v/>
      </c>
    </row>
    <row r="156" spans="2:6" ht="15" x14ac:dyDescent="0.2">
      <c r="B156" s="11" t="str">
        <f ca="1">IFERROR(VLOOKUP(Таблица7234[[#This Row],[НОМЕР]],#REF!,9,0),"")</f>
        <v/>
      </c>
      <c r="C156" s="12" t="str">
        <f ca="1">IF(Категорії!H156&lt;&gt;9999,Категорії!H156,"")</f>
        <v/>
      </c>
      <c r="D156" s="11" t="str">
        <f ca="1">IFERROR(VLOOKUP(Таблица7234[[#This Row],[НОМЕР]],#REF!,2),"")</f>
        <v/>
      </c>
      <c r="E156" s="11" t="str">
        <f ca="1">IFERROR(VLOOKUP(Таблица7234[[#This Row],[НОМЕР]],#REF!,6),"")</f>
        <v/>
      </c>
      <c r="F156" s="13" t="str">
        <f ca="1">IFERROR(VLOOKUP(Таблица7234[[#This Row],[НОМЕР]],#REF!,4,0)-$J$2,"")</f>
        <v/>
      </c>
    </row>
    <row r="157" spans="2:6" ht="15" x14ac:dyDescent="0.2">
      <c r="B157" s="11" t="str">
        <f ca="1">IFERROR(VLOOKUP(Таблица7234[[#This Row],[НОМЕР]],#REF!,9,0),"")</f>
        <v/>
      </c>
      <c r="C157" s="12" t="str">
        <f ca="1">IF(Категорії!H157&lt;&gt;9999,Категорії!H157,"")</f>
        <v/>
      </c>
      <c r="D157" s="11" t="str">
        <f ca="1">IFERROR(VLOOKUP(Таблица7234[[#This Row],[НОМЕР]],#REF!,2),"")</f>
        <v/>
      </c>
      <c r="E157" s="11" t="str">
        <f ca="1">IFERROR(VLOOKUP(Таблица7234[[#This Row],[НОМЕР]],#REF!,6),"")</f>
        <v/>
      </c>
      <c r="F157" s="13" t="str">
        <f ca="1">IFERROR(VLOOKUP(Таблица7234[[#This Row],[НОМЕР]],#REF!,4,0)-$J$2,"")</f>
        <v/>
      </c>
    </row>
    <row r="158" spans="2:6" ht="15" x14ac:dyDescent="0.2">
      <c r="B158" s="11" t="str">
        <f ca="1">IFERROR(VLOOKUP(Таблица7234[[#This Row],[НОМЕР]],#REF!,9,0),"")</f>
        <v/>
      </c>
      <c r="C158" s="12" t="str">
        <f ca="1">IF(Категорії!H158&lt;&gt;9999,Категорії!H158,"")</f>
        <v/>
      </c>
      <c r="D158" s="11" t="str">
        <f ca="1">IFERROR(VLOOKUP(Таблица7234[[#This Row],[НОМЕР]],#REF!,2),"")</f>
        <v/>
      </c>
      <c r="E158" s="11" t="str">
        <f ca="1">IFERROR(VLOOKUP(Таблица7234[[#This Row],[НОМЕР]],#REF!,6),"")</f>
        <v/>
      </c>
      <c r="F158" s="13" t="str">
        <f ca="1">IFERROR(VLOOKUP(Таблица7234[[#This Row],[НОМЕР]],#REF!,4,0)-$J$2,"")</f>
        <v/>
      </c>
    </row>
    <row r="159" spans="2:6" ht="15" x14ac:dyDescent="0.2">
      <c r="B159" s="11" t="str">
        <f ca="1">IFERROR(VLOOKUP(Таблица7234[[#This Row],[НОМЕР]],#REF!,9,0),"")</f>
        <v/>
      </c>
      <c r="C159" s="12" t="str">
        <f ca="1">IF(Категорії!H159&lt;&gt;9999,Категорії!H159,"")</f>
        <v/>
      </c>
      <c r="D159" s="11" t="str">
        <f ca="1">IFERROR(VLOOKUP(Таблица7234[[#This Row],[НОМЕР]],#REF!,2),"")</f>
        <v/>
      </c>
      <c r="E159" s="11" t="str">
        <f ca="1">IFERROR(VLOOKUP(Таблица7234[[#This Row],[НОМЕР]],#REF!,6),"")</f>
        <v/>
      </c>
      <c r="F159" s="13" t="str">
        <f ca="1">IFERROR(VLOOKUP(Таблица7234[[#This Row],[НОМЕР]],#REF!,4,0)-$J$2,"")</f>
        <v/>
      </c>
    </row>
    <row r="160" spans="2:6" ht="15" x14ac:dyDescent="0.2">
      <c r="B160" s="11" t="str">
        <f ca="1">IFERROR(VLOOKUP(Таблица7234[[#This Row],[НОМЕР]],#REF!,9,0),"")</f>
        <v/>
      </c>
      <c r="C160" s="12" t="str">
        <f ca="1">IF(Категорії!H160&lt;&gt;9999,Категорії!H160,"")</f>
        <v/>
      </c>
      <c r="D160" s="11" t="str">
        <f ca="1">IFERROR(VLOOKUP(Таблица7234[[#This Row],[НОМЕР]],#REF!,2),"")</f>
        <v/>
      </c>
      <c r="E160" s="11" t="str">
        <f ca="1">IFERROR(VLOOKUP(Таблица7234[[#This Row],[НОМЕР]],#REF!,6),"")</f>
        <v/>
      </c>
      <c r="F160" s="13" t="str">
        <f ca="1">IFERROR(VLOOKUP(Таблица7234[[#This Row],[НОМЕР]],#REF!,4,0)-$J$2,"")</f>
        <v/>
      </c>
    </row>
    <row r="161" spans="2:6" ht="15" x14ac:dyDescent="0.2">
      <c r="B161" s="11" t="str">
        <f ca="1">IFERROR(VLOOKUP(Таблица7234[[#This Row],[НОМЕР]],#REF!,9,0),"")</f>
        <v/>
      </c>
      <c r="C161" s="12" t="str">
        <f ca="1">IF(Категорії!H161&lt;&gt;9999,Категорії!H161,"")</f>
        <v/>
      </c>
      <c r="D161" s="11" t="str">
        <f ca="1">IFERROR(VLOOKUP(Таблица7234[[#This Row],[НОМЕР]],#REF!,2),"")</f>
        <v/>
      </c>
      <c r="E161" s="11" t="str">
        <f ca="1">IFERROR(VLOOKUP(Таблица7234[[#This Row],[НОМЕР]],#REF!,6),"")</f>
        <v/>
      </c>
      <c r="F161" s="13" t="str">
        <f ca="1">IFERROR(VLOOKUP(Таблица7234[[#This Row],[НОМЕР]],#REF!,4,0)-$J$2,"")</f>
        <v/>
      </c>
    </row>
    <row r="162" spans="2:6" ht="15" x14ac:dyDescent="0.2">
      <c r="B162" s="11" t="str">
        <f ca="1">IFERROR(VLOOKUP(Таблица7234[[#This Row],[НОМЕР]],#REF!,9,0),"")</f>
        <v/>
      </c>
      <c r="C162" s="12" t="str">
        <f ca="1">IF(Категорії!H162&lt;&gt;9999,Категорії!H162,"")</f>
        <v/>
      </c>
      <c r="D162" s="11" t="str">
        <f ca="1">IFERROR(VLOOKUP(Таблица7234[[#This Row],[НОМЕР]],#REF!,2),"")</f>
        <v/>
      </c>
      <c r="E162" s="11" t="str">
        <f ca="1">IFERROR(VLOOKUP(Таблица7234[[#This Row],[НОМЕР]],#REF!,6),"")</f>
        <v/>
      </c>
      <c r="F162" s="13" t="str">
        <f ca="1">IFERROR(VLOOKUP(Таблица7234[[#This Row],[НОМЕР]],#REF!,4,0)-$J$2,"")</f>
        <v/>
      </c>
    </row>
    <row r="163" spans="2:6" ht="15" x14ac:dyDescent="0.2">
      <c r="B163" s="11" t="str">
        <f ca="1">IFERROR(VLOOKUP(Таблица7234[[#This Row],[НОМЕР]],#REF!,9,0),"")</f>
        <v/>
      </c>
      <c r="C163" s="12" t="str">
        <f ca="1">IF(Категорії!H163&lt;&gt;9999,Категорії!H163,"")</f>
        <v/>
      </c>
      <c r="D163" s="11" t="str">
        <f ca="1">IFERROR(VLOOKUP(Таблица7234[[#This Row],[НОМЕР]],#REF!,2),"")</f>
        <v/>
      </c>
      <c r="E163" s="11" t="str">
        <f ca="1">IFERROR(VLOOKUP(Таблица7234[[#This Row],[НОМЕР]],#REF!,6),"")</f>
        <v/>
      </c>
      <c r="F163" s="13" t="str">
        <f ca="1">IFERROR(VLOOKUP(Таблица7234[[#This Row],[НОМЕР]],#REF!,4,0)-$J$2,"")</f>
        <v/>
      </c>
    </row>
    <row r="164" spans="2:6" ht="15" x14ac:dyDescent="0.2">
      <c r="B164" s="11" t="str">
        <f ca="1">IFERROR(VLOOKUP(Таблица7234[[#This Row],[НОМЕР]],#REF!,9,0),"")</f>
        <v/>
      </c>
      <c r="C164" s="12" t="str">
        <f ca="1">IF(Категорії!H164&lt;&gt;9999,Категорії!H164,"")</f>
        <v/>
      </c>
      <c r="D164" s="11" t="str">
        <f ca="1">IFERROR(VLOOKUP(Таблица7234[[#This Row],[НОМЕР]],#REF!,2),"")</f>
        <v/>
      </c>
      <c r="E164" s="11" t="str">
        <f ca="1">IFERROR(VLOOKUP(Таблица7234[[#This Row],[НОМЕР]],#REF!,6),"")</f>
        <v/>
      </c>
      <c r="F164" s="13" t="str">
        <f ca="1">IFERROR(VLOOKUP(Таблица7234[[#This Row],[НОМЕР]],#REF!,4,0)-$J$2,"")</f>
        <v/>
      </c>
    </row>
    <row r="165" spans="2:6" ht="15" x14ac:dyDescent="0.2">
      <c r="B165" s="11" t="str">
        <f ca="1">IFERROR(VLOOKUP(Таблица7234[[#This Row],[НОМЕР]],#REF!,9,0),"")</f>
        <v/>
      </c>
      <c r="C165" s="12" t="str">
        <f ca="1">IF(Категорії!H165&lt;&gt;9999,Категорії!H165,"")</f>
        <v/>
      </c>
      <c r="D165" s="11" t="str">
        <f ca="1">IFERROR(VLOOKUP(Таблица7234[[#This Row],[НОМЕР]],#REF!,2),"")</f>
        <v/>
      </c>
      <c r="E165" s="11" t="str">
        <f ca="1">IFERROR(VLOOKUP(Таблица7234[[#This Row],[НОМЕР]],#REF!,6),"")</f>
        <v/>
      </c>
      <c r="F165" s="13" t="str">
        <f ca="1">IFERROR(VLOOKUP(Таблица7234[[#This Row],[НОМЕР]],#REF!,4,0)-$J$2,"")</f>
        <v/>
      </c>
    </row>
    <row r="166" spans="2:6" ht="15" x14ac:dyDescent="0.2">
      <c r="B166" s="11" t="str">
        <f ca="1">IFERROR(VLOOKUP(Таблица7234[[#This Row],[НОМЕР]],#REF!,9,0),"")</f>
        <v/>
      </c>
      <c r="C166" s="12" t="str">
        <f ca="1">IF(Категорії!H166&lt;&gt;9999,Категорії!H166,"")</f>
        <v/>
      </c>
      <c r="D166" s="11" t="str">
        <f ca="1">IFERROR(VLOOKUP(Таблица7234[[#This Row],[НОМЕР]],#REF!,2),"")</f>
        <v/>
      </c>
      <c r="E166" s="11" t="str">
        <f ca="1">IFERROR(VLOOKUP(Таблица7234[[#This Row],[НОМЕР]],#REF!,6),"")</f>
        <v/>
      </c>
      <c r="F166" s="13" t="str">
        <f ca="1">IFERROR(VLOOKUP(Таблица7234[[#This Row],[НОМЕР]],#REF!,4,0)-$J$2,"")</f>
        <v/>
      </c>
    </row>
    <row r="167" spans="2:6" ht="15" x14ac:dyDescent="0.2">
      <c r="B167" s="11" t="str">
        <f ca="1">IFERROR(VLOOKUP(Таблица7234[[#This Row],[НОМЕР]],#REF!,9,0),"")</f>
        <v/>
      </c>
      <c r="C167" s="12" t="str">
        <f ca="1">IF(Категорії!H167&lt;&gt;9999,Категорії!H167,"")</f>
        <v/>
      </c>
      <c r="D167" s="11" t="str">
        <f ca="1">IFERROR(VLOOKUP(Таблица7234[[#This Row],[НОМЕР]],#REF!,2),"")</f>
        <v/>
      </c>
      <c r="E167" s="11" t="str">
        <f ca="1">IFERROR(VLOOKUP(Таблица7234[[#This Row],[НОМЕР]],#REF!,6),"")</f>
        <v/>
      </c>
      <c r="F167" s="13" t="str">
        <f ca="1">IFERROR(VLOOKUP(Таблица7234[[#This Row],[НОМЕР]],#REF!,4,0)-$J$2,"")</f>
        <v/>
      </c>
    </row>
    <row r="168" spans="2:6" ht="15" x14ac:dyDescent="0.2">
      <c r="B168" s="11" t="str">
        <f ca="1">IFERROR(VLOOKUP(Таблица7234[[#This Row],[НОМЕР]],#REF!,9,0),"")</f>
        <v/>
      </c>
      <c r="C168" s="12" t="str">
        <f ca="1">IF(Категорії!H168&lt;&gt;9999,Категорії!H168,"")</f>
        <v/>
      </c>
      <c r="D168" s="11" t="str">
        <f ca="1">IFERROR(VLOOKUP(Таблица7234[[#This Row],[НОМЕР]],#REF!,2),"")</f>
        <v/>
      </c>
      <c r="E168" s="11" t="str">
        <f ca="1">IFERROR(VLOOKUP(Таблица7234[[#This Row],[НОМЕР]],#REF!,6),"")</f>
        <v/>
      </c>
      <c r="F168" s="13" t="str">
        <f ca="1">IFERROR(VLOOKUP(Таблица7234[[#This Row],[НОМЕР]],#REF!,4,0)-$J$2,"")</f>
        <v/>
      </c>
    </row>
    <row r="169" spans="2:6" ht="15" x14ac:dyDescent="0.2">
      <c r="B169" s="11" t="str">
        <f ca="1">IFERROR(VLOOKUP(Таблица7234[[#This Row],[НОМЕР]],#REF!,9,0),"")</f>
        <v/>
      </c>
      <c r="C169" s="12" t="str">
        <f ca="1">IF(Категорії!H169&lt;&gt;9999,Категорії!H169,"")</f>
        <v/>
      </c>
      <c r="D169" s="11" t="str">
        <f ca="1">IFERROR(VLOOKUP(Таблица7234[[#This Row],[НОМЕР]],#REF!,2),"")</f>
        <v/>
      </c>
      <c r="E169" s="11" t="str">
        <f ca="1">IFERROR(VLOOKUP(Таблица7234[[#This Row],[НОМЕР]],#REF!,6),"")</f>
        <v/>
      </c>
      <c r="F169" s="13" t="str">
        <f ca="1">IFERROR(VLOOKUP(Таблица7234[[#This Row],[НОМЕР]],#REF!,4,0)-$J$2,"")</f>
        <v/>
      </c>
    </row>
    <row r="170" spans="2:6" ht="15" x14ac:dyDescent="0.2">
      <c r="B170" s="11" t="str">
        <f ca="1">IFERROR(VLOOKUP(Таблица7234[[#This Row],[НОМЕР]],#REF!,9,0),"")</f>
        <v/>
      </c>
      <c r="C170" s="12" t="str">
        <f ca="1">IF(Категорії!H170&lt;&gt;9999,Категорії!H170,"")</f>
        <v/>
      </c>
      <c r="D170" s="11" t="str">
        <f ca="1">IFERROR(VLOOKUP(Таблица7234[[#This Row],[НОМЕР]],#REF!,2),"")</f>
        <v/>
      </c>
      <c r="E170" s="11" t="str">
        <f ca="1">IFERROR(VLOOKUP(Таблица7234[[#This Row],[НОМЕР]],#REF!,6),"")</f>
        <v/>
      </c>
      <c r="F170" s="13" t="str">
        <f ca="1">IFERROR(VLOOKUP(Таблица7234[[#This Row],[НОМЕР]],#REF!,4,0)-$J$2,"")</f>
        <v/>
      </c>
    </row>
    <row r="171" spans="2:6" ht="15" x14ac:dyDescent="0.2">
      <c r="B171" s="11" t="str">
        <f ca="1">IFERROR(VLOOKUP(Таблица7234[[#This Row],[НОМЕР]],#REF!,9,0),"")</f>
        <v/>
      </c>
      <c r="C171" s="12" t="str">
        <f ca="1">IF(Категорії!H171&lt;&gt;9999,Категорії!H171,"")</f>
        <v/>
      </c>
      <c r="D171" s="11" t="str">
        <f ca="1">IFERROR(VLOOKUP(Таблица7234[[#This Row],[НОМЕР]],#REF!,2),"")</f>
        <v/>
      </c>
      <c r="E171" s="11" t="str">
        <f ca="1">IFERROR(VLOOKUP(Таблица7234[[#This Row],[НОМЕР]],#REF!,6),"")</f>
        <v/>
      </c>
      <c r="F171" s="13" t="str">
        <f ca="1">IFERROR(VLOOKUP(Таблица7234[[#This Row],[НОМЕР]],#REF!,4,0)-$J$2,"")</f>
        <v/>
      </c>
    </row>
    <row r="172" spans="2:6" ht="15" x14ac:dyDescent="0.2">
      <c r="B172" s="11" t="str">
        <f ca="1">IFERROR(VLOOKUP(Таблица7234[[#This Row],[НОМЕР]],#REF!,9,0),"")</f>
        <v/>
      </c>
      <c r="C172" s="12" t="str">
        <f ca="1">IF(Категорії!H172&lt;&gt;9999,Категорії!H172,"")</f>
        <v/>
      </c>
      <c r="D172" s="11" t="str">
        <f ca="1">IFERROR(VLOOKUP(Таблица7234[[#This Row],[НОМЕР]],#REF!,2),"")</f>
        <v/>
      </c>
      <c r="E172" s="11" t="str">
        <f ca="1">IFERROR(VLOOKUP(Таблица7234[[#This Row],[НОМЕР]],#REF!,6),"")</f>
        <v/>
      </c>
      <c r="F172" s="13" t="str">
        <f ca="1">IFERROR(VLOOKUP(Таблица7234[[#This Row],[НОМЕР]],#REF!,4,0)-$J$2,"")</f>
        <v/>
      </c>
    </row>
    <row r="173" spans="2:6" ht="15" x14ac:dyDescent="0.2">
      <c r="B173" s="11" t="str">
        <f ca="1">IFERROR(VLOOKUP(Таблица7234[[#This Row],[НОМЕР]],#REF!,9,0),"")</f>
        <v/>
      </c>
      <c r="C173" s="12" t="str">
        <f ca="1">IF(Категорії!H173&lt;&gt;9999,Категорії!H173,"")</f>
        <v/>
      </c>
      <c r="D173" s="11" t="str">
        <f ca="1">IFERROR(VLOOKUP(Таблица7234[[#This Row],[НОМЕР]],#REF!,2),"")</f>
        <v/>
      </c>
      <c r="E173" s="11" t="str">
        <f ca="1">IFERROR(VLOOKUP(Таблица7234[[#This Row],[НОМЕР]],#REF!,6),"")</f>
        <v/>
      </c>
      <c r="F173" s="13" t="str">
        <f ca="1">IFERROR(VLOOKUP(Таблица7234[[#This Row],[НОМЕР]],#REF!,4,0)-$J$2,"")</f>
        <v/>
      </c>
    </row>
    <row r="174" spans="2:6" ht="15" x14ac:dyDescent="0.2">
      <c r="B174" s="11" t="str">
        <f ca="1">IFERROR(VLOOKUP(Таблица7234[[#This Row],[НОМЕР]],#REF!,9,0),"")</f>
        <v/>
      </c>
      <c r="C174" s="12" t="str">
        <f ca="1">IF(Категорії!H174&lt;&gt;9999,Категорії!H174,"")</f>
        <v/>
      </c>
      <c r="D174" s="11" t="str">
        <f ca="1">IFERROR(VLOOKUP(Таблица7234[[#This Row],[НОМЕР]],#REF!,2),"")</f>
        <v/>
      </c>
      <c r="E174" s="11" t="str">
        <f ca="1">IFERROR(VLOOKUP(Таблица7234[[#This Row],[НОМЕР]],#REF!,6),"")</f>
        <v/>
      </c>
      <c r="F174" s="13" t="str">
        <f ca="1">IFERROR(VLOOKUP(Таблица7234[[#This Row],[НОМЕР]],#REF!,4,0)-$J$2,"")</f>
        <v/>
      </c>
    </row>
    <row r="175" spans="2:6" ht="15" x14ac:dyDescent="0.2">
      <c r="B175" s="11" t="str">
        <f ca="1">IFERROR(VLOOKUP(Таблица7234[[#This Row],[НОМЕР]],#REF!,9,0),"")</f>
        <v/>
      </c>
      <c r="C175" s="12" t="str">
        <f ca="1">IF(Категорії!H175&lt;&gt;9999,Категорії!H175,"")</f>
        <v/>
      </c>
      <c r="D175" s="11" t="str">
        <f ca="1">IFERROR(VLOOKUP(Таблица7234[[#This Row],[НОМЕР]],#REF!,2),"")</f>
        <v/>
      </c>
      <c r="E175" s="11" t="str">
        <f ca="1">IFERROR(VLOOKUP(Таблица7234[[#This Row],[НОМЕР]],#REF!,6),"")</f>
        <v/>
      </c>
      <c r="F175" s="13" t="str">
        <f ca="1">IFERROR(VLOOKUP(Таблица7234[[#This Row],[НОМЕР]],#REF!,4,0)-$J$2,"")</f>
        <v/>
      </c>
    </row>
    <row r="176" spans="2:6" ht="15" x14ac:dyDescent="0.2">
      <c r="B176" s="11" t="str">
        <f ca="1">IFERROR(VLOOKUP(Таблица7234[[#This Row],[НОМЕР]],#REF!,9,0),"")</f>
        <v/>
      </c>
      <c r="C176" s="12" t="str">
        <f ca="1">IF(Категорії!H176&lt;&gt;9999,Категорії!H176,"")</f>
        <v/>
      </c>
      <c r="D176" s="11" t="str">
        <f ca="1">IFERROR(VLOOKUP(Таблица7234[[#This Row],[НОМЕР]],#REF!,2),"")</f>
        <v/>
      </c>
      <c r="E176" s="11" t="str">
        <f ca="1">IFERROR(VLOOKUP(Таблица7234[[#This Row],[НОМЕР]],#REF!,6),"")</f>
        <v/>
      </c>
      <c r="F176" s="13" t="str">
        <f ca="1">IFERROR(VLOOKUP(Таблица7234[[#This Row],[НОМЕР]],#REF!,4,0)-$J$2,"")</f>
        <v/>
      </c>
    </row>
    <row r="177" spans="2:6" ht="15" x14ac:dyDescent="0.2">
      <c r="B177" s="11" t="str">
        <f ca="1">IFERROR(VLOOKUP(Таблица7234[[#This Row],[НОМЕР]],#REF!,9,0),"")</f>
        <v/>
      </c>
      <c r="C177" s="12" t="str">
        <f ca="1">IF(Категорії!H177&lt;&gt;9999,Категорії!H177,"")</f>
        <v/>
      </c>
      <c r="D177" s="11" t="str">
        <f ca="1">IFERROR(VLOOKUP(Таблица7234[[#This Row],[НОМЕР]],#REF!,2),"")</f>
        <v/>
      </c>
      <c r="E177" s="11" t="str">
        <f ca="1">IFERROR(VLOOKUP(Таблица7234[[#This Row],[НОМЕР]],#REF!,6),"")</f>
        <v/>
      </c>
      <c r="F177" s="13" t="str">
        <f ca="1">IFERROR(VLOOKUP(Таблица7234[[#This Row],[НОМЕР]],#REF!,4,0)-$J$2,"")</f>
        <v/>
      </c>
    </row>
    <row r="178" spans="2:6" ht="15" x14ac:dyDescent="0.2">
      <c r="B178" s="11" t="str">
        <f ca="1">IFERROR(VLOOKUP(Таблица7234[[#This Row],[НОМЕР]],#REF!,9,0),"")</f>
        <v/>
      </c>
      <c r="C178" s="12" t="str">
        <f ca="1">IF(Категорії!H178&lt;&gt;9999,Категорії!H178,"")</f>
        <v/>
      </c>
      <c r="D178" s="11" t="str">
        <f ca="1">IFERROR(VLOOKUP(Таблица7234[[#This Row],[НОМЕР]],#REF!,2),"")</f>
        <v/>
      </c>
      <c r="E178" s="11" t="str">
        <f ca="1">IFERROR(VLOOKUP(Таблица7234[[#This Row],[НОМЕР]],#REF!,6),"")</f>
        <v/>
      </c>
      <c r="F178" s="13" t="str">
        <f ca="1">IFERROR(VLOOKUP(Таблица7234[[#This Row],[НОМЕР]],#REF!,4,0)-$J$2,"")</f>
        <v/>
      </c>
    </row>
    <row r="179" spans="2:6" ht="15" x14ac:dyDescent="0.2">
      <c r="B179" s="11" t="str">
        <f ca="1">IFERROR(VLOOKUP(Таблица7234[[#This Row],[НОМЕР]],#REF!,9,0),"")</f>
        <v/>
      </c>
      <c r="C179" s="12" t="str">
        <f ca="1">IF(Категорії!H179&lt;&gt;9999,Категорії!H179,"")</f>
        <v/>
      </c>
      <c r="D179" s="11" t="str">
        <f ca="1">IFERROR(VLOOKUP(Таблица7234[[#This Row],[НОМЕР]],#REF!,2),"")</f>
        <v/>
      </c>
      <c r="E179" s="11" t="str">
        <f ca="1">IFERROR(VLOOKUP(Таблица7234[[#This Row],[НОМЕР]],#REF!,6),"")</f>
        <v/>
      </c>
      <c r="F179" s="13" t="str">
        <f ca="1">IFERROR(VLOOKUP(Таблица7234[[#This Row],[НОМЕР]],#REF!,4,0)-$J$2,"")</f>
        <v/>
      </c>
    </row>
    <row r="180" spans="2:6" ht="15" x14ac:dyDescent="0.2">
      <c r="B180" s="11" t="str">
        <f ca="1">IFERROR(VLOOKUP(Таблица7234[[#This Row],[НОМЕР]],#REF!,9,0),"")</f>
        <v/>
      </c>
      <c r="C180" s="12" t="str">
        <f ca="1">IF(Категорії!H180&lt;&gt;9999,Категорії!H180,"")</f>
        <v/>
      </c>
      <c r="D180" s="11" t="str">
        <f ca="1">IFERROR(VLOOKUP(Таблица7234[[#This Row],[НОМЕР]],#REF!,2),"")</f>
        <v/>
      </c>
      <c r="E180" s="11" t="str">
        <f ca="1">IFERROR(VLOOKUP(Таблица7234[[#This Row],[НОМЕР]],#REF!,6),"")</f>
        <v/>
      </c>
      <c r="F180" s="13" t="str">
        <f ca="1">IFERROR(VLOOKUP(Таблица7234[[#This Row],[НОМЕР]],#REF!,4,0)-$J$2,"")</f>
        <v/>
      </c>
    </row>
    <row r="181" spans="2:6" ht="15" x14ac:dyDescent="0.2">
      <c r="B181" s="11" t="str">
        <f ca="1">IFERROR(VLOOKUP(Таблица7234[[#This Row],[НОМЕР]],#REF!,9,0),"")</f>
        <v/>
      </c>
      <c r="C181" s="12" t="str">
        <f ca="1">IF(Категорії!H181&lt;&gt;9999,Категорії!H181,"")</f>
        <v/>
      </c>
      <c r="D181" s="11" t="str">
        <f ca="1">IFERROR(VLOOKUP(Таблица7234[[#This Row],[НОМЕР]],#REF!,2),"")</f>
        <v/>
      </c>
      <c r="E181" s="11" t="str">
        <f ca="1">IFERROR(VLOOKUP(Таблица7234[[#This Row],[НОМЕР]],#REF!,6),"")</f>
        <v/>
      </c>
      <c r="F181" s="13" t="str">
        <f ca="1">IFERROR(VLOOKUP(Таблица7234[[#This Row],[НОМЕР]],#REF!,4,0)-$J$2,"")</f>
        <v/>
      </c>
    </row>
    <row r="182" spans="2:6" ht="15" x14ac:dyDescent="0.2">
      <c r="B182" s="11" t="str">
        <f ca="1">IFERROR(VLOOKUP(Таблица7234[[#This Row],[НОМЕР]],#REF!,9,0),"")</f>
        <v/>
      </c>
      <c r="C182" s="12" t="str">
        <f ca="1">IF(Категорії!H182&lt;&gt;9999,Категорії!H182,"")</f>
        <v/>
      </c>
      <c r="D182" s="11" t="str">
        <f ca="1">IFERROR(VLOOKUP(Таблица7234[[#This Row],[НОМЕР]],#REF!,2),"")</f>
        <v/>
      </c>
      <c r="E182" s="11" t="str">
        <f ca="1">IFERROR(VLOOKUP(Таблица7234[[#This Row],[НОМЕР]],#REF!,6),"")</f>
        <v/>
      </c>
      <c r="F182" s="13" t="str">
        <f ca="1">IFERROR(VLOOKUP(Таблица7234[[#This Row],[НОМЕР]],#REF!,4,0)-$J$2,"")</f>
        <v/>
      </c>
    </row>
    <row r="183" spans="2:6" ht="15" x14ac:dyDescent="0.2">
      <c r="B183" s="11" t="str">
        <f ca="1">IFERROR(VLOOKUP(Таблица7234[[#This Row],[НОМЕР]],#REF!,9,0),"")</f>
        <v/>
      </c>
      <c r="C183" s="12" t="str">
        <f ca="1">IF(Категорії!H183&lt;&gt;9999,Категорії!H183,"")</f>
        <v/>
      </c>
      <c r="D183" s="11" t="str">
        <f ca="1">IFERROR(VLOOKUP(Таблица7234[[#This Row],[НОМЕР]],#REF!,2),"")</f>
        <v/>
      </c>
      <c r="E183" s="11" t="str">
        <f ca="1">IFERROR(VLOOKUP(Таблица7234[[#This Row],[НОМЕР]],#REF!,6),"")</f>
        <v/>
      </c>
      <c r="F183" s="13" t="str">
        <f ca="1">IFERROR(VLOOKUP(Таблица7234[[#This Row],[НОМЕР]],#REF!,4,0)-$J$2,"")</f>
        <v/>
      </c>
    </row>
    <row r="184" spans="2:6" ht="15" x14ac:dyDescent="0.2">
      <c r="B184" s="11" t="str">
        <f ca="1">IFERROR(VLOOKUP(Таблица7234[[#This Row],[НОМЕР]],#REF!,9,0),"")</f>
        <v/>
      </c>
      <c r="C184" s="12" t="str">
        <f ca="1">IF(Категорії!H184&lt;&gt;9999,Категорії!H184,"")</f>
        <v/>
      </c>
      <c r="D184" s="11" t="str">
        <f ca="1">IFERROR(VLOOKUP(Таблица7234[[#This Row],[НОМЕР]],#REF!,2),"")</f>
        <v/>
      </c>
      <c r="E184" s="11" t="str">
        <f ca="1">IFERROR(VLOOKUP(Таблица7234[[#This Row],[НОМЕР]],#REF!,6),"")</f>
        <v/>
      </c>
      <c r="F184" s="13" t="str">
        <f ca="1">IFERROR(VLOOKUP(Таблица7234[[#This Row],[НОМЕР]],#REF!,4,0)-$J$2,"")</f>
        <v/>
      </c>
    </row>
    <row r="185" spans="2:6" ht="15" x14ac:dyDescent="0.2">
      <c r="B185" s="11" t="str">
        <f ca="1">IFERROR(VLOOKUP(Таблица7234[[#This Row],[НОМЕР]],#REF!,9,0),"")</f>
        <v/>
      </c>
      <c r="C185" s="12" t="str">
        <f ca="1">IF(Категорії!H185&lt;&gt;9999,Категорії!H185,"")</f>
        <v/>
      </c>
      <c r="D185" s="11" t="str">
        <f ca="1">IFERROR(VLOOKUP(Таблица7234[[#This Row],[НОМЕР]],#REF!,2),"")</f>
        <v/>
      </c>
      <c r="E185" s="11" t="str">
        <f ca="1">IFERROR(VLOOKUP(Таблица7234[[#This Row],[НОМЕР]],#REF!,6),"")</f>
        <v/>
      </c>
      <c r="F185" s="13" t="str">
        <f ca="1">IFERROR(VLOOKUP(Таблица7234[[#This Row],[НОМЕР]],#REF!,4,0)-$J$2,"")</f>
        <v/>
      </c>
    </row>
    <row r="186" spans="2:6" ht="15" x14ac:dyDescent="0.2">
      <c r="B186" s="11" t="str">
        <f ca="1">IFERROR(VLOOKUP(Таблица7234[[#This Row],[НОМЕР]],#REF!,9,0),"")</f>
        <v/>
      </c>
      <c r="C186" s="12" t="str">
        <f ca="1">IF(Категорії!H186&lt;&gt;9999,Категорії!H186,"")</f>
        <v/>
      </c>
      <c r="D186" s="11" t="str">
        <f ca="1">IFERROR(VLOOKUP(Таблица7234[[#This Row],[НОМЕР]],#REF!,2),"")</f>
        <v/>
      </c>
      <c r="E186" s="11" t="str">
        <f ca="1">IFERROR(VLOOKUP(Таблица7234[[#This Row],[НОМЕР]],#REF!,6),"")</f>
        <v/>
      </c>
      <c r="F186" s="13" t="str">
        <f ca="1">IFERROR(VLOOKUP(Таблица7234[[#This Row],[НОМЕР]],#REF!,4,0)-$J$2,"")</f>
        <v/>
      </c>
    </row>
    <row r="187" spans="2:6" ht="15" x14ac:dyDescent="0.2">
      <c r="B187" s="11" t="str">
        <f ca="1">IFERROR(VLOOKUP(Таблица7234[[#This Row],[НОМЕР]],#REF!,9,0),"")</f>
        <v/>
      </c>
      <c r="C187" s="12" t="str">
        <f ca="1">IF(Категорії!H187&lt;&gt;9999,Категорії!H187,"")</f>
        <v/>
      </c>
      <c r="D187" s="11" t="str">
        <f ca="1">IFERROR(VLOOKUP(Таблица7234[[#This Row],[НОМЕР]],#REF!,2),"")</f>
        <v/>
      </c>
      <c r="E187" s="11" t="str">
        <f ca="1">IFERROR(VLOOKUP(Таблица7234[[#This Row],[НОМЕР]],#REF!,6),"")</f>
        <v/>
      </c>
      <c r="F187" s="13" t="str">
        <f ca="1">IFERROR(VLOOKUP(Таблица7234[[#This Row],[НОМЕР]],#REF!,4,0)-$J$2,"")</f>
        <v/>
      </c>
    </row>
    <row r="188" spans="2:6" ht="15" x14ac:dyDescent="0.2">
      <c r="B188" s="11" t="str">
        <f ca="1">IFERROR(VLOOKUP(Таблица7234[[#This Row],[НОМЕР]],#REF!,9,0),"")</f>
        <v/>
      </c>
      <c r="C188" s="12" t="str">
        <f ca="1">IF(Категорії!H188&lt;&gt;9999,Категорії!H188,"")</f>
        <v/>
      </c>
      <c r="D188" s="11" t="str">
        <f ca="1">IFERROR(VLOOKUP(Таблица7234[[#This Row],[НОМЕР]],#REF!,2),"")</f>
        <v/>
      </c>
      <c r="E188" s="11" t="str">
        <f ca="1">IFERROR(VLOOKUP(Таблица7234[[#This Row],[НОМЕР]],#REF!,6),"")</f>
        <v/>
      </c>
      <c r="F188" s="13" t="str">
        <f ca="1">IFERROR(VLOOKUP(Таблица7234[[#This Row],[НОМЕР]],#REF!,4,0)-$J$2,"")</f>
        <v/>
      </c>
    </row>
    <row r="189" spans="2:6" ht="15" x14ac:dyDescent="0.2">
      <c r="B189" s="11" t="str">
        <f ca="1">IFERROR(VLOOKUP(Таблица7234[[#This Row],[НОМЕР]],#REF!,9,0),"")</f>
        <v/>
      </c>
      <c r="C189" s="12" t="str">
        <f ca="1">IF(Категорії!H189&lt;&gt;9999,Категорії!H189,"")</f>
        <v/>
      </c>
      <c r="D189" s="11" t="str">
        <f ca="1">IFERROR(VLOOKUP(Таблица7234[[#This Row],[НОМЕР]],#REF!,2),"")</f>
        <v/>
      </c>
      <c r="E189" s="11" t="str">
        <f ca="1">IFERROR(VLOOKUP(Таблица7234[[#This Row],[НОМЕР]],#REF!,6),"")</f>
        <v/>
      </c>
      <c r="F189" s="13" t="str">
        <f ca="1">IFERROR(VLOOKUP(Таблица7234[[#This Row],[НОМЕР]],#REF!,4,0)-$J$2,"")</f>
        <v/>
      </c>
    </row>
    <row r="190" spans="2:6" ht="15" x14ac:dyDescent="0.2">
      <c r="B190" s="11" t="str">
        <f ca="1">IFERROR(VLOOKUP(Таблица7234[[#This Row],[НОМЕР]],#REF!,9,0),"")</f>
        <v/>
      </c>
      <c r="C190" s="12" t="str">
        <f ca="1">IF(Категорії!H190&lt;&gt;9999,Категорії!H190,"")</f>
        <v/>
      </c>
      <c r="D190" s="11" t="str">
        <f ca="1">IFERROR(VLOOKUP(Таблица7234[[#This Row],[НОМЕР]],#REF!,2),"")</f>
        <v/>
      </c>
      <c r="E190" s="11" t="str">
        <f ca="1">IFERROR(VLOOKUP(Таблица7234[[#This Row],[НОМЕР]],#REF!,6),"")</f>
        <v/>
      </c>
      <c r="F190" s="13" t="str">
        <f ca="1">IFERROR(VLOOKUP(Таблица7234[[#This Row],[НОМЕР]],#REF!,4,0)-$J$2,"")</f>
        <v/>
      </c>
    </row>
    <row r="191" spans="2:6" ht="15" x14ac:dyDescent="0.2">
      <c r="B191" s="11" t="str">
        <f ca="1">IFERROR(VLOOKUP(Таблица7234[[#This Row],[НОМЕР]],#REF!,9,0),"")</f>
        <v/>
      </c>
      <c r="C191" s="12" t="str">
        <f ca="1">IF(Категорії!H191&lt;&gt;9999,Категорії!H191,"")</f>
        <v/>
      </c>
      <c r="D191" s="11" t="str">
        <f ca="1">IFERROR(VLOOKUP(Таблица7234[[#This Row],[НОМЕР]],#REF!,2),"")</f>
        <v/>
      </c>
      <c r="E191" s="11" t="str">
        <f ca="1">IFERROR(VLOOKUP(Таблица7234[[#This Row],[НОМЕР]],#REF!,6),"")</f>
        <v/>
      </c>
      <c r="F191" s="13" t="str">
        <f ca="1">IFERROR(VLOOKUP(Таблица7234[[#This Row],[НОМЕР]],#REF!,4,0)-$J$2,"")</f>
        <v/>
      </c>
    </row>
    <row r="192" spans="2:6" ht="15" x14ac:dyDescent="0.2">
      <c r="B192" s="11" t="str">
        <f ca="1">IFERROR(VLOOKUP(Таблица7234[[#This Row],[НОМЕР]],#REF!,9,0),"")</f>
        <v/>
      </c>
      <c r="C192" s="12" t="str">
        <f ca="1">IF(Категорії!H192&lt;&gt;9999,Категорії!H192,"")</f>
        <v/>
      </c>
      <c r="D192" s="11" t="str">
        <f ca="1">IFERROR(VLOOKUP(Таблица7234[[#This Row],[НОМЕР]],#REF!,2),"")</f>
        <v/>
      </c>
      <c r="E192" s="11" t="str">
        <f ca="1">IFERROR(VLOOKUP(Таблица7234[[#This Row],[НОМЕР]],#REF!,6),"")</f>
        <v/>
      </c>
      <c r="F192" s="13" t="str">
        <f ca="1">IFERROR(VLOOKUP(Таблица7234[[#This Row],[НОМЕР]],#REF!,4,0)-$J$2,"")</f>
        <v/>
      </c>
    </row>
    <row r="193" spans="2:6" ht="15" x14ac:dyDescent="0.2">
      <c r="B193" s="11" t="str">
        <f ca="1">IFERROR(VLOOKUP(Таблица7234[[#This Row],[НОМЕР]],#REF!,9,0),"")</f>
        <v/>
      </c>
      <c r="C193" s="12" t="str">
        <f ca="1">IF(Категорії!H193&lt;&gt;9999,Категорії!H193,"")</f>
        <v/>
      </c>
      <c r="D193" s="11" t="str">
        <f ca="1">IFERROR(VLOOKUP(Таблица7234[[#This Row],[НОМЕР]],#REF!,2),"")</f>
        <v/>
      </c>
      <c r="E193" s="11" t="str">
        <f ca="1">IFERROR(VLOOKUP(Таблица7234[[#This Row],[НОМЕР]],#REF!,6),"")</f>
        <v/>
      </c>
      <c r="F193" s="13" t="str">
        <f ca="1">IFERROR(VLOOKUP(Таблица7234[[#This Row],[НОМЕР]],#REF!,4,0)-$J$2,"")</f>
        <v/>
      </c>
    </row>
    <row r="194" spans="2:6" ht="15" x14ac:dyDescent="0.2">
      <c r="B194" s="11" t="str">
        <f ca="1">IFERROR(VLOOKUP(Таблица7234[[#This Row],[НОМЕР]],#REF!,9,0),"")</f>
        <v/>
      </c>
      <c r="C194" s="12" t="str">
        <f ca="1">IF(Категорії!H194&lt;&gt;9999,Категорії!H194,"")</f>
        <v/>
      </c>
      <c r="D194" s="11" t="str">
        <f ca="1">IFERROR(VLOOKUP(Таблица7234[[#This Row],[НОМЕР]],#REF!,2),"")</f>
        <v/>
      </c>
      <c r="E194" s="11" t="str">
        <f ca="1">IFERROR(VLOOKUP(Таблица7234[[#This Row],[НОМЕР]],#REF!,6),"")</f>
        <v/>
      </c>
      <c r="F194" s="13" t="str">
        <f ca="1">IFERROR(VLOOKUP(Таблица7234[[#This Row],[НОМЕР]],#REF!,4,0)-$J$2,"")</f>
        <v/>
      </c>
    </row>
    <row r="195" spans="2:6" ht="15" x14ac:dyDescent="0.2">
      <c r="B195" s="11" t="str">
        <f ca="1">IFERROR(VLOOKUP(Таблица7234[[#This Row],[НОМЕР]],#REF!,9,0),"")</f>
        <v/>
      </c>
      <c r="C195" s="12" t="str">
        <f ca="1">IF(Категорії!H195&lt;&gt;9999,Категорії!H195,"")</f>
        <v/>
      </c>
      <c r="D195" s="11" t="str">
        <f ca="1">IFERROR(VLOOKUP(Таблица7234[[#This Row],[НОМЕР]],#REF!,2),"")</f>
        <v/>
      </c>
      <c r="E195" s="11" t="str">
        <f ca="1">IFERROR(VLOOKUP(Таблица7234[[#This Row],[НОМЕР]],#REF!,6),"")</f>
        <v/>
      </c>
      <c r="F195" s="13" t="str">
        <f ca="1">IFERROR(VLOOKUP(Таблица7234[[#This Row],[НОМЕР]],#REF!,4,0)-$J$2,"")</f>
        <v/>
      </c>
    </row>
    <row r="196" spans="2:6" ht="15" x14ac:dyDescent="0.2">
      <c r="B196" s="11" t="str">
        <f ca="1">IFERROR(VLOOKUP(Таблица7234[[#This Row],[НОМЕР]],#REF!,9,0),"")</f>
        <v/>
      </c>
      <c r="C196" s="12" t="str">
        <f ca="1">IF(Категорії!H196&lt;&gt;9999,Категорії!H196,"")</f>
        <v/>
      </c>
      <c r="D196" s="11" t="str">
        <f ca="1">IFERROR(VLOOKUP(Таблица7234[[#This Row],[НОМЕР]],#REF!,2),"")</f>
        <v/>
      </c>
      <c r="E196" s="11" t="str">
        <f ca="1">IFERROR(VLOOKUP(Таблица7234[[#This Row],[НОМЕР]],#REF!,6),"")</f>
        <v/>
      </c>
      <c r="F196" s="13" t="str">
        <f ca="1">IFERROR(VLOOKUP(Таблица7234[[#This Row],[НОМЕР]],#REF!,4,0)-$J$2,"")</f>
        <v/>
      </c>
    </row>
    <row r="197" spans="2:6" ht="15" x14ac:dyDescent="0.2">
      <c r="B197" s="11" t="str">
        <f ca="1">IFERROR(VLOOKUP(Таблица7234[[#This Row],[НОМЕР]],#REF!,9,0),"")</f>
        <v/>
      </c>
      <c r="C197" s="12" t="str">
        <f ca="1">IF(Категорії!H197&lt;&gt;9999,Категорії!H197,"")</f>
        <v/>
      </c>
      <c r="D197" s="11" t="str">
        <f ca="1">IFERROR(VLOOKUP(Таблица7234[[#This Row],[НОМЕР]],#REF!,2),"")</f>
        <v/>
      </c>
      <c r="E197" s="11" t="str">
        <f ca="1">IFERROR(VLOOKUP(Таблица7234[[#This Row],[НОМЕР]],#REF!,6),"")</f>
        <v/>
      </c>
      <c r="F197" s="13" t="str">
        <f ca="1">IFERROR(VLOOKUP(Таблица7234[[#This Row],[НОМЕР]],#REF!,4,0)-$J$2,"")</f>
        <v/>
      </c>
    </row>
    <row r="198" spans="2:6" ht="15" x14ac:dyDescent="0.2">
      <c r="B198" s="11" t="str">
        <f ca="1">IFERROR(VLOOKUP(Таблица7234[[#This Row],[НОМЕР]],#REF!,9,0),"")</f>
        <v/>
      </c>
      <c r="C198" s="12" t="str">
        <f ca="1">IF(Категорії!H198&lt;&gt;9999,Категорії!H198,"")</f>
        <v/>
      </c>
      <c r="D198" s="11" t="str">
        <f ca="1">IFERROR(VLOOKUP(Таблица7234[[#This Row],[НОМЕР]],#REF!,2),"")</f>
        <v/>
      </c>
      <c r="E198" s="11" t="str">
        <f ca="1">IFERROR(VLOOKUP(Таблица7234[[#This Row],[НОМЕР]],#REF!,6),"")</f>
        <v/>
      </c>
      <c r="F198" s="13" t="str">
        <f ca="1">IFERROR(VLOOKUP(Таблица7234[[#This Row],[НОМЕР]],#REF!,4,0)-$J$2,"")</f>
        <v/>
      </c>
    </row>
    <row r="199" spans="2:6" ht="15" x14ac:dyDescent="0.2">
      <c r="B199" s="11" t="str">
        <f ca="1">IFERROR(VLOOKUP(Таблица7234[[#This Row],[НОМЕР]],#REF!,9,0),"")</f>
        <v/>
      </c>
      <c r="C199" s="12" t="str">
        <f ca="1">IF(Категорії!H199&lt;&gt;9999,Категорії!H199,"")</f>
        <v/>
      </c>
      <c r="D199" s="11" t="str">
        <f ca="1">IFERROR(VLOOKUP(Таблица7234[[#This Row],[НОМЕР]],#REF!,2),"")</f>
        <v/>
      </c>
      <c r="E199" s="11" t="str">
        <f ca="1">IFERROR(VLOOKUP(Таблица7234[[#This Row],[НОМЕР]],#REF!,6),"")</f>
        <v/>
      </c>
      <c r="F199" s="13" t="str">
        <f ca="1">IFERROR(VLOOKUP(Таблица7234[[#This Row],[НОМЕР]],#REF!,4,0)-$J$2,"")</f>
        <v/>
      </c>
    </row>
    <row r="200" spans="2:6" ht="15" x14ac:dyDescent="0.2">
      <c r="B200" s="11" t="str">
        <f ca="1">IFERROR(VLOOKUP(Таблица7234[[#This Row],[НОМЕР]],#REF!,9,0),"")</f>
        <v/>
      </c>
      <c r="C200" s="12" t="str">
        <f ca="1">IF(Категорії!H200&lt;&gt;9999,Категорії!H200,"")</f>
        <v/>
      </c>
      <c r="D200" s="11" t="str">
        <f ca="1">IFERROR(VLOOKUP(Таблица7234[[#This Row],[НОМЕР]],#REF!,2),"")</f>
        <v/>
      </c>
      <c r="E200" s="11" t="str">
        <f ca="1">IFERROR(VLOOKUP(Таблица7234[[#This Row],[НОМЕР]],#REF!,6),"")</f>
        <v/>
      </c>
      <c r="F200" s="13" t="str">
        <f ca="1">IFERROR(VLOOKUP(Таблица7234[[#This Row],[НОМЕР]],#REF!,4,0)-$J$2,"")</f>
        <v/>
      </c>
    </row>
    <row r="201" spans="2:6" ht="15" x14ac:dyDescent="0.2">
      <c r="B201" s="11" t="str">
        <f>IFERROR(VLOOKUP(Таблица7234[[#This Row],[НОМЕР]],#REF!,9,0),"")</f>
        <v/>
      </c>
      <c r="C201" s="12">
        <f>IF(Категорії!H201&lt;&gt;9999,Категорії!H201,"")</f>
        <v>0</v>
      </c>
      <c r="D201" s="11" t="str">
        <f>IFERROR(VLOOKUP(Таблица7234[[#This Row],[НОМЕР]],#REF!,2),"")</f>
        <v/>
      </c>
      <c r="E201" s="11" t="str">
        <f>IFERROR(VLOOKUP(Таблица7234[[#This Row],[НОМЕР]],#REF!,6),"")</f>
        <v/>
      </c>
      <c r="F201" s="13" t="str">
        <f>IFERROR(VLOOKUP(Таблица7234[[#This Row],[НОМЕР]],#REF!,4,0)-$J$2,"")</f>
        <v/>
      </c>
    </row>
    <row r="202" spans="2:6" ht="15" x14ac:dyDescent="0.2">
      <c r="B202" s="11" t="str">
        <f>IFERROR(VLOOKUP(Таблица7234[[#This Row],[НОМЕР]],#REF!,9,0),"")</f>
        <v/>
      </c>
      <c r="C202" s="12">
        <f>IF(Категорії!H202&lt;&gt;9999,Категорії!H202,"")</f>
        <v>0</v>
      </c>
      <c r="D202" s="11" t="str">
        <f>IFERROR(VLOOKUP(Таблица7234[[#This Row],[НОМЕР]],#REF!,2),"")</f>
        <v/>
      </c>
      <c r="E202" s="11" t="str">
        <f>IFERROR(VLOOKUP(Таблица7234[[#This Row],[НОМЕР]],#REF!,6),"")</f>
        <v/>
      </c>
      <c r="F202" s="13" t="str">
        <f>IFERROR(VLOOKUP(Таблица7234[[#This Row],[НОМЕР]],#REF!,4,0)-$J$2,"")</f>
        <v/>
      </c>
    </row>
    <row r="203" spans="2:6" ht="15" x14ac:dyDescent="0.2">
      <c r="B203" s="11" t="str">
        <f>IFERROR(VLOOKUP(Таблица7234[[#This Row],[НОМЕР]],#REF!,9,0),"")</f>
        <v/>
      </c>
      <c r="C203" s="12">
        <f>IF(Категорії!H203&lt;&gt;9999,Категорії!H203,"")</f>
        <v>0</v>
      </c>
      <c r="D203" s="11" t="str">
        <f>IFERROR(VLOOKUP(Таблица7234[[#This Row],[НОМЕР]],#REF!,2),"")</f>
        <v/>
      </c>
      <c r="E203" s="11" t="str">
        <f>IFERROR(VLOOKUP(Таблица7234[[#This Row],[НОМЕР]],#REF!,6),"")</f>
        <v/>
      </c>
      <c r="F203" s="13" t="str">
        <f>IFERROR(VLOOKUP(Таблица7234[[#This Row],[НОМЕР]],#REF!,4,0)-$J$2,"")</f>
        <v/>
      </c>
    </row>
    <row r="204" spans="2:6" ht="15" x14ac:dyDescent="0.2">
      <c r="B204" s="11" t="str">
        <f>IFERROR(VLOOKUP(Таблица7234[[#This Row],[НОМЕР]],#REF!,9,0),"")</f>
        <v/>
      </c>
      <c r="C204" s="12">
        <f>IF(Категорії!H204&lt;&gt;9999,Категорії!H204,"")</f>
        <v>0</v>
      </c>
      <c r="D204" s="11" t="str">
        <f>IFERROR(VLOOKUP(Таблица7234[[#This Row],[НОМЕР]],#REF!,2),"")</f>
        <v/>
      </c>
      <c r="E204" s="11" t="str">
        <f>IFERROR(VLOOKUP(Таблица7234[[#This Row],[НОМЕР]],#REF!,6),"")</f>
        <v/>
      </c>
      <c r="F204" s="13" t="str">
        <f>IFERROR(VLOOKUP(Таблица7234[[#This Row],[НОМЕР]],#REF!,4,0)-$J$2,"")</f>
        <v/>
      </c>
    </row>
    <row r="205" spans="2:6" ht="15" x14ac:dyDescent="0.2">
      <c r="B205" s="11" t="str">
        <f>IFERROR(VLOOKUP(Таблица7234[[#This Row],[НОМЕР]],#REF!,9,0),"")</f>
        <v/>
      </c>
      <c r="C205" s="12">
        <f>IF(Категорії!H205&lt;&gt;9999,Категорії!H205,"")</f>
        <v>0</v>
      </c>
      <c r="D205" s="11" t="str">
        <f>IFERROR(VLOOKUP(Таблица7234[[#This Row],[НОМЕР]],#REF!,2),"")</f>
        <v/>
      </c>
      <c r="E205" s="11" t="str">
        <f>IFERROR(VLOOKUP(Таблица7234[[#This Row],[НОМЕР]],#REF!,6),"")</f>
        <v/>
      </c>
      <c r="F205" s="13" t="str">
        <f>IFERROR(VLOOKUP(Таблица7234[[#This Row],[НОМЕР]],#REF!,4,0)-$J$2,"")</f>
        <v/>
      </c>
    </row>
    <row r="206" spans="2:6" ht="15" x14ac:dyDescent="0.2">
      <c r="B206" s="11" t="str">
        <f>IFERROR(VLOOKUP(Таблица7234[[#This Row],[НОМЕР]],#REF!,9,0),"")</f>
        <v/>
      </c>
      <c r="C206" s="12">
        <f>IF(Категорії!H206&lt;&gt;9999,Категорії!H206,"")</f>
        <v>0</v>
      </c>
      <c r="D206" s="11" t="str">
        <f>IFERROR(VLOOKUP(Таблица7234[[#This Row],[НОМЕР]],#REF!,2),"")</f>
        <v/>
      </c>
      <c r="E206" s="11" t="str">
        <f>IFERROR(VLOOKUP(Таблица7234[[#This Row],[НОМЕР]],#REF!,6),"")</f>
        <v/>
      </c>
      <c r="F206" s="13" t="str">
        <f>IFERROR(VLOOKUP(Таблица7234[[#This Row],[НОМЕР]],#REF!,4,0)-$J$2,"")</f>
        <v/>
      </c>
    </row>
    <row r="207" spans="2:6" ht="15" x14ac:dyDescent="0.2">
      <c r="B207" s="11" t="str">
        <f>IFERROR(VLOOKUP(Таблица7234[[#This Row],[НОМЕР]],#REF!,9,0),"")</f>
        <v/>
      </c>
      <c r="C207" s="12">
        <f>IF(Категорії!H207&lt;&gt;9999,Категорії!H207,"")</f>
        <v>0</v>
      </c>
      <c r="D207" s="11" t="str">
        <f>IFERROR(VLOOKUP(Таблица7234[[#This Row],[НОМЕР]],#REF!,2),"")</f>
        <v/>
      </c>
      <c r="E207" s="11" t="str">
        <f>IFERROR(VLOOKUP(Таблица7234[[#This Row],[НОМЕР]],#REF!,6),"")</f>
        <v/>
      </c>
      <c r="F207" s="13" t="str">
        <f>IFERROR(VLOOKUP(Таблица7234[[#This Row],[НОМЕР]],#REF!,4,0)-$J$2,"")</f>
        <v/>
      </c>
    </row>
    <row r="208" spans="2:6" ht="15" x14ac:dyDescent="0.2">
      <c r="B208" s="11" t="str">
        <f>IFERROR(VLOOKUP(Таблица7234[[#This Row],[НОМЕР]],#REF!,9,0),"")</f>
        <v/>
      </c>
      <c r="C208" s="12">
        <f>IF(Категорії!H208&lt;&gt;9999,Категорії!H208,"")</f>
        <v>0</v>
      </c>
      <c r="D208" s="11" t="str">
        <f>IFERROR(VLOOKUP(Таблица7234[[#This Row],[НОМЕР]],#REF!,2),"")</f>
        <v/>
      </c>
      <c r="E208" s="11" t="str">
        <f>IFERROR(VLOOKUP(Таблица7234[[#This Row],[НОМЕР]],#REF!,6),"")</f>
        <v/>
      </c>
      <c r="F208" s="13" t="str">
        <f>IFERROR(VLOOKUP(Таблица7234[[#This Row],[НОМЕР]],#REF!,4,0)-$J$2,"")</f>
        <v/>
      </c>
    </row>
    <row r="209" spans="2:6" ht="15" x14ac:dyDescent="0.2">
      <c r="B209" s="11" t="str">
        <f>IFERROR(VLOOKUP(Таблица7234[[#This Row],[НОМЕР]],#REF!,9,0),"")</f>
        <v/>
      </c>
      <c r="C209" s="12">
        <f>IF(Категорії!H209&lt;&gt;9999,Категорії!H209,"")</f>
        <v>0</v>
      </c>
      <c r="D209" s="11" t="str">
        <f>IFERROR(VLOOKUP(Таблица7234[[#This Row],[НОМЕР]],#REF!,2),"")</f>
        <v/>
      </c>
      <c r="E209" s="11" t="str">
        <f>IFERROR(VLOOKUP(Таблица7234[[#This Row],[НОМЕР]],#REF!,6),"")</f>
        <v/>
      </c>
      <c r="F209" s="13" t="str">
        <f>IFERROR(VLOOKUP(Таблица7234[[#This Row],[НОМЕР]],#REF!,4,0)-$J$2,"")</f>
        <v/>
      </c>
    </row>
    <row r="210" spans="2:6" ht="15" x14ac:dyDescent="0.2">
      <c r="B210" s="11" t="str">
        <f>IFERROR(VLOOKUP(Таблица7234[[#This Row],[НОМЕР]],#REF!,9,0),"")</f>
        <v/>
      </c>
      <c r="C210" s="12">
        <f>IF(Категорії!H210&lt;&gt;9999,Категорії!H210,"")</f>
        <v>0</v>
      </c>
      <c r="D210" s="11" t="str">
        <f>IFERROR(VLOOKUP(Таблица7234[[#This Row],[НОМЕР]],#REF!,2),"")</f>
        <v/>
      </c>
      <c r="E210" s="11" t="str">
        <f>IFERROR(VLOOKUP(Таблица7234[[#This Row],[НОМЕР]],#REF!,6),"")</f>
        <v/>
      </c>
      <c r="F210" s="13" t="str">
        <f>IFERROR(VLOOKUP(Таблица7234[[#This Row],[НОМЕР]],#REF!,4,0)-$J$2,"")</f>
        <v/>
      </c>
    </row>
    <row r="211" spans="2:6" ht="15" x14ac:dyDescent="0.2">
      <c r="B211" s="11" t="str">
        <f>IFERROR(VLOOKUP(Таблица7234[[#This Row],[НОМЕР]],#REF!,9,0),"")</f>
        <v/>
      </c>
      <c r="C211" s="12">
        <f>IF(Категорії!H211&lt;&gt;9999,Категорії!H211,"")</f>
        <v>0</v>
      </c>
      <c r="D211" s="11" t="str">
        <f>IFERROR(VLOOKUP(Таблица7234[[#This Row],[НОМЕР]],#REF!,2),"")</f>
        <v/>
      </c>
      <c r="E211" s="11" t="str">
        <f>IFERROR(VLOOKUP(Таблица7234[[#This Row],[НОМЕР]],#REF!,6),"")</f>
        <v/>
      </c>
      <c r="F211" s="13" t="str">
        <f>IFERROR(VLOOKUP(Таблица7234[[#This Row],[НОМЕР]],#REF!,4,0)-$J$2,"")</f>
        <v/>
      </c>
    </row>
    <row r="212" spans="2:6" ht="15" x14ac:dyDescent="0.2">
      <c r="B212" s="11" t="str">
        <f>IFERROR(VLOOKUP(Таблица7234[[#This Row],[НОМЕР]],#REF!,9,0),"")</f>
        <v/>
      </c>
      <c r="C212" s="12">
        <f>IF(Категорії!H212&lt;&gt;9999,Категорії!H212,"")</f>
        <v>0</v>
      </c>
      <c r="D212" s="11" t="str">
        <f>IFERROR(VLOOKUP(Таблица7234[[#This Row],[НОМЕР]],#REF!,2),"")</f>
        <v/>
      </c>
      <c r="E212" s="11" t="str">
        <f>IFERROR(VLOOKUP(Таблица7234[[#This Row],[НОМЕР]],#REF!,6),"")</f>
        <v/>
      </c>
      <c r="F212" s="13" t="str">
        <f>IFERROR(VLOOKUP(Таблица7234[[#This Row],[НОМЕР]],#REF!,4,0)-$J$2,"")</f>
        <v/>
      </c>
    </row>
    <row r="213" spans="2:6" ht="15" x14ac:dyDescent="0.2">
      <c r="B213" s="11" t="str">
        <f>IFERROR(VLOOKUP(Таблица7234[[#This Row],[НОМЕР]],#REF!,9,0),"")</f>
        <v/>
      </c>
      <c r="C213" s="12">
        <f>IF(Категорії!H213&lt;&gt;9999,Категорії!H213,"")</f>
        <v>0</v>
      </c>
      <c r="D213" s="11" t="str">
        <f>IFERROR(VLOOKUP(Таблица7234[[#This Row],[НОМЕР]],#REF!,2),"")</f>
        <v/>
      </c>
      <c r="E213" s="11" t="str">
        <f>IFERROR(VLOOKUP(Таблица7234[[#This Row],[НОМЕР]],#REF!,6),"")</f>
        <v/>
      </c>
      <c r="F213" s="13" t="str">
        <f>IFERROR(VLOOKUP(Таблица7234[[#This Row],[НОМЕР]],#REF!,4,0)-$J$2,"")</f>
        <v/>
      </c>
    </row>
    <row r="214" spans="2:6" ht="15" x14ac:dyDescent="0.2">
      <c r="B214" s="11" t="str">
        <f>IFERROR(VLOOKUP(Таблица7234[[#This Row],[НОМЕР]],#REF!,9,0),"")</f>
        <v/>
      </c>
      <c r="C214" s="12">
        <f>IF(Категорії!H214&lt;&gt;9999,Категорії!H214,"")</f>
        <v>0</v>
      </c>
      <c r="D214" s="11" t="str">
        <f>IFERROR(VLOOKUP(Таблица7234[[#This Row],[НОМЕР]],#REF!,2),"")</f>
        <v/>
      </c>
      <c r="E214" s="11" t="str">
        <f>IFERROR(VLOOKUP(Таблица7234[[#This Row],[НОМЕР]],#REF!,6),"")</f>
        <v/>
      </c>
      <c r="F214" s="13" t="str">
        <f>IFERROR(VLOOKUP(Таблица7234[[#This Row],[НОМЕР]],#REF!,4,0)-$J$2,"")</f>
        <v/>
      </c>
    </row>
    <row r="215" spans="2:6" ht="15" x14ac:dyDescent="0.2">
      <c r="B215" s="11" t="str">
        <f>IFERROR(VLOOKUP(Таблица7234[[#This Row],[НОМЕР]],#REF!,9,0),"")</f>
        <v/>
      </c>
      <c r="C215" s="12">
        <f>IF(Категорії!H215&lt;&gt;9999,Категорії!H215,"")</f>
        <v>0</v>
      </c>
      <c r="D215" s="11" t="str">
        <f>IFERROR(VLOOKUP(Таблица7234[[#This Row],[НОМЕР]],#REF!,2),"")</f>
        <v/>
      </c>
      <c r="E215" s="11" t="str">
        <f>IFERROR(VLOOKUP(Таблица7234[[#This Row],[НОМЕР]],#REF!,6),"")</f>
        <v/>
      </c>
      <c r="F215" s="13" t="str">
        <f>IFERROR(VLOOKUP(Таблица7234[[#This Row],[НОМЕР]],#REF!,4,0)-$J$2,"")</f>
        <v/>
      </c>
    </row>
    <row r="216" spans="2:6" ht="15" x14ac:dyDescent="0.2">
      <c r="B216" s="11" t="str">
        <f>IFERROR(VLOOKUP(Таблица7234[[#This Row],[НОМЕР]],#REF!,9,0),"")</f>
        <v/>
      </c>
      <c r="C216" s="12">
        <f>IF(Категорії!H216&lt;&gt;9999,Категорії!H216,"")</f>
        <v>0</v>
      </c>
      <c r="D216" s="11" t="str">
        <f>IFERROR(VLOOKUP(Таблица7234[[#This Row],[НОМЕР]],#REF!,2),"")</f>
        <v/>
      </c>
      <c r="E216" s="11" t="str">
        <f>IFERROR(VLOOKUP(Таблица7234[[#This Row],[НОМЕР]],#REF!,6),"")</f>
        <v/>
      </c>
      <c r="F216" s="13" t="str">
        <f>IFERROR(VLOOKUP(Таблица7234[[#This Row],[НОМЕР]],#REF!,4,0)-$J$2,"")</f>
        <v/>
      </c>
    </row>
    <row r="217" spans="2:6" ht="15" x14ac:dyDescent="0.2">
      <c r="B217" s="11" t="str">
        <f>IFERROR(VLOOKUP(Таблица7234[[#This Row],[НОМЕР]],#REF!,9,0),"")</f>
        <v/>
      </c>
      <c r="C217" s="12">
        <f>IF(Категорії!H217&lt;&gt;9999,Категорії!H217,"")</f>
        <v>0</v>
      </c>
      <c r="D217" s="11" t="str">
        <f>IFERROR(VLOOKUP(Таблица7234[[#This Row],[НОМЕР]],#REF!,2),"")</f>
        <v/>
      </c>
      <c r="E217" s="11" t="str">
        <f>IFERROR(VLOOKUP(Таблица7234[[#This Row],[НОМЕР]],#REF!,6),"")</f>
        <v/>
      </c>
      <c r="F217" s="13" t="str">
        <f>IFERROR(VLOOKUP(Таблица7234[[#This Row],[НОМЕР]],#REF!,4,0)-$J$2,"")</f>
        <v/>
      </c>
    </row>
    <row r="218" spans="2:6" ht="15" x14ac:dyDescent="0.2">
      <c r="B218" s="11" t="str">
        <f>IFERROR(VLOOKUP(Таблица7234[[#This Row],[НОМЕР]],#REF!,9,0),"")</f>
        <v/>
      </c>
      <c r="C218" s="12">
        <f>IF(Категорії!H218&lt;&gt;9999,Категорії!H218,"")</f>
        <v>0</v>
      </c>
      <c r="D218" s="11" t="str">
        <f>IFERROR(VLOOKUP(Таблица7234[[#This Row],[НОМЕР]],#REF!,2),"")</f>
        <v/>
      </c>
      <c r="E218" s="11" t="str">
        <f>IFERROR(VLOOKUP(Таблица7234[[#This Row],[НОМЕР]],#REF!,6),"")</f>
        <v/>
      </c>
      <c r="F218" s="13" t="str">
        <f>IFERROR(VLOOKUP(Таблица7234[[#This Row],[НОМЕР]],#REF!,4,0)-$J$2,"")</f>
        <v/>
      </c>
    </row>
    <row r="219" spans="2:6" ht="15" x14ac:dyDescent="0.2">
      <c r="B219" s="11" t="str">
        <f>IFERROR(VLOOKUP(Таблица7234[[#This Row],[НОМЕР]],#REF!,9,0),"")</f>
        <v/>
      </c>
      <c r="C219" s="12">
        <f>IF(Категорії!H219&lt;&gt;9999,Категорії!H219,"")</f>
        <v>0</v>
      </c>
      <c r="D219" s="11" t="str">
        <f>IFERROR(VLOOKUP(Таблица7234[[#This Row],[НОМЕР]],#REF!,2),"")</f>
        <v/>
      </c>
      <c r="E219" s="11" t="str">
        <f>IFERROR(VLOOKUP(Таблица7234[[#This Row],[НОМЕР]],#REF!,6),"")</f>
        <v/>
      </c>
      <c r="F219" s="13" t="str">
        <f>IFERROR(VLOOKUP(Таблица7234[[#This Row],[НОМЕР]],#REF!,4,0)-$J$2,"")</f>
        <v/>
      </c>
    </row>
    <row r="220" spans="2:6" ht="15" x14ac:dyDescent="0.2">
      <c r="B220" s="11" t="str">
        <f>IFERROR(VLOOKUP(Таблица7234[[#This Row],[НОМЕР]],#REF!,9,0),"")</f>
        <v/>
      </c>
      <c r="C220" s="12">
        <f>IF(Категорії!H220&lt;&gt;9999,Категорії!H220,"")</f>
        <v>0</v>
      </c>
      <c r="D220" s="11" t="str">
        <f>IFERROR(VLOOKUP(Таблица7234[[#This Row],[НОМЕР]],#REF!,2),"")</f>
        <v/>
      </c>
      <c r="E220" s="11" t="str">
        <f>IFERROR(VLOOKUP(Таблица7234[[#This Row],[НОМЕР]],#REF!,6),"")</f>
        <v/>
      </c>
      <c r="F220" s="13" t="str">
        <f>IFERROR(VLOOKUP(Таблица7234[[#This Row],[НОМЕР]],#REF!,4,0)-$J$2,"")</f>
        <v/>
      </c>
    </row>
    <row r="221" spans="2:6" ht="15" x14ac:dyDescent="0.2">
      <c r="B221" s="11" t="str">
        <f>IFERROR(VLOOKUP(Таблица7234[[#This Row],[НОМЕР]],#REF!,9,0),"")</f>
        <v/>
      </c>
      <c r="C221" s="12">
        <f>IF(Категорії!H221&lt;&gt;9999,Категорії!H221,"")</f>
        <v>0</v>
      </c>
      <c r="D221" s="11" t="str">
        <f>IFERROR(VLOOKUP(Таблица7234[[#This Row],[НОМЕР]],#REF!,2),"")</f>
        <v/>
      </c>
      <c r="E221" s="11" t="str">
        <f>IFERROR(VLOOKUP(Таблица7234[[#This Row],[НОМЕР]],#REF!,6),"")</f>
        <v/>
      </c>
      <c r="F221" s="13" t="str">
        <f>IFERROR(VLOOKUP(Таблица7234[[#This Row],[НОМЕР]],#REF!,4,0)-$J$2,"")</f>
        <v/>
      </c>
    </row>
    <row r="222" spans="2:6" ht="15" x14ac:dyDescent="0.2">
      <c r="B222" s="11" t="str">
        <f>IFERROR(VLOOKUP(Таблица7234[[#This Row],[НОМЕР]],#REF!,9,0),"")</f>
        <v/>
      </c>
      <c r="C222" s="12">
        <f>IF(Категорії!H222&lt;&gt;9999,Категорії!H222,"")</f>
        <v>0</v>
      </c>
      <c r="D222" s="11" t="str">
        <f>IFERROR(VLOOKUP(Таблица7234[[#This Row],[НОМЕР]],#REF!,2),"")</f>
        <v/>
      </c>
      <c r="E222" s="11" t="str">
        <f>IFERROR(VLOOKUP(Таблица7234[[#This Row],[НОМЕР]],#REF!,6),"")</f>
        <v/>
      </c>
      <c r="F222" s="13" t="str">
        <f>IFERROR(VLOOKUP(Таблица7234[[#This Row],[НОМЕР]],#REF!,4,0)-$J$2,"")</f>
        <v/>
      </c>
    </row>
    <row r="223" spans="2:6" ht="15" x14ac:dyDescent="0.2">
      <c r="B223" s="11" t="str">
        <f>IFERROR(VLOOKUP(Таблица7234[[#This Row],[НОМЕР]],#REF!,9,0),"")</f>
        <v/>
      </c>
      <c r="C223" s="12">
        <f>IF(Категорії!H223&lt;&gt;9999,Категорії!H223,"")</f>
        <v>0</v>
      </c>
      <c r="D223" s="11" t="str">
        <f>IFERROR(VLOOKUP(Таблица7234[[#This Row],[НОМЕР]],#REF!,2),"")</f>
        <v/>
      </c>
      <c r="E223" s="11" t="str">
        <f>IFERROR(VLOOKUP(Таблица7234[[#This Row],[НОМЕР]],#REF!,6),"")</f>
        <v/>
      </c>
      <c r="F223" s="13" t="str">
        <f>IFERROR(VLOOKUP(Таблица7234[[#This Row],[НОМЕР]],#REF!,4,0)-$J$2,"")</f>
        <v/>
      </c>
    </row>
    <row r="224" spans="2:6" ht="15" x14ac:dyDescent="0.2">
      <c r="B224" s="11" t="str">
        <f>IFERROR(VLOOKUP(Таблица7234[[#This Row],[НОМЕР]],#REF!,9,0),"")</f>
        <v/>
      </c>
      <c r="C224" s="12">
        <f>IF(Категорії!H224&lt;&gt;9999,Категорії!H224,"")</f>
        <v>0</v>
      </c>
      <c r="D224" s="11" t="str">
        <f>IFERROR(VLOOKUP(Таблица7234[[#This Row],[НОМЕР]],#REF!,2),"")</f>
        <v/>
      </c>
      <c r="E224" s="11" t="str">
        <f>IFERROR(VLOOKUP(Таблица7234[[#This Row],[НОМЕР]],#REF!,6),"")</f>
        <v/>
      </c>
      <c r="F224" s="13" t="str">
        <f>IFERROR(VLOOKUP(Таблица7234[[#This Row],[НОМЕР]],#REF!,4,0)-$J$2,"")</f>
        <v/>
      </c>
    </row>
    <row r="225" spans="2:6" ht="15" x14ac:dyDescent="0.2">
      <c r="B225" s="11" t="str">
        <f>IFERROR(VLOOKUP(Таблица7234[[#This Row],[НОМЕР]],#REF!,9,0),"")</f>
        <v/>
      </c>
      <c r="C225" s="12">
        <f>IF(Категорії!H225&lt;&gt;9999,Категорії!H225,"")</f>
        <v>0</v>
      </c>
      <c r="D225" s="11" t="str">
        <f>IFERROR(VLOOKUP(Таблица7234[[#This Row],[НОМЕР]],#REF!,2),"")</f>
        <v/>
      </c>
      <c r="E225" s="11" t="str">
        <f>IFERROR(VLOOKUP(Таблица7234[[#This Row],[НОМЕР]],#REF!,6),"")</f>
        <v/>
      </c>
      <c r="F225" s="13" t="str">
        <f>IFERROR(VLOOKUP(Таблица7234[[#This Row],[НОМЕР]],#REF!,4,0)-$J$2,"")</f>
        <v/>
      </c>
    </row>
    <row r="226" spans="2:6" ht="15" x14ac:dyDescent="0.2">
      <c r="B226" s="11" t="str">
        <f>IFERROR(VLOOKUP(Таблица7234[[#This Row],[НОМЕР]],#REF!,9,0),"")</f>
        <v/>
      </c>
      <c r="C226" s="12">
        <f>IF(Категорії!H226&lt;&gt;9999,Категорії!H226,"")</f>
        <v>0</v>
      </c>
      <c r="D226" s="11" t="str">
        <f>IFERROR(VLOOKUP(Таблица7234[[#This Row],[НОМЕР]],#REF!,2),"")</f>
        <v/>
      </c>
      <c r="E226" s="11" t="str">
        <f>IFERROR(VLOOKUP(Таблица7234[[#This Row],[НОМЕР]],#REF!,6),"")</f>
        <v/>
      </c>
      <c r="F226" s="13" t="str">
        <f>IFERROR(VLOOKUP(Таблица7234[[#This Row],[НОМЕР]],#REF!,4,0)-$J$2,"")</f>
        <v/>
      </c>
    </row>
    <row r="227" spans="2:6" ht="15" x14ac:dyDescent="0.2">
      <c r="B227" s="11" t="str">
        <f>IFERROR(VLOOKUP(Таблица7234[[#This Row],[НОМЕР]],#REF!,9,0),"")</f>
        <v/>
      </c>
      <c r="C227" s="12">
        <f>IF(Категорії!H227&lt;&gt;9999,Категорії!H227,"")</f>
        <v>0</v>
      </c>
      <c r="D227" s="11" t="str">
        <f>IFERROR(VLOOKUP(Таблица7234[[#This Row],[НОМЕР]],#REF!,2),"")</f>
        <v/>
      </c>
      <c r="E227" s="11" t="str">
        <f>IFERROR(VLOOKUP(Таблица7234[[#This Row],[НОМЕР]],#REF!,6),"")</f>
        <v/>
      </c>
      <c r="F227" s="13" t="str">
        <f>IFERROR(VLOOKUP(Таблица7234[[#This Row],[НОМЕР]],#REF!,4,0)-$J$2,"")</f>
        <v/>
      </c>
    </row>
    <row r="228" spans="2:6" ht="15" x14ac:dyDescent="0.2">
      <c r="B228" s="11" t="str">
        <f>IFERROR(VLOOKUP(Таблица7234[[#This Row],[НОМЕР]],#REF!,9,0),"")</f>
        <v/>
      </c>
      <c r="C228" s="12">
        <f>IF(Категорії!H228&lt;&gt;9999,Категорії!H228,"")</f>
        <v>0</v>
      </c>
      <c r="D228" s="11" t="str">
        <f>IFERROR(VLOOKUP(Таблица7234[[#This Row],[НОМЕР]],#REF!,2),"")</f>
        <v/>
      </c>
      <c r="E228" s="11" t="str">
        <f>IFERROR(VLOOKUP(Таблица7234[[#This Row],[НОМЕР]],#REF!,6),"")</f>
        <v/>
      </c>
      <c r="F228" s="13" t="str">
        <f>IFERROR(VLOOKUP(Таблица7234[[#This Row],[НОМЕР]],#REF!,4,0)-$J$2,"")</f>
        <v/>
      </c>
    </row>
    <row r="229" spans="2:6" ht="15" x14ac:dyDescent="0.2">
      <c r="B229" s="11" t="str">
        <f>IFERROR(VLOOKUP(Таблица7234[[#This Row],[НОМЕР]],#REF!,9,0),"")</f>
        <v/>
      </c>
      <c r="C229" s="12">
        <f>IF(Категорії!H229&lt;&gt;9999,Категорії!H229,"")</f>
        <v>0</v>
      </c>
      <c r="D229" s="11" t="str">
        <f>IFERROR(VLOOKUP(Таблица7234[[#This Row],[НОМЕР]],#REF!,2),"")</f>
        <v/>
      </c>
      <c r="E229" s="11" t="str">
        <f>IFERROR(VLOOKUP(Таблица7234[[#This Row],[НОМЕР]],#REF!,6),"")</f>
        <v/>
      </c>
      <c r="F229" s="13" t="str">
        <f>IFERROR(VLOOKUP(Таблица7234[[#This Row],[НОМЕР]],#REF!,4,0)-$J$2,"")</f>
        <v/>
      </c>
    </row>
    <row r="230" spans="2:6" ht="15" x14ac:dyDescent="0.2">
      <c r="B230" s="11" t="str">
        <f>IFERROR(VLOOKUP(Таблица7234[[#This Row],[НОМЕР]],#REF!,9,0),"")</f>
        <v/>
      </c>
      <c r="C230" s="12">
        <f>IF(Категорії!H230&lt;&gt;9999,Категорії!H230,"")</f>
        <v>0</v>
      </c>
      <c r="D230" s="11" t="str">
        <f>IFERROR(VLOOKUP(Таблица7234[[#This Row],[НОМЕР]],#REF!,2),"")</f>
        <v/>
      </c>
      <c r="E230" s="11" t="str">
        <f>IFERROR(VLOOKUP(Таблица7234[[#This Row],[НОМЕР]],#REF!,6),"")</f>
        <v/>
      </c>
      <c r="F230" s="13" t="str">
        <f>IFERROR(VLOOKUP(Таблица7234[[#This Row],[НОМЕР]],#REF!,4,0)-$J$2,"")</f>
        <v/>
      </c>
    </row>
    <row r="231" spans="2:6" ht="15" x14ac:dyDescent="0.2">
      <c r="B231" s="11" t="str">
        <f>IFERROR(VLOOKUP(Таблица7234[[#This Row],[НОМЕР]],#REF!,9,0),"")</f>
        <v/>
      </c>
      <c r="C231" s="12">
        <f>IF(Категорії!H231&lt;&gt;9999,Категорії!H231,"")</f>
        <v>0</v>
      </c>
      <c r="D231" s="11" t="str">
        <f>IFERROR(VLOOKUP(Таблица7234[[#This Row],[НОМЕР]],#REF!,2),"")</f>
        <v/>
      </c>
      <c r="E231" s="11" t="str">
        <f>IFERROR(VLOOKUP(Таблица7234[[#This Row],[НОМЕР]],#REF!,6),"")</f>
        <v/>
      </c>
      <c r="F231" s="13" t="str">
        <f>IFERROR(VLOOKUP(Таблица7234[[#This Row],[НОМЕР]],#REF!,4,0)-$J$2,"")</f>
        <v/>
      </c>
    </row>
    <row r="232" spans="2:6" ht="15" x14ac:dyDescent="0.2">
      <c r="B232" s="11" t="str">
        <f>IFERROR(VLOOKUP(Таблица7234[[#This Row],[НОМЕР]],#REF!,9,0),"")</f>
        <v/>
      </c>
      <c r="C232" s="12">
        <f>IF(Категорії!H232&lt;&gt;9999,Категорії!H232,"")</f>
        <v>0</v>
      </c>
      <c r="D232" s="11" t="str">
        <f>IFERROR(VLOOKUP(Таблица7234[[#This Row],[НОМЕР]],#REF!,2),"")</f>
        <v/>
      </c>
      <c r="E232" s="11" t="str">
        <f>IFERROR(VLOOKUP(Таблица7234[[#This Row],[НОМЕР]],#REF!,6),"")</f>
        <v/>
      </c>
      <c r="F232" s="13" t="str">
        <f>IFERROR(VLOOKUP(Таблица7234[[#This Row],[НОМЕР]],#REF!,4,0)-$J$2,"")</f>
        <v/>
      </c>
    </row>
    <row r="233" spans="2:6" ht="15" x14ac:dyDescent="0.2">
      <c r="B233" s="11" t="str">
        <f>IFERROR(VLOOKUP(Таблица7234[[#This Row],[НОМЕР]],#REF!,9,0),"")</f>
        <v/>
      </c>
      <c r="C233" s="12">
        <f>IF(Категорії!H233&lt;&gt;9999,Категорії!H233,"")</f>
        <v>0</v>
      </c>
      <c r="D233" s="11" t="str">
        <f>IFERROR(VLOOKUP(Таблица7234[[#This Row],[НОМЕР]],#REF!,2),"")</f>
        <v/>
      </c>
      <c r="E233" s="11" t="str">
        <f>IFERROR(VLOOKUP(Таблица7234[[#This Row],[НОМЕР]],#REF!,6),"")</f>
        <v/>
      </c>
      <c r="F233" s="13" t="str">
        <f>IFERROR(VLOOKUP(Таблица7234[[#This Row],[НОМЕР]],#REF!,4,0)-$J$2,"")</f>
        <v/>
      </c>
    </row>
    <row r="234" spans="2:6" ht="15" x14ac:dyDescent="0.2">
      <c r="B234" s="11" t="str">
        <f>IFERROR(VLOOKUP(Таблица7234[[#This Row],[НОМЕР]],#REF!,9,0),"")</f>
        <v/>
      </c>
      <c r="C234" s="12">
        <f>IF(Категорії!H234&lt;&gt;9999,Категорії!H234,"")</f>
        <v>0</v>
      </c>
      <c r="D234" s="11" t="str">
        <f>IFERROR(VLOOKUP(Таблица7234[[#This Row],[НОМЕР]],#REF!,2),"")</f>
        <v/>
      </c>
      <c r="E234" s="11" t="str">
        <f>IFERROR(VLOOKUP(Таблица7234[[#This Row],[НОМЕР]],#REF!,6),"")</f>
        <v/>
      </c>
      <c r="F234" s="13" t="str">
        <f>IFERROR(VLOOKUP(Таблица7234[[#This Row],[НОМЕР]],#REF!,4,0)-$J$2,"")</f>
        <v/>
      </c>
    </row>
    <row r="235" spans="2:6" ht="15" x14ac:dyDescent="0.2">
      <c r="B235" s="11" t="str">
        <f>IFERROR(VLOOKUP(Таблица7234[[#This Row],[НОМЕР]],#REF!,9,0),"")</f>
        <v/>
      </c>
      <c r="C235" s="12">
        <f>IF(Категорії!H235&lt;&gt;9999,Категорії!H235,"")</f>
        <v>0</v>
      </c>
      <c r="D235" s="11" t="str">
        <f>IFERROR(VLOOKUP(Таблица7234[[#This Row],[НОМЕР]],#REF!,2),"")</f>
        <v/>
      </c>
      <c r="E235" s="11" t="str">
        <f>IFERROR(VLOOKUP(Таблица7234[[#This Row],[НОМЕР]],#REF!,6),"")</f>
        <v/>
      </c>
      <c r="F235" s="13" t="str">
        <f>IFERROR(VLOOKUP(Таблица7234[[#This Row],[НОМЕР]],#REF!,4,0)-$J$2,"")</f>
        <v/>
      </c>
    </row>
    <row r="236" spans="2:6" ht="15" x14ac:dyDescent="0.2">
      <c r="B236" s="11" t="str">
        <f>IFERROR(VLOOKUP(Таблица7234[[#This Row],[НОМЕР]],#REF!,9,0),"")</f>
        <v/>
      </c>
      <c r="C236" s="12">
        <f>IF(Категорії!H236&lt;&gt;9999,Категорії!H236,"")</f>
        <v>0</v>
      </c>
      <c r="D236" s="11" t="str">
        <f>IFERROR(VLOOKUP(Таблица7234[[#This Row],[НОМЕР]],#REF!,2),"")</f>
        <v/>
      </c>
      <c r="E236" s="11" t="str">
        <f>IFERROR(VLOOKUP(Таблица7234[[#This Row],[НОМЕР]],#REF!,6),"")</f>
        <v/>
      </c>
      <c r="F236" s="13" t="str">
        <f>IFERROR(VLOOKUP(Таблица7234[[#This Row],[НОМЕР]],#REF!,4,0)-$J$2,"")</f>
        <v/>
      </c>
    </row>
    <row r="237" spans="2:6" ht="15" x14ac:dyDescent="0.2">
      <c r="B237" s="11" t="str">
        <f>IFERROR(VLOOKUP(Таблица7234[[#This Row],[НОМЕР]],#REF!,9,0),"")</f>
        <v/>
      </c>
      <c r="C237" s="12">
        <f>IF(Категорії!H237&lt;&gt;9999,Категорії!H237,"")</f>
        <v>0</v>
      </c>
      <c r="D237" s="11" t="str">
        <f>IFERROR(VLOOKUP(Таблица7234[[#This Row],[НОМЕР]],#REF!,2),"")</f>
        <v/>
      </c>
      <c r="E237" s="11" t="str">
        <f>IFERROR(VLOOKUP(Таблица7234[[#This Row],[НОМЕР]],#REF!,6),"")</f>
        <v/>
      </c>
      <c r="F237" s="13" t="str">
        <f>IFERROR(VLOOKUP(Таблица7234[[#This Row],[НОМЕР]],#REF!,4,0)-$J$2,"")</f>
        <v/>
      </c>
    </row>
    <row r="238" spans="2:6" ht="15" x14ac:dyDescent="0.2">
      <c r="B238" s="11" t="str">
        <f>IFERROR(VLOOKUP(Таблица7234[[#This Row],[НОМЕР]],#REF!,9,0),"")</f>
        <v/>
      </c>
      <c r="C238" s="12">
        <f>IF(Категорії!H238&lt;&gt;9999,Категорії!H238,"")</f>
        <v>0</v>
      </c>
      <c r="D238" s="11" t="str">
        <f>IFERROR(VLOOKUP(Таблица7234[[#This Row],[НОМЕР]],#REF!,2),"")</f>
        <v/>
      </c>
      <c r="E238" s="11" t="str">
        <f>IFERROR(VLOOKUP(Таблица7234[[#This Row],[НОМЕР]],#REF!,6),"")</f>
        <v/>
      </c>
      <c r="F238" s="13" t="str">
        <f>IFERROR(VLOOKUP(Таблица7234[[#This Row],[НОМЕР]],#REF!,4,0)-$J$2,"")</f>
        <v/>
      </c>
    </row>
    <row r="239" spans="2:6" ht="15" x14ac:dyDescent="0.2">
      <c r="B239" s="11" t="str">
        <f>IFERROR(VLOOKUP(Таблица7234[[#This Row],[НОМЕР]],#REF!,9,0),"")</f>
        <v/>
      </c>
      <c r="C239" s="12">
        <f>IF(Категорії!H239&lt;&gt;9999,Категорії!H239,"")</f>
        <v>0</v>
      </c>
      <c r="D239" s="11" t="str">
        <f>IFERROR(VLOOKUP(Таблица7234[[#This Row],[НОМЕР]],#REF!,2),"")</f>
        <v/>
      </c>
      <c r="E239" s="11" t="str">
        <f>IFERROR(VLOOKUP(Таблица7234[[#This Row],[НОМЕР]],#REF!,6),"")</f>
        <v/>
      </c>
      <c r="F239" s="13" t="str">
        <f>IFERROR(VLOOKUP(Таблица7234[[#This Row],[НОМЕР]],#REF!,4,0)-$J$2,"")</f>
        <v/>
      </c>
    </row>
    <row r="240" spans="2:6" ht="15" x14ac:dyDescent="0.2">
      <c r="B240" s="11" t="str">
        <f>IFERROR(VLOOKUP(Таблица7234[[#This Row],[НОМЕР]],#REF!,9,0),"")</f>
        <v/>
      </c>
      <c r="C240" s="12">
        <f>IF(Категорії!H240&lt;&gt;9999,Категорії!H240,"")</f>
        <v>0</v>
      </c>
      <c r="D240" s="11" t="str">
        <f>IFERROR(VLOOKUP(Таблица7234[[#This Row],[НОМЕР]],#REF!,2),"")</f>
        <v/>
      </c>
      <c r="E240" s="11" t="str">
        <f>IFERROR(VLOOKUP(Таблица7234[[#This Row],[НОМЕР]],#REF!,6),"")</f>
        <v/>
      </c>
      <c r="F240" s="13" t="str">
        <f>IFERROR(VLOOKUP(Таблица7234[[#This Row],[НОМЕР]],#REF!,4,0)-$J$2,"")</f>
        <v/>
      </c>
    </row>
    <row r="241" spans="2:6" ht="15" x14ac:dyDescent="0.2">
      <c r="B241" s="11" t="str">
        <f>IFERROR(VLOOKUP(Таблица7234[[#This Row],[НОМЕР]],#REF!,9,0),"")</f>
        <v/>
      </c>
      <c r="C241" s="12">
        <f>IF(Категорії!H241&lt;&gt;9999,Категорії!H241,"")</f>
        <v>0</v>
      </c>
      <c r="D241" s="11" t="str">
        <f>IFERROR(VLOOKUP(Таблица7234[[#This Row],[НОМЕР]],#REF!,2),"")</f>
        <v/>
      </c>
      <c r="E241" s="11" t="str">
        <f>IFERROR(VLOOKUP(Таблица7234[[#This Row],[НОМЕР]],#REF!,6),"")</f>
        <v/>
      </c>
      <c r="F241" s="13" t="str">
        <f>IFERROR(VLOOKUP(Таблица7234[[#This Row],[НОМЕР]],#REF!,4,0)-$J$2,"")</f>
        <v/>
      </c>
    </row>
    <row r="242" spans="2:6" ht="15" x14ac:dyDescent="0.2">
      <c r="B242" s="11" t="str">
        <f>IFERROR(VLOOKUP(Таблица7234[[#This Row],[НОМЕР]],#REF!,9,0),"")</f>
        <v/>
      </c>
      <c r="C242" s="12">
        <f>IF(Категорії!H242&lt;&gt;9999,Категорії!H242,"")</f>
        <v>0</v>
      </c>
      <c r="D242" s="11" t="str">
        <f>IFERROR(VLOOKUP(Таблица7234[[#This Row],[НОМЕР]],#REF!,2),"")</f>
        <v/>
      </c>
      <c r="E242" s="11" t="str">
        <f>IFERROR(VLOOKUP(Таблица7234[[#This Row],[НОМЕР]],#REF!,6),"")</f>
        <v/>
      </c>
      <c r="F242" s="13" t="str">
        <f>IFERROR(VLOOKUP(Таблица7234[[#This Row],[НОМЕР]],#REF!,4,0)-$J$2,"")</f>
        <v/>
      </c>
    </row>
    <row r="243" spans="2:6" ht="15" x14ac:dyDescent="0.2">
      <c r="B243" s="11" t="str">
        <f>IFERROR(VLOOKUP(Таблица7234[[#This Row],[НОМЕР]],#REF!,9,0),"")</f>
        <v/>
      </c>
      <c r="C243" s="12">
        <f>IF(Категорії!H243&lt;&gt;9999,Категорії!H243,"")</f>
        <v>0</v>
      </c>
      <c r="D243" s="11" t="str">
        <f>IFERROR(VLOOKUP(Таблица7234[[#This Row],[НОМЕР]],#REF!,2),"")</f>
        <v/>
      </c>
      <c r="E243" s="11" t="str">
        <f>IFERROR(VLOOKUP(Таблица7234[[#This Row],[НОМЕР]],#REF!,6),"")</f>
        <v/>
      </c>
      <c r="F243" s="13" t="str">
        <f>IFERROR(VLOOKUP(Таблица7234[[#This Row],[НОМЕР]],#REF!,4,0)-$J$2,"")</f>
        <v/>
      </c>
    </row>
    <row r="244" spans="2:6" ht="15" x14ac:dyDescent="0.2">
      <c r="B244" s="11" t="str">
        <f>IFERROR(VLOOKUP(Таблица7234[[#This Row],[НОМЕР]],#REF!,9,0),"")</f>
        <v/>
      </c>
      <c r="C244" s="12">
        <f>IF(Категорії!H244&lt;&gt;9999,Категорії!H244,"")</f>
        <v>0</v>
      </c>
      <c r="D244" s="11" t="str">
        <f>IFERROR(VLOOKUP(Таблица7234[[#This Row],[НОМЕР]],#REF!,2),"")</f>
        <v/>
      </c>
      <c r="E244" s="11" t="str">
        <f>IFERROR(VLOOKUP(Таблица7234[[#This Row],[НОМЕР]],#REF!,6),"")</f>
        <v/>
      </c>
      <c r="F244" s="13" t="str">
        <f>IFERROR(VLOOKUP(Таблица7234[[#This Row],[НОМЕР]],#REF!,4,0)-$J$2,"")</f>
        <v/>
      </c>
    </row>
    <row r="245" spans="2:6" ht="15" x14ac:dyDescent="0.2">
      <c r="B245" s="11" t="str">
        <f>IFERROR(VLOOKUP(Таблица7234[[#This Row],[НОМЕР]],#REF!,9,0),"")</f>
        <v/>
      </c>
      <c r="C245" s="12">
        <f>IF(Категорії!H245&lt;&gt;9999,Категорії!H245,"")</f>
        <v>0</v>
      </c>
      <c r="D245" s="11" t="str">
        <f>IFERROR(VLOOKUP(Таблица7234[[#This Row],[НОМЕР]],#REF!,2),"")</f>
        <v/>
      </c>
      <c r="E245" s="11" t="str">
        <f>IFERROR(VLOOKUP(Таблица7234[[#This Row],[НОМЕР]],#REF!,6),"")</f>
        <v/>
      </c>
      <c r="F245" s="13" t="str">
        <f>IFERROR(VLOOKUP(Таблица7234[[#This Row],[НОМЕР]],#REF!,4,0)-$J$2,"")</f>
        <v/>
      </c>
    </row>
    <row r="246" spans="2:6" ht="15" x14ac:dyDescent="0.2">
      <c r="B246" s="11" t="str">
        <f>IFERROR(VLOOKUP(Таблица7234[[#This Row],[НОМЕР]],#REF!,9,0),"")</f>
        <v/>
      </c>
      <c r="C246" s="12">
        <f>IF(Категорії!H246&lt;&gt;9999,Категорії!H246,"")</f>
        <v>0</v>
      </c>
      <c r="D246" s="11" t="str">
        <f>IFERROR(VLOOKUP(Таблица7234[[#This Row],[НОМЕР]],#REF!,2),"")</f>
        <v/>
      </c>
      <c r="E246" s="11" t="str">
        <f>IFERROR(VLOOKUP(Таблица7234[[#This Row],[НОМЕР]],#REF!,6),"")</f>
        <v/>
      </c>
      <c r="F246" s="13" t="str">
        <f>IFERROR(VLOOKUP(Таблица7234[[#This Row],[НОМЕР]],#REF!,4,0)-$J$2,"")</f>
        <v/>
      </c>
    </row>
    <row r="247" spans="2:6" ht="15" x14ac:dyDescent="0.2">
      <c r="B247" s="11" t="str">
        <f>IFERROR(VLOOKUP(Таблица7234[[#This Row],[НОМЕР]],#REF!,9,0),"")</f>
        <v/>
      </c>
      <c r="C247" s="12">
        <f>IF(Категорії!H247&lt;&gt;9999,Категорії!H247,"")</f>
        <v>0</v>
      </c>
      <c r="D247" s="11" t="str">
        <f>IFERROR(VLOOKUP(Таблица7234[[#This Row],[НОМЕР]],#REF!,2),"")</f>
        <v/>
      </c>
      <c r="E247" s="11" t="str">
        <f>IFERROR(VLOOKUP(Таблица7234[[#This Row],[НОМЕР]],#REF!,6),"")</f>
        <v/>
      </c>
      <c r="F247" s="13" t="str">
        <f>IFERROR(VLOOKUP(Таблица7234[[#This Row],[НОМЕР]],#REF!,4,0)-$J$2,"")</f>
        <v/>
      </c>
    </row>
    <row r="248" spans="2:6" ht="15" x14ac:dyDescent="0.2">
      <c r="B248" s="11" t="str">
        <f>IFERROR(VLOOKUP(Таблица7234[[#This Row],[НОМЕР]],#REF!,9,0),"")</f>
        <v/>
      </c>
      <c r="C248" s="12">
        <f>IF(Категорії!H248&lt;&gt;9999,Категорії!H248,"")</f>
        <v>0</v>
      </c>
      <c r="D248" s="11" t="str">
        <f>IFERROR(VLOOKUP(Таблица7234[[#This Row],[НОМЕР]],#REF!,2),"")</f>
        <v/>
      </c>
      <c r="E248" s="11" t="str">
        <f>IFERROR(VLOOKUP(Таблица7234[[#This Row],[НОМЕР]],#REF!,6),"")</f>
        <v/>
      </c>
      <c r="F248" s="13" t="str">
        <f>IFERROR(VLOOKUP(Таблица7234[[#This Row],[НОМЕР]],#REF!,4,0)-$J$2,"")</f>
        <v/>
      </c>
    </row>
    <row r="249" spans="2:6" ht="15" x14ac:dyDescent="0.2">
      <c r="B249" s="11" t="str">
        <f>IFERROR(VLOOKUP(Таблица7234[[#This Row],[НОМЕР]],#REF!,9,0),"")</f>
        <v/>
      </c>
      <c r="C249" s="12">
        <f>IF(Категорії!H249&lt;&gt;9999,Категорії!H249,"")</f>
        <v>0</v>
      </c>
      <c r="D249" s="11" t="str">
        <f>IFERROR(VLOOKUP(Таблица7234[[#This Row],[НОМЕР]],#REF!,2),"")</f>
        <v/>
      </c>
      <c r="E249" s="11" t="str">
        <f>IFERROR(VLOOKUP(Таблица7234[[#This Row],[НОМЕР]],#REF!,6),"")</f>
        <v/>
      </c>
      <c r="F249" s="13" t="str">
        <f>IFERROR(VLOOKUP(Таблица7234[[#This Row],[НОМЕР]],#REF!,4,0)-$J$2,"")</f>
        <v/>
      </c>
    </row>
    <row r="250" spans="2:6" ht="15" x14ac:dyDescent="0.2">
      <c r="B250" s="11" t="str">
        <f>IFERROR(VLOOKUP(Таблица7234[[#This Row],[НОМЕР]],#REF!,9,0),"")</f>
        <v/>
      </c>
      <c r="C250" s="12">
        <f>IF(Категорії!H250&lt;&gt;9999,Категорії!H250,"")</f>
        <v>0</v>
      </c>
      <c r="D250" s="11" t="str">
        <f>IFERROR(VLOOKUP(Таблица7234[[#This Row],[НОМЕР]],#REF!,2),"")</f>
        <v/>
      </c>
      <c r="E250" s="11" t="str">
        <f>IFERROR(VLOOKUP(Таблица7234[[#This Row],[НОМЕР]],#REF!,6),"")</f>
        <v/>
      </c>
      <c r="F250" s="13" t="str">
        <f>IFERROR(VLOOKUP(Таблица7234[[#This Row],[НОМЕР]],#REF!,4,0)-$J$2,"")</f>
        <v/>
      </c>
    </row>
    <row r="251" spans="2:6" ht="15" x14ac:dyDescent="0.2">
      <c r="B251" s="11" t="str">
        <f>IFERROR(VLOOKUP(Таблица7234[[#This Row],[НОМЕР]],#REF!,9,0),"")</f>
        <v/>
      </c>
      <c r="C251" s="12">
        <f>IF(Категорії!H251&lt;&gt;9999,Категорії!H251,"")</f>
        <v>0</v>
      </c>
      <c r="D251" s="11" t="str">
        <f>IFERROR(VLOOKUP(Таблица7234[[#This Row],[НОМЕР]],#REF!,2),"")</f>
        <v/>
      </c>
      <c r="E251" s="11" t="str">
        <f>IFERROR(VLOOKUP(Таблица7234[[#This Row],[НОМЕР]],#REF!,6),"")</f>
        <v/>
      </c>
      <c r="F251" s="13" t="str">
        <f>IFERROR(VLOOKUP(Таблица7234[[#This Row],[НОМЕР]],#REF!,4,0)-$J$2,"")</f>
        <v/>
      </c>
    </row>
    <row r="252" spans="2:6" ht="15" x14ac:dyDescent="0.2">
      <c r="B252" s="11" t="str">
        <f>IFERROR(VLOOKUP(Таблица7234[[#This Row],[НОМЕР]],#REF!,9,0),"")</f>
        <v/>
      </c>
      <c r="C252" s="12">
        <f>IF(Категорії!H252&lt;&gt;9999,Категорії!H252,"")</f>
        <v>0</v>
      </c>
      <c r="D252" s="11" t="str">
        <f>IFERROR(VLOOKUP(Таблица7234[[#This Row],[НОМЕР]],#REF!,2),"")</f>
        <v/>
      </c>
      <c r="E252" s="11" t="str">
        <f>IFERROR(VLOOKUP(Таблица7234[[#This Row],[НОМЕР]],#REF!,6),"")</f>
        <v/>
      </c>
      <c r="F252" s="13" t="str">
        <f>IFERROR(VLOOKUP(Таблица7234[[#This Row],[НОМЕР]],#REF!,4,0)-$J$2,"")</f>
        <v/>
      </c>
    </row>
    <row r="253" spans="2:6" ht="15" x14ac:dyDescent="0.2">
      <c r="B253" s="11" t="str">
        <f>IFERROR(VLOOKUP(Таблица7234[[#This Row],[НОМЕР]],#REF!,9,0),"")</f>
        <v/>
      </c>
      <c r="C253" s="12">
        <f>IF(Категорії!H253&lt;&gt;9999,Категорії!H253,"")</f>
        <v>0</v>
      </c>
      <c r="D253" s="11" t="str">
        <f>IFERROR(VLOOKUP(Таблица7234[[#This Row],[НОМЕР]],#REF!,2),"")</f>
        <v/>
      </c>
      <c r="E253" s="11" t="str">
        <f>IFERROR(VLOOKUP(Таблица7234[[#This Row],[НОМЕР]],#REF!,6),"")</f>
        <v/>
      </c>
      <c r="F253" s="13" t="str">
        <f>IFERROR(VLOOKUP(Таблица7234[[#This Row],[НОМЕР]],#REF!,4,0)-$J$2,"")</f>
        <v/>
      </c>
    </row>
    <row r="254" spans="2:6" ht="15" x14ac:dyDescent="0.2">
      <c r="B254" s="11" t="str">
        <f>IFERROR(VLOOKUP(Таблица7234[[#This Row],[НОМЕР]],#REF!,9,0),"")</f>
        <v/>
      </c>
      <c r="C254" s="12">
        <f>IF(Категорії!H254&lt;&gt;9999,Категорії!H254,"")</f>
        <v>0</v>
      </c>
      <c r="D254" s="11" t="str">
        <f>IFERROR(VLOOKUP(Таблица7234[[#This Row],[НОМЕР]],#REF!,2),"")</f>
        <v/>
      </c>
      <c r="E254" s="11" t="str">
        <f>IFERROR(VLOOKUP(Таблица7234[[#This Row],[НОМЕР]],#REF!,6),"")</f>
        <v/>
      </c>
      <c r="F254" s="13" t="str">
        <f>IFERROR(VLOOKUP(Таблица7234[[#This Row],[НОМЕР]],#REF!,4,0)-$J$2,"")</f>
        <v/>
      </c>
    </row>
    <row r="255" spans="2:6" ht="15" x14ac:dyDescent="0.2">
      <c r="B255" s="11" t="str">
        <f>IFERROR(VLOOKUP(Таблица7234[[#This Row],[НОМЕР]],#REF!,9,0),"")</f>
        <v/>
      </c>
      <c r="C255" s="12">
        <f>IF(Категорії!H255&lt;&gt;9999,Категорії!H255,"")</f>
        <v>0</v>
      </c>
      <c r="D255" s="11" t="str">
        <f>IFERROR(VLOOKUP(Таблица7234[[#This Row],[НОМЕР]],#REF!,2),"")</f>
        <v/>
      </c>
      <c r="E255" s="11" t="str">
        <f>IFERROR(VLOOKUP(Таблица7234[[#This Row],[НОМЕР]],#REF!,6),"")</f>
        <v/>
      </c>
      <c r="F255" s="13" t="str">
        <f>IFERROR(VLOOKUP(Таблица7234[[#This Row],[НОМЕР]],#REF!,4,0)-$J$2,"")</f>
        <v/>
      </c>
    </row>
    <row r="256" spans="2:6" ht="15" x14ac:dyDescent="0.2">
      <c r="B256" s="11" t="str">
        <f>IFERROR(VLOOKUP(Таблица7234[[#This Row],[НОМЕР]],#REF!,9,0),"")</f>
        <v/>
      </c>
      <c r="C256" s="12">
        <f>IF(Категорії!H256&lt;&gt;9999,Категорії!H256,"")</f>
        <v>0</v>
      </c>
      <c r="D256" s="11" t="str">
        <f>IFERROR(VLOOKUP(Таблица7234[[#This Row],[НОМЕР]],#REF!,2),"")</f>
        <v/>
      </c>
      <c r="E256" s="11" t="str">
        <f>IFERROR(VLOOKUP(Таблица7234[[#This Row],[НОМЕР]],#REF!,6),"")</f>
        <v/>
      </c>
      <c r="F256" s="13" t="str">
        <f>IFERROR(VLOOKUP(Таблица7234[[#This Row],[НОМЕР]],#REF!,4,0)-$J$2,"")</f>
        <v/>
      </c>
    </row>
    <row r="257" spans="2:6" ht="15" x14ac:dyDescent="0.2">
      <c r="B257" s="11" t="str">
        <f>IFERROR(VLOOKUP(Таблица7234[[#This Row],[НОМЕР]],#REF!,9,0),"")</f>
        <v/>
      </c>
      <c r="C257" s="12">
        <f>IF(Категорії!H257&lt;&gt;9999,Категорії!H257,"")</f>
        <v>0</v>
      </c>
      <c r="D257" s="11" t="str">
        <f>IFERROR(VLOOKUP(Таблица7234[[#This Row],[НОМЕР]],#REF!,2),"")</f>
        <v/>
      </c>
      <c r="E257" s="11" t="str">
        <f>IFERROR(VLOOKUP(Таблица7234[[#This Row],[НОМЕР]],#REF!,6),"")</f>
        <v/>
      </c>
      <c r="F257" s="13" t="str">
        <f>IFERROR(VLOOKUP(Таблица7234[[#This Row],[НОМЕР]],#REF!,4,0)-$J$2,"")</f>
        <v/>
      </c>
    </row>
    <row r="258" spans="2:6" ht="15" x14ac:dyDescent="0.2">
      <c r="B258" s="11" t="str">
        <f>IFERROR(VLOOKUP(Таблица7234[[#This Row],[НОМЕР]],#REF!,9,0),"")</f>
        <v/>
      </c>
      <c r="C258" s="12">
        <f>IF(Категорії!H258&lt;&gt;9999,Категорії!H258,"")</f>
        <v>0</v>
      </c>
      <c r="D258" s="11" t="str">
        <f>IFERROR(VLOOKUP(Таблица7234[[#This Row],[НОМЕР]],#REF!,2),"")</f>
        <v/>
      </c>
      <c r="E258" s="11" t="str">
        <f>IFERROR(VLOOKUP(Таблица7234[[#This Row],[НОМЕР]],#REF!,6),"")</f>
        <v/>
      </c>
      <c r="F258" s="13" t="str">
        <f>IFERROR(VLOOKUP(Таблица7234[[#This Row],[НОМЕР]],#REF!,4,0)-$J$2,"")</f>
        <v/>
      </c>
    </row>
    <row r="259" spans="2:6" ht="15" x14ac:dyDescent="0.2">
      <c r="B259" s="11" t="str">
        <f>IFERROR(VLOOKUP(Таблица7234[[#This Row],[НОМЕР]],#REF!,9,0),"")</f>
        <v/>
      </c>
      <c r="C259" s="12">
        <f>IF(Категорії!H259&lt;&gt;9999,Категорії!H259,"")</f>
        <v>0</v>
      </c>
      <c r="D259" s="11" t="str">
        <f>IFERROR(VLOOKUP(Таблица7234[[#This Row],[НОМЕР]],#REF!,2),"")</f>
        <v/>
      </c>
      <c r="E259" s="11" t="str">
        <f>IFERROR(VLOOKUP(Таблица7234[[#This Row],[НОМЕР]],#REF!,6),"")</f>
        <v/>
      </c>
      <c r="F259" s="13" t="str">
        <f>IFERROR(VLOOKUP(Таблица7234[[#This Row],[НОМЕР]],#REF!,4,0)-$J$2,"")</f>
        <v/>
      </c>
    </row>
    <row r="260" spans="2:6" ht="15" x14ac:dyDescent="0.2">
      <c r="B260" s="11" t="str">
        <f>IFERROR(VLOOKUP(Таблица7234[[#This Row],[НОМЕР]],#REF!,9,0),"")</f>
        <v/>
      </c>
      <c r="C260" s="12">
        <f>IF(Категорії!H260&lt;&gt;9999,Категорії!H260,"")</f>
        <v>0</v>
      </c>
      <c r="D260" s="11" t="str">
        <f>IFERROR(VLOOKUP(Таблица7234[[#This Row],[НОМЕР]],#REF!,2),"")</f>
        <v/>
      </c>
      <c r="E260" s="11" t="str">
        <f>IFERROR(VLOOKUP(Таблица7234[[#This Row],[НОМЕР]],#REF!,6),"")</f>
        <v/>
      </c>
      <c r="F260" s="13" t="str">
        <f>IFERROR(VLOOKUP(Таблица7234[[#This Row],[НОМЕР]],#REF!,4,0)-$J$2,"")</f>
        <v/>
      </c>
    </row>
    <row r="261" spans="2:6" ht="15" x14ac:dyDescent="0.2">
      <c r="B261" s="11" t="str">
        <f>IFERROR(VLOOKUP(Таблица7234[[#This Row],[НОМЕР]],#REF!,9,0),"")</f>
        <v/>
      </c>
      <c r="C261" s="12">
        <f>IF(Категорії!H261&lt;&gt;9999,Категорії!H261,"")</f>
        <v>0</v>
      </c>
      <c r="D261" s="11" t="str">
        <f>IFERROR(VLOOKUP(Таблица7234[[#This Row],[НОМЕР]],#REF!,2),"")</f>
        <v/>
      </c>
      <c r="E261" s="11" t="str">
        <f>IFERROR(VLOOKUP(Таблица7234[[#This Row],[НОМЕР]],#REF!,6),"")</f>
        <v/>
      </c>
      <c r="F261" s="13" t="str">
        <f>IFERROR(VLOOKUP(Таблица7234[[#This Row],[НОМЕР]],#REF!,4,0)-$J$2,"")</f>
        <v/>
      </c>
    </row>
    <row r="262" spans="2:6" ht="15" x14ac:dyDescent="0.2">
      <c r="B262" s="11" t="str">
        <f>IFERROR(VLOOKUP(Таблица7234[[#This Row],[НОМЕР]],#REF!,9,0),"")</f>
        <v/>
      </c>
      <c r="C262" s="12">
        <f>IF(Категорії!H262&lt;&gt;9999,Категорії!H262,"")</f>
        <v>0</v>
      </c>
      <c r="D262" s="11" t="str">
        <f>IFERROR(VLOOKUP(Таблица7234[[#This Row],[НОМЕР]],#REF!,2),"")</f>
        <v/>
      </c>
      <c r="E262" s="11" t="str">
        <f>IFERROR(VLOOKUP(Таблица7234[[#This Row],[НОМЕР]],#REF!,6),"")</f>
        <v/>
      </c>
      <c r="F262" s="13" t="str">
        <f>IFERROR(VLOOKUP(Таблица7234[[#This Row],[НОМЕР]],#REF!,4,0)-$J$2,"")</f>
        <v/>
      </c>
    </row>
    <row r="263" spans="2:6" ht="15" x14ac:dyDescent="0.2">
      <c r="B263" s="11" t="str">
        <f>IFERROR(VLOOKUP(Таблица7234[[#This Row],[НОМЕР]],#REF!,9,0),"")</f>
        <v/>
      </c>
      <c r="C263" s="12">
        <f>IF(Категорії!H263&lt;&gt;9999,Категорії!H263,"")</f>
        <v>0</v>
      </c>
      <c r="D263" s="11" t="str">
        <f>IFERROR(VLOOKUP(Таблица7234[[#This Row],[НОМЕР]],#REF!,2),"")</f>
        <v/>
      </c>
      <c r="E263" s="11" t="str">
        <f>IFERROR(VLOOKUP(Таблица7234[[#This Row],[НОМЕР]],#REF!,6),"")</f>
        <v/>
      </c>
      <c r="F263" s="13" t="str">
        <f>IFERROR(VLOOKUP(Таблица7234[[#This Row],[НОМЕР]],#REF!,4,0)-$J$2,"")</f>
        <v/>
      </c>
    </row>
    <row r="264" spans="2:6" ht="15" x14ac:dyDescent="0.2">
      <c r="B264" s="11" t="str">
        <f>IFERROR(VLOOKUP(Таблица7234[[#This Row],[НОМЕР]],#REF!,9,0),"")</f>
        <v/>
      </c>
      <c r="C264" s="12">
        <f>IF(Категорії!H264&lt;&gt;9999,Категорії!H264,"")</f>
        <v>0</v>
      </c>
      <c r="D264" s="11" t="str">
        <f>IFERROR(VLOOKUP(Таблица7234[[#This Row],[НОМЕР]],#REF!,2),"")</f>
        <v/>
      </c>
      <c r="E264" s="11" t="str">
        <f>IFERROR(VLOOKUP(Таблица7234[[#This Row],[НОМЕР]],#REF!,6),"")</f>
        <v/>
      </c>
      <c r="F264" s="13" t="str">
        <f>IFERROR(VLOOKUP(Таблица7234[[#This Row],[НОМЕР]],#REF!,4,0)-$J$2,"")</f>
        <v/>
      </c>
    </row>
    <row r="265" spans="2:6" ht="15" x14ac:dyDescent="0.2">
      <c r="B265" s="11" t="str">
        <f>IFERROR(VLOOKUP(Таблица7234[[#This Row],[НОМЕР]],#REF!,9,0),"")</f>
        <v/>
      </c>
      <c r="C265" s="12">
        <f>IF(Категорії!H265&lt;&gt;9999,Категорії!H265,"")</f>
        <v>0</v>
      </c>
      <c r="D265" s="11" t="str">
        <f>IFERROR(VLOOKUP(Таблица7234[[#This Row],[НОМЕР]],#REF!,2),"")</f>
        <v/>
      </c>
      <c r="E265" s="11" t="str">
        <f>IFERROR(VLOOKUP(Таблица7234[[#This Row],[НОМЕР]],#REF!,6),"")</f>
        <v/>
      </c>
      <c r="F265" s="13" t="str">
        <f>IFERROR(VLOOKUP(Таблица7234[[#This Row],[НОМЕР]],#REF!,4,0)-$J$2,"")</f>
        <v/>
      </c>
    </row>
    <row r="266" spans="2:6" ht="15" x14ac:dyDescent="0.2">
      <c r="B266" s="11" t="str">
        <f>IFERROR(VLOOKUP(Таблица7234[[#This Row],[НОМЕР]],#REF!,9,0),"")</f>
        <v/>
      </c>
      <c r="C266" s="12">
        <f>IF(Категорії!H266&lt;&gt;9999,Категорії!H266,"")</f>
        <v>0</v>
      </c>
      <c r="D266" s="11" t="str">
        <f>IFERROR(VLOOKUP(Таблица7234[[#This Row],[НОМЕР]],#REF!,2),"")</f>
        <v/>
      </c>
      <c r="E266" s="11" t="str">
        <f>IFERROR(VLOOKUP(Таблица7234[[#This Row],[НОМЕР]],#REF!,6),"")</f>
        <v/>
      </c>
      <c r="F266" s="13" t="str">
        <f>IFERROR(VLOOKUP(Таблица7234[[#This Row],[НОМЕР]],#REF!,4,0)-$J$2,"")</f>
        <v/>
      </c>
    </row>
    <row r="267" spans="2:6" ht="15" x14ac:dyDescent="0.2">
      <c r="B267" s="11" t="str">
        <f>IFERROR(VLOOKUP(Таблица7234[[#This Row],[НОМЕР]],#REF!,9,0),"")</f>
        <v/>
      </c>
      <c r="C267" s="12">
        <f>IF(Категорії!H267&lt;&gt;9999,Категорії!H267,"")</f>
        <v>0</v>
      </c>
      <c r="D267" s="11" t="str">
        <f>IFERROR(VLOOKUP(Таблица7234[[#This Row],[НОМЕР]],#REF!,2),"")</f>
        <v/>
      </c>
      <c r="E267" s="11" t="str">
        <f>IFERROR(VLOOKUP(Таблица7234[[#This Row],[НОМЕР]],#REF!,6),"")</f>
        <v/>
      </c>
      <c r="F267" s="13" t="str">
        <f>IFERROR(VLOOKUP(Таблица7234[[#This Row],[НОМЕР]],#REF!,4,0)-$J$2,"")</f>
        <v/>
      </c>
    </row>
    <row r="268" spans="2:6" ht="15" x14ac:dyDescent="0.2">
      <c r="B268" s="11" t="str">
        <f>IFERROR(VLOOKUP(Таблица7234[[#This Row],[НОМЕР]],#REF!,9,0),"")</f>
        <v/>
      </c>
      <c r="C268" s="12">
        <f>IF(Категорії!H268&lt;&gt;9999,Категорії!H268,"")</f>
        <v>0</v>
      </c>
      <c r="D268" s="11" t="str">
        <f>IFERROR(VLOOKUP(Таблица7234[[#This Row],[НОМЕР]],#REF!,2),"")</f>
        <v/>
      </c>
      <c r="E268" s="11" t="str">
        <f>IFERROR(VLOOKUP(Таблица7234[[#This Row],[НОМЕР]],#REF!,6),"")</f>
        <v/>
      </c>
      <c r="F268" s="13" t="str">
        <f>IFERROR(VLOOKUP(Таблица7234[[#This Row],[НОМЕР]],#REF!,4,0)-$J$2,"")</f>
        <v/>
      </c>
    </row>
    <row r="269" spans="2:6" ht="15" x14ac:dyDescent="0.2">
      <c r="B269" s="11" t="str">
        <f>IFERROR(VLOOKUP(Таблица7234[[#This Row],[НОМЕР]],#REF!,9,0),"")</f>
        <v/>
      </c>
      <c r="C269" s="12">
        <f>IF(Категорії!H269&lt;&gt;9999,Категорії!H269,"")</f>
        <v>0</v>
      </c>
      <c r="D269" s="11" t="str">
        <f>IFERROR(VLOOKUP(Таблица7234[[#This Row],[НОМЕР]],#REF!,2),"")</f>
        <v/>
      </c>
      <c r="E269" s="11" t="str">
        <f>IFERROR(VLOOKUP(Таблица7234[[#This Row],[НОМЕР]],#REF!,6),"")</f>
        <v/>
      </c>
      <c r="F269" s="13" t="str">
        <f>IFERROR(VLOOKUP(Таблица7234[[#This Row],[НОМЕР]],#REF!,4,0)-$J$2,"")</f>
        <v/>
      </c>
    </row>
    <row r="270" spans="2:6" ht="15" x14ac:dyDescent="0.2">
      <c r="B270" s="11" t="str">
        <f>IFERROR(VLOOKUP(Таблица7234[[#This Row],[НОМЕР]],#REF!,9,0),"")</f>
        <v/>
      </c>
      <c r="C270" s="12">
        <f>IF(Категорії!H270&lt;&gt;9999,Категорії!H270,"")</f>
        <v>0</v>
      </c>
      <c r="D270" s="11" t="str">
        <f>IFERROR(VLOOKUP(Таблица7234[[#This Row],[НОМЕР]],#REF!,2),"")</f>
        <v/>
      </c>
      <c r="E270" s="11" t="str">
        <f>IFERROR(VLOOKUP(Таблица7234[[#This Row],[НОМЕР]],#REF!,6),"")</f>
        <v/>
      </c>
      <c r="F270" s="13" t="str">
        <f>IFERROR(VLOOKUP(Таблица7234[[#This Row],[НОМЕР]],#REF!,4,0)-$J$2,"")</f>
        <v/>
      </c>
    </row>
    <row r="271" spans="2:6" ht="15" x14ac:dyDescent="0.2">
      <c r="B271" s="11" t="str">
        <f>IFERROR(VLOOKUP(Таблица7234[[#This Row],[НОМЕР]],#REF!,9,0),"")</f>
        <v/>
      </c>
      <c r="C271" s="12">
        <f>IF(Категорії!H271&lt;&gt;9999,Категорії!H271,"")</f>
        <v>0</v>
      </c>
      <c r="D271" s="11" t="str">
        <f>IFERROR(VLOOKUP(Таблица7234[[#This Row],[НОМЕР]],#REF!,2),"")</f>
        <v/>
      </c>
      <c r="E271" s="11" t="str">
        <f>IFERROR(VLOOKUP(Таблица7234[[#This Row],[НОМЕР]],#REF!,6),"")</f>
        <v/>
      </c>
      <c r="F271" s="13" t="str">
        <f>IFERROR(VLOOKUP(Таблица7234[[#This Row],[НОМЕР]],#REF!,4,0)-$J$2,"")</f>
        <v/>
      </c>
    </row>
    <row r="272" spans="2:6" ht="15" x14ac:dyDescent="0.2">
      <c r="B272" s="11" t="str">
        <f>IFERROR(VLOOKUP(Таблица7234[[#This Row],[НОМЕР]],#REF!,9,0),"")</f>
        <v/>
      </c>
      <c r="C272" s="12">
        <f>IF(Категорії!H272&lt;&gt;9999,Категорії!H272,"")</f>
        <v>0</v>
      </c>
      <c r="D272" s="11" t="str">
        <f>IFERROR(VLOOKUP(Таблица7234[[#This Row],[НОМЕР]],#REF!,2),"")</f>
        <v/>
      </c>
      <c r="E272" s="11" t="str">
        <f>IFERROR(VLOOKUP(Таблица7234[[#This Row],[НОМЕР]],#REF!,6),"")</f>
        <v/>
      </c>
      <c r="F272" s="13" t="str">
        <f>IFERROR(VLOOKUP(Таблица7234[[#This Row],[НОМЕР]],#REF!,4,0)-$J$2,"")</f>
        <v/>
      </c>
    </row>
    <row r="273" spans="2:6" ht="15" x14ac:dyDescent="0.2">
      <c r="B273" s="11" t="str">
        <f>IFERROR(VLOOKUP(Таблица7234[[#This Row],[НОМЕР]],#REF!,9,0),"")</f>
        <v/>
      </c>
      <c r="C273" s="12">
        <f>IF(Категорії!H273&lt;&gt;9999,Категорії!H273,"")</f>
        <v>0</v>
      </c>
      <c r="D273" s="11" t="str">
        <f>IFERROR(VLOOKUP(Таблица7234[[#This Row],[НОМЕР]],#REF!,2),"")</f>
        <v/>
      </c>
      <c r="E273" s="11" t="str">
        <f>IFERROR(VLOOKUP(Таблица7234[[#This Row],[НОМЕР]],#REF!,6),"")</f>
        <v/>
      </c>
      <c r="F273" s="13" t="str">
        <f>IFERROR(VLOOKUP(Таблица7234[[#This Row],[НОМЕР]],#REF!,4,0)-$J$2,"")</f>
        <v/>
      </c>
    </row>
    <row r="274" spans="2:6" ht="15" x14ac:dyDescent="0.2">
      <c r="B274" s="11" t="str">
        <f>IFERROR(VLOOKUP(Таблица7234[[#This Row],[НОМЕР]],#REF!,9,0),"")</f>
        <v/>
      </c>
      <c r="C274" s="12">
        <f>IF(Категорії!H274&lt;&gt;9999,Категорії!H274,"")</f>
        <v>0</v>
      </c>
      <c r="D274" s="11" t="str">
        <f>IFERROR(VLOOKUP(Таблица7234[[#This Row],[НОМЕР]],#REF!,2),"")</f>
        <v/>
      </c>
      <c r="E274" s="11" t="str">
        <f>IFERROR(VLOOKUP(Таблица7234[[#This Row],[НОМЕР]],#REF!,6),"")</f>
        <v/>
      </c>
      <c r="F274" s="13" t="str">
        <f>IFERROR(VLOOKUP(Таблица7234[[#This Row],[НОМЕР]],#REF!,4,0)-$J$2,"")</f>
        <v/>
      </c>
    </row>
    <row r="275" spans="2:6" ht="15" x14ac:dyDescent="0.2">
      <c r="B275" s="11" t="str">
        <f>IFERROR(VLOOKUP(Таблица7234[[#This Row],[НОМЕР]],#REF!,9,0),"")</f>
        <v/>
      </c>
      <c r="C275" s="12">
        <f>IF(Категорії!H275&lt;&gt;9999,Категорії!H275,"")</f>
        <v>0</v>
      </c>
      <c r="D275" s="11" t="str">
        <f>IFERROR(VLOOKUP(Таблица7234[[#This Row],[НОМЕР]],#REF!,2),"")</f>
        <v/>
      </c>
      <c r="E275" s="11" t="str">
        <f>IFERROR(VLOOKUP(Таблица7234[[#This Row],[НОМЕР]],#REF!,6),"")</f>
        <v/>
      </c>
      <c r="F275" s="13" t="str">
        <f>IFERROR(VLOOKUP(Таблица7234[[#This Row],[НОМЕР]],#REF!,4,0)-$J$2,"")</f>
        <v/>
      </c>
    </row>
    <row r="276" spans="2:6" ht="15" x14ac:dyDescent="0.2">
      <c r="B276" s="11" t="str">
        <f>IFERROR(VLOOKUP(Таблица7234[[#This Row],[НОМЕР]],#REF!,9,0),"")</f>
        <v/>
      </c>
      <c r="C276" s="12">
        <f>IF(Категорії!H276&lt;&gt;9999,Категорії!H276,"")</f>
        <v>0</v>
      </c>
      <c r="D276" s="11" t="str">
        <f>IFERROR(VLOOKUP(Таблица7234[[#This Row],[НОМЕР]],#REF!,2),"")</f>
        <v/>
      </c>
      <c r="E276" s="11" t="str">
        <f>IFERROR(VLOOKUP(Таблица7234[[#This Row],[НОМЕР]],#REF!,6),"")</f>
        <v/>
      </c>
      <c r="F276" s="13" t="str">
        <f>IFERROR(VLOOKUP(Таблица7234[[#This Row],[НОМЕР]],#REF!,4,0)-$J$2,"")</f>
        <v/>
      </c>
    </row>
    <row r="277" spans="2:6" ht="15" x14ac:dyDescent="0.2">
      <c r="B277" s="11" t="str">
        <f>IFERROR(VLOOKUP(Таблица7234[[#This Row],[НОМЕР]],#REF!,9,0),"")</f>
        <v/>
      </c>
      <c r="C277" s="12">
        <f>IF(Категорії!H277&lt;&gt;9999,Категорії!H277,"")</f>
        <v>0</v>
      </c>
      <c r="D277" s="11" t="str">
        <f>IFERROR(VLOOKUP(Таблица7234[[#This Row],[НОМЕР]],#REF!,2),"")</f>
        <v/>
      </c>
      <c r="E277" s="11" t="str">
        <f>IFERROR(VLOOKUP(Таблица7234[[#This Row],[НОМЕР]],#REF!,6),"")</f>
        <v/>
      </c>
      <c r="F277" s="13" t="str">
        <f>IFERROR(VLOOKUP(Таблица7234[[#This Row],[НОМЕР]],#REF!,4,0)-$J$2,"")</f>
        <v/>
      </c>
    </row>
    <row r="278" spans="2:6" ht="15" x14ac:dyDescent="0.2">
      <c r="B278" s="11" t="str">
        <f>IFERROR(VLOOKUP(Таблица7234[[#This Row],[НОМЕР]],#REF!,9,0),"")</f>
        <v/>
      </c>
      <c r="C278" s="12">
        <f>IF(Категорії!H278&lt;&gt;9999,Категорії!H278,"")</f>
        <v>0</v>
      </c>
      <c r="D278" s="11" t="str">
        <f>IFERROR(VLOOKUP(Таблица7234[[#This Row],[НОМЕР]],#REF!,2),"")</f>
        <v/>
      </c>
      <c r="E278" s="11" t="str">
        <f>IFERROR(VLOOKUP(Таблица7234[[#This Row],[НОМЕР]],#REF!,6),"")</f>
        <v/>
      </c>
      <c r="F278" s="13" t="str">
        <f>IFERROR(VLOOKUP(Таблица7234[[#This Row],[НОМЕР]],#REF!,4,0)-$J$2,"")</f>
        <v/>
      </c>
    </row>
    <row r="279" spans="2:6" ht="15" x14ac:dyDescent="0.2">
      <c r="B279" s="11" t="str">
        <f>IFERROR(VLOOKUP(Таблица7234[[#This Row],[НОМЕР]],#REF!,9,0),"")</f>
        <v/>
      </c>
      <c r="C279" s="12">
        <f>IF(Категорії!H279&lt;&gt;9999,Категорії!H279,"")</f>
        <v>0</v>
      </c>
      <c r="D279" s="11" t="str">
        <f>IFERROR(VLOOKUP(Таблица7234[[#This Row],[НОМЕР]],#REF!,2),"")</f>
        <v/>
      </c>
      <c r="E279" s="11" t="str">
        <f>IFERROR(VLOOKUP(Таблица7234[[#This Row],[НОМЕР]],#REF!,6),"")</f>
        <v/>
      </c>
      <c r="F279" s="13" t="str">
        <f>IFERROR(VLOOKUP(Таблица7234[[#This Row],[НОМЕР]],#REF!,4,0)-$J$2,"")</f>
        <v/>
      </c>
    </row>
    <row r="280" spans="2:6" ht="15" x14ac:dyDescent="0.2">
      <c r="B280" s="11" t="str">
        <f>IFERROR(VLOOKUP(Таблица7234[[#This Row],[НОМЕР]],#REF!,9,0),"")</f>
        <v/>
      </c>
      <c r="C280" s="12">
        <f>IF(Категорії!H280&lt;&gt;9999,Категорії!H280,"")</f>
        <v>0</v>
      </c>
      <c r="D280" s="11" t="str">
        <f>IFERROR(VLOOKUP(Таблица7234[[#This Row],[НОМЕР]],#REF!,2),"")</f>
        <v/>
      </c>
      <c r="E280" s="11" t="str">
        <f>IFERROR(VLOOKUP(Таблица7234[[#This Row],[НОМЕР]],#REF!,6),"")</f>
        <v/>
      </c>
      <c r="F280" s="13" t="str">
        <f>IFERROR(VLOOKUP(Таблица7234[[#This Row],[НОМЕР]],#REF!,4,0)-$J$2,"")</f>
        <v/>
      </c>
    </row>
    <row r="281" spans="2:6" ht="15" x14ac:dyDescent="0.2">
      <c r="B281" s="11" t="str">
        <f>IFERROR(VLOOKUP(Таблица7234[[#This Row],[НОМЕР]],#REF!,9,0),"")</f>
        <v/>
      </c>
      <c r="C281" s="12">
        <f>IF(Категорії!H281&lt;&gt;9999,Категорії!H281,"")</f>
        <v>0</v>
      </c>
      <c r="D281" s="11" t="str">
        <f>IFERROR(VLOOKUP(Таблица7234[[#This Row],[НОМЕР]],#REF!,2),"")</f>
        <v/>
      </c>
      <c r="E281" s="11" t="str">
        <f>IFERROR(VLOOKUP(Таблица7234[[#This Row],[НОМЕР]],#REF!,6),"")</f>
        <v/>
      </c>
      <c r="F281" s="13" t="str">
        <f>IFERROR(VLOOKUP(Таблица7234[[#This Row],[НОМЕР]],#REF!,4,0)-$J$2,"")</f>
        <v/>
      </c>
    </row>
    <row r="282" spans="2:6" ht="15" x14ac:dyDescent="0.2">
      <c r="B282" s="11" t="str">
        <f>IFERROR(VLOOKUP(Таблица7234[[#This Row],[НОМЕР]],#REF!,9,0),"")</f>
        <v/>
      </c>
      <c r="C282" s="12">
        <f>IF(Категорії!H282&lt;&gt;9999,Категорії!H282,"")</f>
        <v>0</v>
      </c>
      <c r="D282" s="11" t="str">
        <f>IFERROR(VLOOKUP(Таблица7234[[#This Row],[НОМЕР]],#REF!,2),"")</f>
        <v/>
      </c>
      <c r="E282" s="11" t="str">
        <f>IFERROR(VLOOKUP(Таблица7234[[#This Row],[НОМЕР]],#REF!,6),"")</f>
        <v/>
      </c>
      <c r="F282" s="13" t="str">
        <f>IFERROR(VLOOKUP(Таблица7234[[#This Row],[НОМЕР]],#REF!,4,0)-$J$2,"")</f>
        <v/>
      </c>
    </row>
    <row r="283" spans="2:6" ht="15" x14ac:dyDescent="0.2">
      <c r="B283" s="11" t="str">
        <f>IFERROR(VLOOKUP(Таблица7234[[#This Row],[НОМЕР]],#REF!,9,0),"")</f>
        <v/>
      </c>
      <c r="C283" s="12">
        <f>IF(Категорії!H283&lt;&gt;9999,Категорії!H283,"")</f>
        <v>0</v>
      </c>
      <c r="D283" s="11" t="str">
        <f>IFERROR(VLOOKUP(Таблица7234[[#This Row],[НОМЕР]],#REF!,2),"")</f>
        <v/>
      </c>
      <c r="E283" s="11" t="str">
        <f>IFERROR(VLOOKUP(Таблица7234[[#This Row],[НОМЕР]],#REF!,6),"")</f>
        <v/>
      </c>
      <c r="F283" s="13" t="str">
        <f>IFERROR(VLOOKUP(Таблица7234[[#This Row],[НОМЕР]],#REF!,4,0)-$J$2,"")</f>
        <v/>
      </c>
    </row>
    <row r="284" spans="2:6" ht="15" x14ac:dyDescent="0.2">
      <c r="B284" s="11" t="str">
        <f>IFERROR(VLOOKUP(Таблица7234[[#This Row],[НОМЕР]],#REF!,9,0),"")</f>
        <v/>
      </c>
      <c r="C284" s="12">
        <f>IF(Категорії!H284&lt;&gt;9999,Категорії!H284,"")</f>
        <v>0</v>
      </c>
      <c r="D284" s="11" t="str">
        <f>IFERROR(VLOOKUP(Таблица7234[[#This Row],[НОМЕР]],#REF!,2),"")</f>
        <v/>
      </c>
      <c r="E284" s="11" t="str">
        <f>IFERROR(VLOOKUP(Таблица7234[[#This Row],[НОМЕР]],#REF!,6),"")</f>
        <v/>
      </c>
      <c r="F284" s="13" t="str">
        <f>IFERROR(VLOOKUP(Таблица7234[[#This Row],[НОМЕР]],#REF!,4,0)-$J$2,"")</f>
        <v/>
      </c>
    </row>
    <row r="285" spans="2:6" ht="15" x14ac:dyDescent="0.2">
      <c r="B285" s="11" t="str">
        <f>IFERROR(VLOOKUP(Таблица7234[[#This Row],[НОМЕР]],#REF!,9,0),"")</f>
        <v/>
      </c>
      <c r="C285" s="12">
        <f>IF(Категорії!H285&lt;&gt;9999,Категорії!H285,"")</f>
        <v>0</v>
      </c>
      <c r="D285" s="11" t="str">
        <f>IFERROR(VLOOKUP(Таблица7234[[#This Row],[НОМЕР]],#REF!,2),"")</f>
        <v/>
      </c>
      <c r="E285" s="11" t="str">
        <f>IFERROR(VLOOKUP(Таблица7234[[#This Row],[НОМЕР]],#REF!,6),"")</f>
        <v/>
      </c>
      <c r="F285" s="13" t="str">
        <f>IFERROR(VLOOKUP(Таблица7234[[#This Row],[НОМЕР]],#REF!,4,0)-$J$2,"")</f>
        <v/>
      </c>
    </row>
    <row r="286" spans="2:6" ht="15" x14ac:dyDescent="0.2">
      <c r="B286" s="11" t="str">
        <f>IFERROR(VLOOKUP(Таблица7234[[#This Row],[НОМЕР]],#REF!,9,0),"")</f>
        <v/>
      </c>
      <c r="C286" s="12">
        <f>IF(Категорії!H286&lt;&gt;9999,Категорії!H286,"")</f>
        <v>0</v>
      </c>
      <c r="D286" s="11" t="str">
        <f>IFERROR(VLOOKUP(Таблица7234[[#This Row],[НОМЕР]],#REF!,2),"")</f>
        <v/>
      </c>
      <c r="E286" s="11" t="str">
        <f>IFERROR(VLOOKUP(Таблица7234[[#This Row],[НОМЕР]],#REF!,6),"")</f>
        <v/>
      </c>
      <c r="F286" s="13" t="str">
        <f>IFERROR(VLOOKUP(Таблица7234[[#This Row],[НОМЕР]],#REF!,4,0)-$J$2,"")</f>
        <v/>
      </c>
    </row>
    <row r="287" spans="2:6" ht="15" x14ac:dyDescent="0.2">
      <c r="B287" s="11" t="str">
        <f>IFERROR(VLOOKUP(Таблица7234[[#This Row],[НОМЕР]],#REF!,9,0),"")</f>
        <v/>
      </c>
      <c r="C287" s="12">
        <f>IF(Категорії!H287&lt;&gt;9999,Категорії!H287,"")</f>
        <v>0</v>
      </c>
      <c r="D287" s="11" t="str">
        <f>IFERROR(VLOOKUP(Таблица7234[[#This Row],[НОМЕР]],#REF!,2),"")</f>
        <v/>
      </c>
      <c r="E287" s="11" t="str">
        <f>IFERROR(VLOOKUP(Таблица7234[[#This Row],[НОМЕР]],#REF!,6),"")</f>
        <v/>
      </c>
      <c r="F287" s="13" t="str">
        <f>IFERROR(VLOOKUP(Таблица7234[[#This Row],[НОМЕР]],#REF!,4,0)-$J$2,"")</f>
        <v/>
      </c>
    </row>
    <row r="288" spans="2:6" ht="15" x14ac:dyDescent="0.2">
      <c r="B288" s="11" t="str">
        <f>IFERROR(VLOOKUP(Таблица7234[[#This Row],[НОМЕР]],#REF!,9,0),"")</f>
        <v/>
      </c>
      <c r="C288" s="12">
        <f>IF(Категорії!H288&lt;&gt;9999,Категорії!H288,"")</f>
        <v>0</v>
      </c>
      <c r="D288" s="11" t="str">
        <f>IFERROR(VLOOKUP(Таблица7234[[#This Row],[НОМЕР]],#REF!,2),"")</f>
        <v/>
      </c>
      <c r="E288" s="11" t="str">
        <f>IFERROR(VLOOKUP(Таблица7234[[#This Row],[НОМЕР]],#REF!,6),"")</f>
        <v/>
      </c>
      <c r="F288" s="13" t="str">
        <f>IFERROR(VLOOKUP(Таблица7234[[#This Row],[НОМЕР]],#REF!,4,0)-$J$2,"")</f>
        <v/>
      </c>
    </row>
    <row r="289" spans="2:6" ht="15" x14ac:dyDescent="0.2">
      <c r="B289" s="11" t="str">
        <f>IFERROR(VLOOKUP(Таблица7234[[#This Row],[НОМЕР]],#REF!,9,0),"")</f>
        <v/>
      </c>
      <c r="C289" s="12">
        <f>IF(Категорії!H289&lt;&gt;9999,Категорії!H289,"")</f>
        <v>0</v>
      </c>
      <c r="D289" s="11" t="str">
        <f>IFERROR(VLOOKUP(Таблица7234[[#This Row],[НОМЕР]],#REF!,2),"")</f>
        <v/>
      </c>
      <c r="E289" s="11" t="str">
        <f>IFERROR(VLOOKUP(Таблица7234[[#This Row],[НОМЕР]],#REF!,6),"")</f>
        <v/>
      </c>
      <c r="F289" s="13" t="str">
        <f>IFERROR(VLOOKUP(Таблица7234[[#This Row],[НОМЕР]],#REF!,4,0)-$J$2,"")</f>
        <v/>
      </c>
    </row>
    <row r="290" spans="2:6" ht="15" x14ac:dyDescent="0.2">
      <c r="B290" s="11" t="str">
        <f>IFERROR(VLOOKUP(Таблица7234[[#This Row],[НОМЕР]],#REF!,9,0),"")</f>
        <v/>
      </c>
      <c r="C290" s="12">
        <f>IF(Категорії!H290&lt;&gt;9999,Категорії!H290,"")</f>
        <v>0</v>
      </c>
      <c r="D290" s="11" t="str">
        <f>IFERROR(VLOOKUP(Таблица7234[[#This Row],[НОМЕР]],#REF!,2),"")</f>
        <v/>
      </c>
      <c r="E290" s="11" t="str">
        <f>IFERROR(VLOOKUP(Таблица7234[[#This Row],[НОМЕР]],#REF!,6),"")</f>
        <v/>
      </c>
      <c r="F290" s="13" t="str">
        <f>IFERROR(VLOOKUP(Таблица7234[[#This Row],[НОМЕР]],#REF!,4,0)-$J$2,"")</f>
        <v/>
      </c>
    </row>
    <row r="291" spans="2:6" ht="15" x14ac:dyDescent="0.2">
      <c r="B291" s="11" t="str">
        <f>IFERROR(VLOOKUP(Таблица7234[[#This Row],[НОМЕР]],#REF!,9,0),"")</f>
        <v/>
      </c>
      <c r="C291" s="12">
        <f>IF(Категорії!H291&lt;&gt;9999,Категорії!H291,"")</f>
        <v>0</v>
      </c>
      <c r="D291" s="11" t="str">
        <f>IFERROR(VLOOKUP(Таблица7234[[#This Row],[НОМЕР]],#REF!,2),"")</f>
        <v/>
      </c>
      <c r="E291" s="11" t="str">
        <f>IFERROR(VLOOKUP(Таблица7234[[#This Row],[НОМЕР]],#REF!,6),"")</f>
        <v/>
      </c>
      <c r="F291" s="13" t="str">
        <f>IFERROR(VLOOKUP(Таблица7234[[#This Row],[НОМЕР]],#REF!,4,0)-$J$2,"")</f>
        <v/>
      </c>
    </row>
    <row r="292" spans="2:6" ht="15" x14ac:dyDescent="0.2">
      <c r="B292" s="11" t="str">
        <f>IFERROR(VLOOKUP(Таблица7234[[#This Row],[НОМЕР]],#REF!,9,0),"")</f>
        <v/>
      </c>
      <c r="C292" s="12">
        <f>IF(Категорії!H292&lt;&gt;9999,Категорії!H292,"")</f>
        <v>0</v>
      </c>
      <c r="D292" s="11" t="str">
        <f>IFERROR(VLOOKUP(Таблица7234[[#This Row],[НОМЕР]],#REF!,2),"")</f>
        <v/>
      </c>
      <c r="E292" s="11" t="str">
        <f>IFERROR(VLOOKUP(Таблица7234[[#This Row],[НОМЕР]],#REF!,6),"")</f>
        <v/>
      </c>
      <c r="F292" s="13" t="str">
        <f>IFERROR(VLOOKUP(Таблица7234[[#This Row],[НОМЕР]],#REF!,4,0)-$J$2,"")</f>
        <v/>
      </c>
    </row>
    <row r="293" spans="2:6" ht="15" x14ac:dyDescent="0.2">
      <c r="B293" s="11" t="str">
        <f>IFERROR(VLOOKUP(Таблица7234[[#This Row],[НОМЕР]],#REF!,9,0),"")</f>
        <v/>
      </c>
      <c r="C293" s="12">
        <f>IF(Категорії!H293&lt;&gt;9999,Категорії!H293,"")</f>
        <v>0</v>
      </c>
      <c r="D293" s="11" t="str">
        <f>IFERROR(VLOOKUP(Таблица7234[[#This Row],[НОМЕР]],#REF!,2),"")</f>
        <v/>
      </c>
      <c r="E293" s="11" t="str">
        <f>IFERROR(VLOOKUP(Таблица7234[[#This Row],[НОМЕР]],#REF!,6),"")</f>
        <v/>
      </c>
      <c r="F293" s="13" t="str">
        <f>IFERROR(VLOOKUP(Таблица7234[[#This Row],[НОМЕР]],#REF!,4,0)-$J$2,"")</f>
        <v/>
      </c>
    </row>
    <row r="294" spans="2:6" ht="15" x14ac:dyDescent="0.2">
      <c r="B294" s="11" t="str">
        <f>IFERROR(VLOOKUP(Таблица7234[[#This Row],[НОМЕР]],#REF!,9,0),"")</f>
        <v/>
      </c>
      <c r="C294" s="12">
        <f>IF(Категорії!H294&lt;&gt;9999,Категорії!H294,"")</f>
        <v>0</v>
      </c>
      <c r="D294" s="11" t="str">
        <f>IFERROR(VLOOKUP(Таблица7234[[#This Row],[НОМЕР]],#REF!,2),"")</f>
        <v/>
      </c>
      <c r="E294" s="11" t="str">
        <f>IFERROR(VLOOKUP(Таблица7234[[#This Row],[НОМЕР]],#REF!,6),"")</f>
        <v/>
      </c>
      <c r="F294" s="13" t="str">
        <f>IFERROR(VLOOKUP(Таблица7234[[#This Row],[НОМЕР]],#REF!,4,0)-$J$2,"")</f>
        <v/>
      </c>
    </row>
    <row r="295" spans="2:6" ht="15" x14ac:dyDescent="0.2">
      <c r="B295" s="11" t="str">
        <f>IFERROR(VLOOKUP(Таблица7234[[#This Row],[НОМЕР]],#REF!,9,0),"")</f>
        <v/>
      </c>
      <c r="C295" s="12">
        <f>IF(Категорії!H295&lt;&gt;9999,Категорії!H295,"")</f>
        <v>0</v>
      </c>
      <c r="D295" s="11" t="str">
        <f>IFERROR(VLOOKUP(Таблица7234[[#This Row],[НОМЕР]],#REF!,2),"")</f>
        <v/>
      </c>
      <c r="E295" s="11" t="str">
        <f>IFERROR(VLOOKUP(Таблица7234[[#This Row],[НОМЕР]],#REF!,6),"")</f>
        <v/>
      </c>
      <c r="F295" s="13" t="str">
        <f>IFERROR(VLOOKUP(Таблица7234[[#This Row],[НОМЕР]],#REF!,4,0)-$J$2,"")</f>
        <v/>
      </c>
    </row>
    <row r="296" spans="2:6" ht="15" x14ac:dyDescent="0.2">
      <c r="B296" s="11" t="str">
        <f>IFERROR(VLOOKUP(Таблица7234[[#This Row],[НОМЕР]],#REF!,9,0),"")</f>
        <v/>
      </c>
      <c r="C296" s="12">
        <f>IF(Категорії!H296&lt;&gt;9999,Категорії!H296,"")</f>
        <v>0</v>
      </c>
      <c r="D296" s="11" t="str">
        <f>IFERROR(VLOOKUP(Таблица7234[[#This Row],[НОМЕР]],#REF!,2),"")</f>
        <v/>
      </c>
      <c r="E296" s="11" t="str">
        <f>IFERROR(VLOOKUP(Таблица7234[[#This Row],[НОМЕР]],#REF!,6),"")</f>
        <v/>
      </c>
      <c r="F296" s="13" t="str">
        <f>IFERROR(VLOOKUP(Таблица7234[[#This Row],[НОМЕР]],#REF!,4,0)-$J$2,"")</f>
        <v/>
      </c>
    </row>
    <row r="297" spans="2:6" ht="15" x14ac:dyDescent="0.2">
      <c r="B297" s="11" t="str">
        <f>IFERROR(VLOOKUP(Таблица7234[[#This Row],[НОМЕР]],#REF!,9,0),"")</f>
        <v/>
      </c>
      <c r="C297" s="12">
        <f>IF(Категорії!H297&lt;&gt;9999,Категорії!H297,"")</f>
        <v>0</v>
      </c>
      <c r="D297" s="11" t="str">
        <f>IFERROR(VLOOKUP(Таблица7234[[#This Row],[НОМЕР]],#REF!,2),"")</f>
        <v/>
      </c>
      <c r="E297" s="11" t="str">
        <f>IFERROR(VLOOKUP(Таблица7234[[#This Row],[НОМЕР]],#REF!,6),"")</f>
        <v/>
      </c>
      <c r="F297" s="13" t="str">
        <f>IFERROR(VLOOKUP(Таблица7234[[#This Row],[НОМЕР]],#REF!,4,0)-$J$2,"")</f>
        <v/>
      </c>
    </row>
    <row r="298" spans="2:6" ht="15" x14ac:dyDescent="0.2">
      <c r="B298" s="11" t="str">
        <f>IFERROR(VLOOKUP(Таблица7234[[#This Row],[НОМЕР]],#REF!,9,0),"")</f>
        <v/>
      </c>
      <c r="C298" s="12">
        <f>IF(Категорії!H298&lt;&gt;9999,Категорії!H298,"")</f>
        <v>0</v>
      </c>
      <c r="D298" s="11" t="str">
        <f>IFERROR(VLOOKUP(Таблица7234[[#This Row],[НОМЕР]],#REF!,2),"")</f>
        <v/>
      </c>
      <c r="E298" s="11" t="str">
        <f>IFERROR(VLOOKUP(Таблица7234[[#This Row],[НОМЕР]],#REF!,6),"")</f>
        <v/>
      </c>
      <c r="F298" s="13" t="str">
        <f>IFERROR(VLOOKUP(Таблица7234[[#This Row],[НОМЕР]],#REF!,4,0)-$J$2,"")</f>
        <v/>
      </c>
    </row>
    <row r="299" spans="2:6" ht="15" x14ac:dyDescent="0.2">
      <c r="B299" s="11" t="str">
        <f>IFERROR(VLOOKUP(Таблица7234[[#This Row],[НОМЕР]],#REF!,9,0),"")</f>
        <v/>
      </c>
      <c r="C299" s="12">
        <f>IF(Категорії!H299&lt;&gt;9999,Категорії!H299,"")</f>
        <v>0</v>
      </c>
      <c r="D299" s="11" t="str">
        <f>IFERROR(VLOOKUP(Таблица7234[[#This Row],[НОМЕР]],#REF!,2),"")</f>
        <v/>
      </c>
      <c r="E299" s="11" t="str">
        <f>IFERROR(VLOOKUP(Таблица7234[[#This Row],[НОМЕР]],#REF!,6),"")</f>
        <v/>
      </c>
      <c r="F299" s="13" t="str">
        <f>IFERROR(VLOOKUP(Таблица7234[[#This Row],[НОМЕР]],#REF!,4,0)-$J$2,"")</f>
        <v/>
      </c>
    </row>
    <row r="300" spans="2:6" ht="15" x14ac:dyDescent="0.2">
      <c r="B300" s="11" t="str">
        <f>IFERROR(VLOOKUP(Таблица7234[[#This Row],[НОМЕР]],#REF!,9,0),"")</f>
        <v/>
      </c>
      <c r="C300" s="12">
        <f>IF(Категорії!H300&lt;&gt;9999,Категорії!H300,"")</f>
        <v>0</v>
      </c>
      <c r="D300" s="11" t="str">
        <f>IFERROR(VLOOKUP(Таблица7234[[#This Row],[НОМЕР]],#REF!,2),"")</f>
        <v/>
      </c>
      <c r="E300" s="11" t="str">
        <f>IFERROR(VLOOKUP(Таблица7234[[#This Row],[НОМЕР]],#REF!,6),"")</f>
        <v/>
      </c>
      <c r="F300" s="13" t="str">
        <f>IFERROR(VLOOKUP(Таблица7234[[#This Row],[НОМЕР]],#REF!,4,0)-$J$2,"")</f>
        <v/>
      </c>
    </row>
    <row r="301" spans="2:6" ht="15" x14ac:dyDescent="0.2">
      <c r="B301" s="11" t="str">
        <f>IFERROR(VLOOKUP(Таблица7234[[#This Row],[НОМЕР]],#REF!,9,0),"")</f>
        <v/>
      </c>
      <c r="C301" s="12">
        <f>IF(Категорії!H301&lt;&gt;9999,Категорії!H301,"")</f>
        <v>0</v>
      </c>
      <c r="D301" s="11" t="str">
        <f>IFERROR(VLOOKUP(Таблица7234[[#This Row],[НОМЕР]],#REF!,2),"")</f>
        <v/>
      </c>
      <c r="E301" s="11" t="str">
        <f>IFERROR(VLOOKUP(Таблица7234[[#This Row],[НОМЕР]],#REF!,6),"")</f>
        <v/>
      </c>
      <c r="F301" s="13" t="str">
        <f>IFERROR(VLOOKUP(Таблица7234[[#This Row],[НОМЕР]],#REF!,4,0)-$J$2,"")</f>
        <v/>
      </c>
    </row>
    <row r="302" spans="2:6" ht="15" x14ac:dyDescent="0.2">
      <c r="B302" s="11" t="str">
        <f>IFERROR(VLOOKUP(Таблица7234[[#This Row],[НОМЕР]],#REF!,9,0),"")</f>
        <v/>
      </c>
      <c r="C302" s="12">
        <f>IF(Категорії!H302&lt;&gt;9999,Категорії!H302,"")</f>
        <v>0</v>
      </c>
      <c r="D302" s="11" t="str">
        <f>IFERROR(VLOOKUP(Таблица7234[[#This Row],[НОМЕР]],#REF!,2),"")</f>
        <v/>
      </c>
      <c r="E302" s="11" t="str">
        <f>IFERROR(VLOOKUP(Таблица7234[[#This Row],[НОМЕР]],#REF!,6),"")</f>
        <v/>
      </c>
      <c r="F302" s="13" t="str">
        <f>IFERROR(VLOOKUP(Таблица7234[[#This Row],[НОМЕР]],#REF!,4,0)-$J$2,"")</f>
        <v/>
      </c>
    </row>
    <row r="303" spans="2:6" ht="15" x14ac:dyDescent="0.2">
      <c r="B303" s="11" t="str">
        <f>IFERROR(VLOOKUP(Таблица7234[[#This Row],[НОМЕР]],#REF!,9,0),"")</f>
        <v/>
      </c>
      <c r="C303" s="12">
        <f>IF(Категорії!H303&lt;&gt;9999,Категорії!H303,"")</f>
        <v>0</v>
      </c>
      <c r="D303" s="11" t="str">
        <f>IFERROR(VLOOKUP(Таблица7234[[#This Row],[НОМЕР]],#REF!,2),"")</f>
        <v/>
      </c>
      <c r="E303" s="11" t="str">
        <f>IFERROR(VLOOKUP(Таблица7234[[#This Row],[НОМЕР]],#REF!,6),"")</f>
        <v/>
      </c>
      <c r="F303" s="13" t="str">
        <f>IFERROR(VLOOKUP(Таблица7234[[#This Row],[НОМЕР]],#REF!,4,0)-$J$2,"")</f>
        <v/>
      </c>
    </row>
    <row r="304" spans="2:6" ht="15" x14ac:dyDescent="0.2">
      <c r="B304" s="11" t="str">
        <f>IFERROR(VLOOKUP(Таблица7234[[#This Row],[НОМЕР]],#REF!,9,0),"")</f>
        <v/>
      </c>
      <c r="C304" s="12">
        <f>IF(Категорії!H304&lt;&gt;9999,Категорії!H304,"")</f>
        <v>0</v>
      </c>
      <c r="D304" s="11" t="str">
        <f>IFERROR(VLOOKUP(Таблица7234[[#This Row],[НОМЕР]],#REF!,2),"")</f>
        <v/>
      </c>
      <c r="E304" s="11" t="str">
        <f>IFERROR(VLOOKUP(Таблица7234[[#This Row],[НОМЕР]],#REF!,6),"")</f>
        <v/>
      </c>
      <c r="F304" s="13" t="str">
        <f>IFERROR(VLOOKUP(Таблица7234[[#This Row],[НОМЕР]],#REF!,4,0)-$J$2,"")</f>
        <v/>
      </c>
    </row>
    <row r="305" spans="2:6" ht="15" x14ac:dyDescent="0.2">
      <c r="B305" s="11" t="str">
        <f>IFERROR(VLOOKUP(Таблица7234[[#This Row],[НОМЕР]],#REF!,9,0),"")</f>
        <v/>
      </c>
      <c r="C305" s="12">
        <f>IF(Категорії!H305&lt;&gt;9999,Категорії!H305,"")</f>
        <v>0</v>
      </c>
      <c r="D305" s="11" t="str">
        <f>IFERROR(VLOOKUP(Таблица7234[[#This Row],[НОМЕР]],#REF!,2),"")</f>
        <v/>
      </c>
      <c r="E305" s="11" t="str">
        <f>IFERROR(VLOOKUP(Таблица7234[[#This Row],[НОМЕР]],#REF!,6),"")</f>
        <v/>
      </c>
      <c r="F305" s="13" t="str">
        <f>IFERROR(VLOOKUP(Таблица7234[[#This Row],[НОМЕР]],#REF!,4,0)-$J$2,"")</f>
        <v/>
      </c>
    </row>
    <row r="306" spans="2:6" ht="15" x14ac:dyDescent="0.2">
      <c r="B306" s="11" t="str">
        <f>IFERROR(VLOOKUP(Таблица7234[[#This Row],[НОМЕР]],#REF!,9,0),"")</f>
        <v/>
      </c>
      <c r="C306" s="12">
        <f>IF(Категорії!H306&lt;&gt;9999,Категорії!H306,"")</f>
        <v>0</v>
      </c>
      <c r="D306" s="11" t="str">
        <f>IFERROR(VLOOKUP(Таблица7234[[#This Row],[НОМЕР]],#REF!,2),"")</f>
        <v/>
      </c>
      <c r="E306" s="11" t="str">
        <f>IFERROR(VLOOKUP(Таблица7234[[#This Row],[НОМЕР]],#REF!,6),"")</f>
        <v/>
      </c>
      <c r="F306" s="13" t="str">
        <f>IFERROR(VLOOKUP(Таблица7234[[#This Row],[НОМЕР]],#REF!,4,0)-$J$2,"")</f>
        <v/>
      </c>
    </row>
    <row r="307" spans="2:6" ht="15" x14ac:dyDescent="0.2">
      <c r="B307" s="11" t="str">
        <f>IFERROR(VLOOKUP(Таблица7234[[#This Row],[НОМЕР]],#REF!,9,0),"")</f>
        <v/>
      </c>
      <c r="C307" s="12">
        <f>IF(Категорії!H307&lt;&gt;9999,Категорії!H307,"")</f>
        <v>0</v>
      </c>
      <c r="D307" s="11" t="str">
        <f>IFERROR(VLOOKUP(Таблица7234[[#This Row],[НОМЕР]],#REF!,2),"")</f>
        <v/>
      </c>
      <c r="E307" s="11" t="str">
        <f>IFERROR(VLOOKUP(Таблица7234[[#This Row],[НОМЕР]],#REF!,6),"")</f>
        <v/>
      </c>
      <c r="F307" s="13" t="str">
        <f>IFERROR(VLOOKUP(Таблица7234[[#This Row],[НОМЕР]],#REF!,4,0)-$J$2,"")</f>
        <v/>
      </c>
    </row>
    <row r="308" spans="2:6" ht="15" x14ac:dyDescent="0.2">
      <c r="B308" s="11" t="str">
        <f>IFERROR(VLOOKUP(Таблица7234[[#This Row],[НОМЕР]],#REF!,9,0),"")</f>
        <v/>
      </c>
      <c r="C308" s="12">
        <f>IF(Категорії!H308&lt;&gt;9999,Категорії!H308,"")</f>
        <v>0</v>
      </c>
      <c r="D308" s="11" t="str">
        <f>IFERROR(VLOOKUP(Таблица7234[[#This Row],[НОМЕР]],#REF!,2),"")</f>
        <v/>
      </c>
      <c r="E308" s="11" t="str">
        <f>IFERROR(VLOOKUP(Таблица7234[[#This Row],[НОМЕР]],#REF!,6),"")</f>
        <v/>
      </c>
      <c r="F308" s="13" t="str">
        <f>IFERROR(VLOOKUP(Таблица7234[[#This Row],[НОМЕР]],#REF!,4,0)-$J$2,"")</f>
        <v/>
      </c>
    </row>
    <row r="309" spans="2:6" ht="15" x14ac:dyDescent="0.2">
      <c r="B309" s="11" t="str">
        <f>IFERROR(VLOOKUP(Таблица7234[[#This Row],[НОМЕР]],#REF!,9,0),"")</f>
        <v/>
      </c>
      <c r="C309" s="12">
        <f>IF(Категорії!H309&lt;&gt;9999,Категорії!H309,"")</f>
        <v>0</v>
      </c>
      <c r="D309" s="11" t="str">
        <f>IFERROR(VLOOKUP(Таблица7234[[#This Row],[НОМЕР]],#REF!,2),"")</f>
        <v/>
      </c>
      <c r="E309" s="11" t="str">
        <f>IFERROR(VLOOKUP(Таблица7234[[#This Row],[НОМЕР]],#REF!,6),"")</f>
        <v/>
      </c>
      <c r="F309" s="13" t="str">
        <f>IFERROR(VLOOKUP(Таблица7234[[#This Row],[НОМЕР]],#REF!,4,0)-$J$2,"")</f>
        <v/>
      </c>
    </row>
    <row r="310" spans="2:6" ht="15" x14ac:dyDescent="0.2">
      <c r="B310" s="11" t="str">
        <f>IFERROR(VLOOKUP(Таблица7234[[#This Row],[НОМЕР]],#REF!,9,0),"")</f>
        <v/>
      </c>
      <c r="C310" s="12">
        <f>IF(Категорії!H310&lt;&gt;9999,Категорії!H310,"")</f>
        <v>0</v>
      </c>
      <c r="D310" s="11" t="str">
        <f>IFERROR(VLOOKUP(Таблица7234[[#This Row],[НОМЕР]],#REF!,2),"")</f>
        <v/>
      </c>
      <c r="E310" s="11" t="str">
        <f>IFERROR(VLOOKUP(Таблица7234[[#This Row],[НОМЕР]],#REF!,6),"")</f>
        <v/>
      </c>
      <c r="F310" s="13" t="str">
        <f>IFERROR(VLOOKUP(Таблица7234[[#This Row],[НОМЕР]],#REF!,4,0)-$J$2,"")</f>
        <v/>
      </c>
    </row>
    <row r="311" spans="2:6" ht="15" x14ac:dyDescent="0.2">
      <c r="B311" s="11" t="str">
        <f>IFERROR(VLOOKUP(Таблица7234[[#This Row],[НОМЕР]],#REF!,9,0),"")</f>
        <v/>
      </c>
      <c r="C311" s="12">
        <f>IF(Категорії!H311&lt;&gt;9999,Категорії!H311,"")</f>
        <v>0</v>
      </c>
      <c r="D311" s="11" t="str">
        <f>IFERROR(VLOOKUP(Таблица7234[[#This Row],[НОМЕР]],#REF!,2),"")</f>
        <v/>
      </c>
      <c r="E311" s="11" t="str">
        <f>IFERROR(VLOOKUP(Таблица7234[[#This Row],[НОМЕР]],#REF!,6),"")</f>
        <v/>
      </c>
      <c r="F311" s="13" t="str">
        <f>IFERROR(VLOOKUP(Таблица7234[[#This Row],[НОМЕР]],#REF!,4,0)-$J$2,"")</f>
        <v/>
      </c>
    </row>
    <row r="312" spans="2:6" ht="15" x14ac:dyDescent="0.2">
      <c r="B312" s="11" t="str">
        <f>IFERROR(VLOOKUP(Таблица7234[[#This Row],[НОМЕР]],#REF!,9,0),"")</f>
        <v/>
      </c>
      <c r="C312" s="12">
        <f>IF(Категорії!H312&lt;&gt;9999,Категорії!H312,"")</f>
        <v>0</v>
      </c>
      <c r="D312" s="11" t="str">
        <f>IFERROR(VLOOKUP(Таблица7234[[#This Row],[НОМЕР]],#REF!,2),"")</f>
        <v/>
      </c>
      <c r="E312" s="11" t="str">
        <f>IFERROR(VLOOKUP(Таблица7234[[#This Row],[НОМЕР]],#REF!,6),"")</f>
        <v/>
      </c>
      <c r="F312" s="13" t="str">
        <f>IFERROR(VLOOKUP(Таблица7234[[#This Row],[НОМЕР]],#REF!,4,0)-$J$2,"")</f>
        <v/>
      </c>
    </row>
    <row r="313" spans="2:6" ht="15" x14ac:dyDescent="0.2">
      <c r="B313" s="11" t="str">
        <f>IFERROR(VLOOKUP(Таблица7234[[#This Row],[НОМЕР]],#REF!,9,0),"")</f>
        <v/>
      </c>
      <c r="C313" s="12">
        <f>IF(Категорії!H313&lt;&gt;9999,Категорії!H313,"")</f>
        <v>0</v>
      </c>
      <c r="D313" s="11" t="str">
        <f>IFERROR(VLOOKUP(Таблица7234[[#This Row],[НОМЕР]],#REF!,2),"")</f>
        <v/>
      </c>
      <c r="E313" s="11" t="str">
        <f>IFERROR(VLOOKUP(Таблица7234[[#This Row],[НОМЕР]],#REF!,6),"")</f>
        <v/>
      </c>
      <c r="F313" s="13" t="str">
        <f>IFERROR(VLOOKUP(Таблица7234[[#This Row],[НОМЕР]],#REF!,4,0)-$J$2,"")</f>
        <v/>
      </c>
    </row>
    <row r="314" spans="2:6" ht="15" x14ac:dyDescent="0.2">
      <c r="B314" s="11" t="str">
        <f>IFERROR(VLOOKUP(Таблица7234[[#This Row],[НОМЕР]],#REF!,9,0),"")</f>
        <v/>
      </c>
      <c r="C314" s="12">
        <f>IF(Категорії!H314&lt;&gt;9999,Категорії!H314,"")</f>
        <v>0</v>
      </c>
      <c r="D314" s="11" t="str">
        <f>IFERROR(VLOOKUP(Таблица7234[[#This Row],[НОМЕР]],#REF!,2),"")</f>
        <v/>
      </c>
      <c r="E314" s="11" t="str">
        <f>IFERROR(VLOOKUP(Таблица7234[[#This Row],[НОМЕР]],#REF!,6),"")</f>
        <v/>
      </c>
      <c r="F314" s="13" t="str">
        <f>IFERROR(VLOOKUP(Таблица7234[[#This Row],[НОМЕР]],#REF!,4,0)-$J$2,"")</f>
        <v/>
      </c>
    </row>
    <row r="315" spans="2:6" ht="15" x14ac:dyDescent="0.2">
      <c r="B315" s="11" t="str">
        <f>IFERROR(VLOOKUP(Таблица7234[[#This Row],[НОМЕР]],#REF!,9,0),"")</f>
        <v/>
      </c>
      <c r="C315" s="12">
        <f>IF(Категорії!H315&lt;&gt;9999,Категорії!H315,"")</f>
        <v>0</v>
      </c>
      <c r="D315" s="11" t="str">
        <f>IFERROR(VLOOKUP(Таблица7234[[#This Row],[НОМЕР]],#REF!,2),"")</f>
        <v/>
      </c>
      <c r="E315" s="11" t="str">
        <f>IFERROR(VLOOKUP(Таблица7234[[#This Row],[НОМЕР]],#REF!,6),"")</f>
        <v/>
      </c>
      <c r="F315" s="13" t="str">
        <f>IFERROR(VLOOKUP(Таблица7234[[#This Row],[НОМЕР]],#REF!,4,0)-$J$2,"")</f>
        <v/>
      </c>
    </row>
    <row r="316" spans="2:6" ht="15" x14ac:dyDescent="0.2">
      <c r="B316" s="11" t="str">
        <f>IFERROR(VLOOKUP(Таблица7234[[#This Row],[НОМЕР]],#REF!,9,0),"")</f>
        <v/>
      </c>
      <c r="C316" s="12">
        <f>IF(Категорії!H316&lt;&gt;9999,Категорії!H316,"")</f>
        <v>0</v>
      </c>
      <c r="D316" s="11" t="str">
        <f>IFERROR(VLOOKUP(Таблица7234[[#This Row],[НОМЕР]],#REF!,2),"")</f>
        <v/>
      </c>
      <c r="E316" s="11" t="str">
        <f>IFERROR(VLOOKUP(Таблица7234[[#This Row],[НОМЕР]],#REF!,6),"")</f>
        <v/>
      </c>
      <c r="F316" s="13" t="str">
        <f>IFERROR(VLOOKUP(Таблица7234[[#This Row],[НОМЕР]],#REF!,4,0)-$J$2,"")</f>
        <v/>
      </c>
    </row>
    <row r="317" spans="2:6" ht="15" x14ac:dyDescent="0.2">
      <c r="B317" s="11" t="str">
        <f>IFERROR(VLOOKUP(Таблица7234[[#This Row],[НОМЕР]],#REF!,9,0),"")</f>
        <v/>
      </c>
      <c r="C317" s="12">
        <f>IF(Категорії!H317&lt;&gt;9999,Категорії!H317,"")</f>
        <v>0</v>
      </c>
      <c r="D317" s="11" t="str">
        <f>IFERROR(VLOOKUP(Таблица7234[[#This Row],[НОМЕР]],#REF!,2),"")</f>
        <v/>
      </c>
      <c r="E317" s="11" t="str">
        <f>IFERROR(VLOOKUP(Таблица7234[[#This Row],[НОМЕР]],#REF!,6),"")</f>
        <v/>
      </c>
      <c r="F317" s="13" t="str">
        <f>IFERROR(VLOOKUP(Таблица7234[[#This Row],[НОМЕР]],#REF!,4,0)-$J$2,"")</f>
        <v/>
      </c>
    </row>
    <row r="318" spans="2:6" ht="15" x14ac:dyDescent="0.2">
      <c r="B318" s="11" t="str">
        <f>IFERROR(VLOOKUP(Таблица7234[[#This Row],[НОМЕР]],#REF!,9,0),"")</f>
        <v/>
      </c>
      <c r="C318" s="12">
        <f>IF(Категорії!H318&lt;&gt;9999,Категорії!H318,"")</f>
        <v>0</v>
      </c>
      <c r="D318" s="11" t="str">
        <f>IFERROR(VLOOKUP(Таблица7234[[#This Row],[НОМЕР]],#REF!,2),"")</f>
        <v/>
      </c>
      <c r="E318" s="11" t="str">
        <f>IFERROR(VLOOKUP(Таблица7234[[#This Row],[НОМЕР]],#REF!,6),"")</f>
        <v/>
      </c>
      <c r="F318" s="13" t="str">
        <f>IFERROR(VLOOKUP(Таблица7234[[#This Row],[НОМЕР]],#REF!,4,0)-$J$2,"")</f>
        <v/>
      </c>
    </row>
    <row r="319" spans="2:6" ht="15" x14ac:dyDescent="0.2">
      <c r="B319" s="11" t="str">
        <f>IFERROR(VLOOKUP(Таблица7234[[#This Row],[НОМЕР]],#REF!,9,0),"")</f>
        <v/>
      </c>
      <c r="C319" s="12">
        <f>IF(Категорії!H319&lt;&gt;9999,Категорії!H319,"")</f>
        <v>0</v>
      </c>
      <c r="D319" s="11" t="str">
        <f>IFERROR(VLOOKUP(Таблица7234[[#This Row],[НОМЕР]],#REF!,2),"")</f>
        <v/>
      </c>
      <c r="E319" s="11" t="str">
        <f>IFERROR(VLOOKUP(Таблица7234[[#This Row],[НОМЕР]],#REF!,6),"")</f>
        <v/>
      </c>
      <c r="F319" s="13" t="str">
        <f>IFERROR(VLOOKUP(Таблица7234[[#This Row],[НОМЕР]],#REF!,4,0)-$J$2,"")</f>
        <v/>
      </c>
    </row>
    <row r="320" spans="2:6" ht="15" x14ac:dyDescent="0.2">
      <c r="B320" s="11" t="str">
        <f>IFERROR(VLOOKUP(Таблица7234[[#This Row],[НОМЕР]],#REF!,9,0),"")</f>
        <v/>
      </c>
      <c r="C320" s="12">
        <f>IF(Категорії!H320&lt;&gt;9999,Категорії!H320,"")</f>
        <v>0</v>
      </c>
      <c r="D320" s="11" t="str">
        <f>IFERROR(VLOOKUP(Таблица7234[[#This Row],[НОМЕР]],#REF!,2),"")</f>
        <v/>
      </c>
      <c r="E320" s="11" t="str">
        <f>IFERROR(VLOOKUP(Таблица7234[[#This Row],[НОМЕР]],#REF!,6),"")</f>
        <v/>
      </c>
      <c r="F320" s="13" t="str">
        <f>IFERROR(VLOOKUP(Таблица7234[[#This Row],[НОМЕР]],#REF!,4,0)-$J$2,"")</f>
        <v/>
      </c>
    </row>
    <row r="321" spans="2:6" ht="15" x14ac:dyDescent="0.2">
      <c r="B321" s="11" t="str">
        <f>IFERROR(VLOOKUP(Таблица7234[[#This Row],[НОМЕР]],#REF!,9,0),"")</f>
        <v/>
      </c>
      <c r="C321" s="12">
        <f>IF(Категорії!H321&lt;&gt;9999,Категорії!H321,"")</f>
        <v>0</v>
      </c>
      <c r="D321" s="11" t="str">
        <f>IFERROR(VLOOKUP(Таблица7234[[#This Row],[НОМЕР]],#REF!,2),"")</f>
        <v/>
      </c>
      <c r="E321" s="11" t="str">
        <f>IFERROR(VLOOKUP(Таблица7234[[#This Row],[НОМЕР]],#REF!,6),"")</f>
        <v/>
      </c>
      <c r="F321" s="13" t="str">
        <f>IFERROR(VLOOKUP(Таблица7234[[#This Row],[НОМЕР]],#REF!,4,0)-$J$2,"")</f>
        <v/>
      </c>
    </row>
    <row r="322" spans="2:6" ht="15" x14ac:dyDescent="0.2">
      <c r="B322" s="11" t="str">
        <f>IFERROR(VLOOKUP(Таблица7234[[#This Row],[НОМЕР]],#REF!,9,0),"")</f>
        <v/>
      </c>
      <c r="C322" s="12">
        <f>IF(Категорії!H322&lt;&gt;9999,Категорії!H322,"")</f>
        <v>0</v>
      </c>
      <c r="D322" s="11" t="str">
        <f>IFERROR(VLOOKUP(Таблица7234[[#This Row],[НОМЕР]],#REF!,2),"")</f>
        <v/>
      </c>
      <c r="E322" s="11" t="str">
        <f>IFERROR(VLOOKUP(Таблица7234[[#This Row],[НОМЕР]],#REF!,6),"")</f>
        <v/>
      </c>
      <c r="F322" s="13" t="str">
        <f>IFERROR(VLOOKUP(Таблица7234[[#This Row],[НОМЕР]],#REF!,4,0)-$J$2,"")</f>
        <v/>
      </c>
    </row>
    <row r="323" spans="2:6" ht="15" x14ac:dyDescent="0.2">
      <c r="B323" s="11" t="str">
        <f>IFERROR(VLOOKUP(Таблица7234[[#This Row],[НОМЕР]],#REF!,9,0),"")</f>
        <v/>
      </c>
      <c r="C323" s="12">
        <f>IF(Категорії!H323&lt;&gt;9999,Категорії!H323,"")</f>
        <v>0</v>
      </c>
      <c r="D323" s="11" t="str">
        <f>IFERROR(VLOOKUP(Таблица7234[[#This Row],[НОМЕР]],#REF!,2),"")</f>
        <v/>
      </c>
      <c r="E323" s="11" t="str">
        <f>IFERROR(VLOOKUP(Таблица7234[[#This Row],[НОМЕР]],#REF!,6),"")</f>
        <v/>
      </c>
      <c r="F323" s="13" t="str">
        <f>IFERROR(VLOOKUP(Таблица7234[[#This Row],[НОМЕР]],#REF!,4,0)-$J$2,"")</f>
        <v/>
      </c>
    </row>
    <row r="324" spans="2:6" ht="15" x14ac:dyDescent="0.2">
      <c r="B324" s="11" t="str">
        <f>IFERROR(VLOOKUP(Таблица7234[[#This Row],[НОМЕР]],#REF!,9,0),"")</f>
        <v/>
      </c>
      <c r="C324" s="12">
        <f>IF(Категорії!H324&lt;&gt;9999,Категорії!H324,"")</f>
        <v>0</v>
      </c>
      <c r="D324" s="11" t="str">
        <f>IFERROR(VLOOKUP(Таблица7234[[#This Row],[НОМЕР]],#REF!,2),"")</f>
        <v/>
      </c>
      <c r="E324" s="11" t="str">
        <f>IFERROR(VLOOKUP(Таблица7234[[#This Row],[НОМЕР]],#REF!,6),"")</f>
        <v/>
      </c>
      <c r="F324" s="13" t="str">
        <f>IFERROR(VLOOKUP(Таблица7234[[#This Row],[НОМЕР]],#REF!,4,0)-$J$2,"")</f>
        <v/>
      </c>
    </row>
    <row r="325" spans="2:6" ht="15" x14ac:dyDescent="0.2">
      <c r="B325" s="11" t="str">
        <f>IFERROR(VLOOKUP(Таблица7234[[#This Row],[НОМЕР]],#REF!,9,0),"")</f>
        <v/>
      </c>
      <c r="C325" s="12">
        <f>IF(Категорії!H325&lt;&gt;9999,Категорії!H325,"")</f>
        <v>0</v>
      </c>
      <c r="D325" s="11" t="str">
        <f>IFERROR(VLOOKUP(Таблица7234[[#This Row],[НОМЕР]],#REF!,2),"")</f>
        <v/>
      </c>
      <c r="E325" s="11" t="str">
        <f>IFERROR(VLOOKUP(Таблица7234[[#This Row],[НОМЕР]],#REF!,6),"")</f>
        <v/>
      </c>
      <c r="F325" s="13" t="str">
        <f>IFERROR(VLOOKUP(Таблица7234[[#This Row],[НОМЕР]],#REF!,4,0)-$J$2,"")</f>
        <v/>
      </c>
    </row>
    <row r="326" spans="2:6" ht="15" x14ac:dyDescent="0.2">
      <c r="B326" s="11" t="str">
        <f>IFERROR(VLOOKUP(Таблица7234[[#This Row],[НОМЕР]],#REF!,9,0),"")</f>
        <v/>
      </c>
      <c r="C326" s="12">
        <f>IF(Категорії!H326&lt;&gt;9999,Категорії!H326,"")</f>
        <v>0</v>
      </c>
      <c r="D326" s="11" t="str">
        <f>IFERROR(VLOOKUP(Таблица7234[[#This Row],[НОМЕР]],#REF!,2),"")</f>
        <v/>
      </c>
      <c r="E326" s="11" t="str">
        <f>IFERROR(VLOOKUP(Таблица7234[[#This Row],[НОМЕР]],#REF!,6),"")</f>
        <v/>
      </c>
      <c r="F326" s="13" t="str">
        <f>IFERROR(VLOOKUP(Таблица7234[[#This Row],[НОМЕР]],#REF!,4,0)-$J$2,"")</f>
        <v/>
      </c>
    </row>
    <row r="327" spans="2:6" ht="15" x14ac:dyDescent="0.2">
      <c r="B327" s="11" t="str">
        <f>IFERROR(VLOOKUP(Таблица7234[[#This Row],[НОМЕР]],#REF!,9,0),"")</f>
        <v/>
      </c>
      <c r="C327" s="12">
        <f>IF(Категорії!H327&lt;&gt;9999,Категорії!H327,"")</f>
        <v>0</v>
      </c>
      <c r="D327" s="11" t="str">
        <f>IFERROR(VLOOKUP(Таблица7234[[#This Row],[НОМЕР]],#REF!,2),"")</f>
        <v/>
      </c>
      <c r="E327" s="11" t="str">
        <f>IFERROR(VLOOKUP(Таблица7234[[#This Row],[НОМЕР]],#REF!,6),"")</f>
        <v/>
      </c>
      <c r="F327" s="13" t="str">
        <f>IFERROR(VLOOKUP(Таблица7234[[#This Row],[НОМЕР]],#REF!,4,0)-$J$2,"")</f>
        <v/>
      </c>
    </row>
    <row r="328" spans="2:6" ht="15" x14ac:dyDescent="0.2">
      <c r="B328" s="11" t="str">
        <f>IFERROR(VLOOKUP(Таблица7234[[#This Row],[НОМЕР]],#REF!,9,0),"")</f>
        <v/>
      </c>
      <c r="C328" s="12">
        <f>IF(Категорії!H328&lt;&gt;9999,Категорії!H328,"")</f>
        <v>0</v>
      </c>
      <c r="D328" s="11" t="str">
        <f>IFERROR(VLOOKUP(Таблица7234[[#This Row],[НОМЕР]],#REF!,2),"")</f>
        <v/>
      </c>
      <c r="E328" s="11" t="str">
        <f>IFERROR(VLOOKUP(Таблица7234[[#This Row],[НОМЕР]],#REF!,6),"")</f>
        <v/>
      </c>
      <c r="F328" s="13" t="str">
        <f>IFERROR(VLOOKUP(Таблица7234[[#This Row],[НОМЕР]],#REF!,4,0)-$J$2,"")</f>
        <v/>
      </c>
    </row>
    <row r="329" spans="2:6" ht="15" x14ac:dyDescent="0.2">
      <c r="B329" s="11" t="str">
        <f>IFERROR(VLOOKUP(Таблица7234[[#This Row],[НОМЕР]],#REF!,9,0),"")</f>
        <v/>
      </c>
      <c r="C329" s="12">
        <f>IF(Категорії!H329&lt;&gt;9999,Категорії!H329,"")</f>
        <v>0</v>
      </c>
      <c r="D329" s="11" t="str">
        <f>IFERROR(VLOOKUP(Таблица7234[[#This Row],[НОМЕР]],#REF!,2),"")</f>
        <v/>
      </c>
      <c r="E329" s="11" t="str">
        <f>IFERROR(VLOOKUP(Таблица7234[[#This Row],[НОМЕР]],#REF!,6),"")</f>
        <v/>
      </c>
      <c r="F329" s="13" t="str">
        <f>IFERROR(VLOOKUP(Таблица7234[[#This Row],[НОМЕР]],#REF!,4,0)-$J$2,"")</f>
        <v/>
      </c>
    </row>
    <row r="330" spans="2:6" ht="15" x14ac:dyDescent="0.2">
      <c r="B330" s="11" t="str">
        <f>IFERROR(VLOOKUP(Таблица7234[[#This Row],[НОМЕР]],#REF!,9,0),"")</f>
        <v/>
      </c>
      <c r="C330" s="12">
        <f>IF(Категорії!H330&lt;&gt;9999,Категорії!H330,"")</f>
        <v>0</v>
      </c>
      <c r="D330" s="11" t="str">
        <f>IFERROR(VLOOKUP(Таблица7234[[#This Row],[НОМЕР]],#REF!,2),"")</f>
        <v/>
      </c>
      <c r="E330" s="11" t="str">
        <f>IFERROR(VLOOKUP(Таблица7234[[#This Row],[НОМЕР]],#REF!,6),"")</f>
        <v/>
      </c>
      <c r="F330" s="13" t="str">
        <f>IFERROR(VLOOKUP(Таблица7234[[#This Row],[НОМЕР]],#REF!,4,0)-$J$2,"")</f>
        <v/>
      </c>
    </row>
    <row r="331" spans="2:6" ht="15" x14ac:dyDescent="0.2">
      <c r="B331" s="11" t="str">
        <f>IFERROR(VLOOKUP(Таблица7234[[#This Row],[НОМЕР]],#REF!,9,0),"")</f>
        <v/>
      </c>
      <c r="C331" s="12">
        <f>IF(Категорії!H331&lt;&gt;9999,Категорії!H331,"")</f>
        <v>0</v>
      </c>
      <c r="D331" s="11" t="str">
        <f>IFERROR(VLOOKUP(Таблица7234[[#This Row],[НОМЕР]],#REF!,2),"")</f>
        <v/>
      </c>
      <c r="E331" s="11" t="str">
        <f>IFERROR(VLOOKUP(Таблица7234[[#This Row],[НОМЕР]],#REF!,6),"")</f>
        <v/>
      </c>
      <c r="F331" s="13" t="str">
        <f>IFERROR(VLOOKUP(Таблица7234[[#This Row],[НОМЕР]],#REF!,4,0)-$J$2,"")</f>
        <v/>
      </c>
    </row>
    <row r="332" spans="2:6" ht="15" x14ac:dyDescent="0.2">
      <c r="B332" s="11" t="str">
        <f>IFERROR(VLOOKUP(Таблица7234[[#This Row],[НОМЕР]],#REF!,9,0),"")</f>
        <v/>
      </c>
      <c r="C332" s="12">
        <f>IF(Категорії!H332&lt;&gt;9999,Категорії!H332,"")</f>
        <v>0</v>
      </c>
      <c r="D332" s="11" t="str">
        <f>IFERROR(VLOOKUP(Таблица7234[[#This Row],[НОМЕР]],#REF!,2),"")</f>
        <v/>
      </c>
      <c r="E332" s="11" t="str">
        <f>IFERROR(VLOOKUP(Таблица7234[[#This Row],[НОМЕР]],#REF!,6),"")</f>
        <v/>
      </c>
      <c r="F332" s="13" t="str">
        <f>IFERROR(VLOOKUP(Таблица7234[[#This Row],[НОМЕР]],#REF!,4,0)-$J$2,"")</f>
        <v/>
      </c>
    </row>
    <row r="333" spans="2:6" ht="15" x14ac:dyDescent="0.2">
      <c r="B333" s="11" t="str">
        <f>IFERROR(VLOOKUP(Таблица7234[[#This Row],[НОМЕР]],#REF!,9,0),"")</f>
        <v/>
      </c>
      <c r="C333" s="12">
        <f>IF(Категорії!H333&lt;&gt;9999,Категорії!H333,"")</f>
        <v>0</v>
      </c>
      <c r="D333" s="11" t="str">
        <f>IFERROR(VLOOKUP(Таблица7234[[#This Row],[НОМЕР]],#REF!,2),"")</f>
        <v/>
      </c>
      <c r="E333" s="11" t="str">
        <f>IFERROR(VLOOKUP(Таблица7234[[#This Row],[НОМЕР]],#REF!,6),"")</f>
        <v/>
      </c>
      <c r="F333" s="13" t="str">
        <f>IFERROR(VLOOKUP(Таблица7234[[#This Row],[НОМЕР]],#REF!,4,0)-$J$2,"")</f>
        <v/>
      </c>
    </row>
    <row r="334" spans="2:6" ht="15" x14ac:dyDescent="0.2">
      <c r="B334" s="11" t="str">
        <f>IFERROR(VLOOKUP(Таблица7234[[#This Row],[НОМЕР]],#REF!,9,0),"")</f>
        <v/>
      </c>
      <c r="C334" s="12">
        <f>IF(Категорії!H334&lt;&gt;9999,Категорії!H334,"")</f>
        <v>0</v>
      </c>
      <c r="D334" s="11" t="str">
        <f>IFERROR(VLOOKUP(Таблица7234[[#This Row],[НОМЕР]],#REF!,2),"")</f>
        <v/>
      </c>
      <c r="E334" s="11" t="str">
        <f>IFERROR(VLOOKUP(Таблица7234[[#This Row],[НОМЕР]],#REF!,6),"")</f>
        <v/>
      </c>
      <c r="F334" s="13" t="str">
        <f>IFERROR(VLOOKUP(Таблица7234[[#This Row],[НОМЕР]],#REF!,4,0)-$J$2,"")</f>
        <v/>
      </c>
    </row>
    <row r="335" spans="2:6" ht="15" x14ac:dyDescent="0.2">
      <c r="B335" s="11" t="str">
        <f>IFERROR(VLOOKUP(Таблица7234[[#This Row],[НОМЕР]],#REF!,9,0),"")</f>
        <v/>
      </c>
      <c r="C335" s="12">
        <f>IF(Категорії!H335&lt;&gt;9999,Категорії!H335,"")</f>
        <v>0</v>
      </c>
      <c r="D335" s="11" t="str">
        <f>IFERROR(VLOOKUP(Таблица7234[[#This Row],[НОМЕР]],#REF!,2),"")</f>
        <v/>
      </c>
      <c r="E335" s="11" t="str">
        <f>IFERROR(VLOOKUP(Таблица7234[[#This Row],[НОМЕР]],#REF!,6),"")</f>
        <v/>
      </c>
      <c r="F335" s="13" t="str">
        <f>IFERROR(VLOOKUP(Таблица7234[[#This Row],[НОМЕР]],#REF!,4,0)-$J$2,"")</f>
        <v/>
      </c>
    </row>
    <row r="336" spans="2:6" ht="15" x14ac:dyDescent="0.2">
      <c r="B336" s="11" t="str">
        <f>IFERROR(VLOOKUP(Таблица7234[[#This Row],[НОМЕР]],#REF!,9,0),"")</f>
        <v/>
      </c>
      <c r="C336" s="12">
        <f>IF(Категорії!H336&lt;&gt;9999,Категорії!H336,"")</f>
        <v>0</v>
      </c>
      <c r="D336" s="11" t="str">
        <f>IFERROR(VLOOKUP(Таблица7234[[#This Row],[НОМЕР]],#REF!,2),"")</f>
        <v/>
      </c>
      <c r="E336" s="11" t="str">
        <f>IFERROR(VLOOKUP(Таблица7234[[#This Row],[НОМЕР]],#REF!,6),"")</f>
        <v/>
      </c>
      <c r="F336" s="13" t="str">
        <f>IFERROR(VLOOKUP(Таблица7234[[#This Row],[НОМЕР]],#REF!,4,0)-$J$2,"")</f>
        <v/>
      </c>
    </row>
    <row r="337" spans="2:6" ht="15" x14ac:dyDescent="0.2">
      <c r="B337" s="11" t="str">
        <f>IFERROR(VLOOKUP(Таблица7234[[#This Row],[НОМЕР]],#REF!,9,0),"")</f>
        <v/>
      </c>
      <c r="C337" s="12">
        <f>IF(Категорії!H337&lt;&gt;9999,Категорії!H337,"")</f>
        <v>0</v>
      </c>
      <c r="D337" s="11" t="str">
        <f>IFERROR(VLOOKUP(Таблица7234[[#This Row],[НОМЕР]],#REF!,2),"")</f>
        <v/>
      </c>
      <c r="E337" s="11" t="str">
        <f>IFERROR(VLOOKUP(Таблица7234[[#This Row],[НОМЕР]],#REF!,6),"")</f>
        <v/>
      </c>
      <c r="F337" s="13" t="str">
        <f>IFERROR(VLOOKUP(Таблица7234[[#This Row],[НОМЕР]],#REF!,4,0)-$J$2,"")</f>
        <v/>
      </c>
    </row>
    <row r="338" spans="2:6" ht="15" x14ac:dyDescent="0.2">
      <c r="B338" s="11" t="str">
        <f>IFERROR(VLOOKUP(Таблица7234[[#This Row],[НОМЕР]],#REF!,9,0),"")</f>
        <v/>
      </c>
      <c r="C338" s="12">
        <f>IF(Категорії!H338&lt;&gt;9999,Категорії!H338,"")</f>
        <v>0</v>
      </c>
      <c r="D338" s="11" t="str">
        <f>IFERROR(VLOOKUP(Таблица7234[[#This Row],[НОМЕР]],#REF!,2),"")</f>
        <v/>
      </c>
      <c r="E338" s="11" t="str">
        <f>IFERROR(VLOOKUP(Таблица7234[[#This Row],[НОМЕР]],#REF!,6),"")</f>
        <v/>
      </c>
      <c r="F338" s="13" t="str">
        <f>IFERROR(VLOOKUP(Таблица7234[[#This Row],[НОМЕР]],#REF!,4,0)-$J$2,"")</f>
        <v/>
      </c>
    </row>
    <row r="339" spans="2:6" ht="15" x14ac:dyDescent="0.2">
      <c r="B339" s="11" t="str">
        <f>IFERROR(VLOOKUP(Таблица7234[[#This Row],[НОМЕР]],#REF!,9,0),"")</f>
        <v/>
      </c>
      <c r="C339" s="12">
        <f>IF(Категорії!H339&lt;&gt;9999,Категорії!H339,"")</f>
        <v>0</v>
      </c>
      <c r="D339" s="11" t="str">
        <f>IFERROR(VLOOKUP(Таблица7234[[#This Row],[НОМЕР]],#REF!,2),"")</f>
        <v/>
      </c>
      <c r="E339" s="11" t="str">
        <f>IFERROR(VLOOKUP(Таблица7234[[#This Row],[НОМЕР]],#REF!,6),"")</f>
        <v/>
      </c>
      <c r="F339" s="13" t="str">
        <f>IFERROR(VLOOKUP(Таблица7234[[#This Row],[НОМЕР]],#REF!,4,0)-$J$2,"")</f>
        <v/>
      </c>
    </row>
    <row r="340" spans="2:6" ht="15" x14ac:dyDescent="0.2">
      <c r="B340" s="11" t="str">
        <f>IFERROR(VLOOKUP(Таблица7234[[#This Row],[НОМЕР]],#REF!,9,0),"")</f>
        <v/>
      </c>
      <c r="C340" s="12">
        <f>IF(Категорії!H340&lt;&gt;9999,Категорії!H340,"")</f>
        <v>0</v>
      </c>
      <c r="D340" s="11" t="str">
        <f>IFERROR(VLOOKUP(Таблица7234[[#This Row],[НОМЕР]],#REF!,2),"")</f>
        <v/>
      </c>
      <c r="E340" s="11" t="str">
        <f>IFERROR(VLOOKUP(Таблица7234[[#This Row],[НОМЕР]],#REF!,6),"")</f>
        <v/>
      </c>
      <c r="F340" s="13" t="str">
        <f>IFERROR(VLOOKUP(Таблица7234[[#This Row],[НОМЕР]],#REF!,4,0)-$J$2,"")</f>
        <v/>
      </c>
    </row>
    <row r="341" spans="2:6" ht="15" x14ac:dyDescent="0.2">
      <c r="B341" s="11" t="str">
        <f>IFERROR(VLOOKUP(Таблица7234[[#This Row],[НОМЕР]],#REF!,9,0),"")</f>
        <v/>
      </c>
      <c r="C341" s="12">
        <f>IF(Категорії!H341&lt;&gt;9999,Категорії!H341,"")</f>
        <v>0</v>
      </c>
      <c r="D341" s="11" t="str">
        <f>IFERROR(VLOOKUP(Таблица7234[[#This Row],[НОМЕР]],#REF!,2),"")</f>
        <v/>
      </c>
      <c r="E341" s="11" t="str">
        <f>IFERROR(VLOOKUP(Таблица7234[[#This Row],[НОМЕР]],#REF!,6),"")</f>
        <v/>
      </c>
      <c r="F341" s="13" t="str">
        <f>IFERROR(VLOOKUP(Таблица7234[[#This Row],[НОМЕР]],#REF!,4,0)-$J$2,"")</f>
        <v/>
      </c>
    </row>
    <row r="342" spans="2:6" ht="15" x14ac:dyDescent="0.2">
      <c r="B342" s="11" t="str">
        <f>IFERROR(VLOOKUP(Таблица7234[[#This Row],[НОМЕР]],#REF!,9,0),"")</f>
        <v/>
      </c>
      <c r="C342" s="12">
        <f>IF(Категорії!H342&lt;&gt;9999,Категорії!H342,"")</f>
        <v>0</v>
      </c>
      <c r="D342" s="11" t="str">
        <f>IFERROR(VLOOKUP(Таблица7234[[#This Row],[НОМЕР]],#REF!,2),"")</f>
        <v/>
      </c>
      <c r="E342" s="11" t="str">
        <f>IFERROR(VLOOKUP(Таблица7234[[#This Row],[НОМЕР]],#REF!,6),"")</f>
        <v/>
      </c>
      <c r="F342" s="13" t="str">
        <f>IFERROR(VLOOKUP(Таблица7234[[#This Row],[НОМЕР]],#REF!,4,0)-$J$2,"")</f>
        <v/>
      </c>
    </row>
    <row r="343" spans="2:6" ht="15" x14ac:dyDescent="0.2">
      <c r="B343" s="11" t="str">
        <f>IFERROR(VLOOKUP(Таблица7234[[#This Row],[НОМЕР]],#REF!,9,0),"")</f>
        <v/>
      </c>
      <c r="C343" s="12">
        <f>IF(Категорії!H343&lt;&gt;9999,Категорії!H343,"")</f>
        <v>0</v>
      </c>
      <c r="D343" s="11" t="str">
        <f>IFERROR(VLOOKUP(Таблица7234[[#This Row],[НОМЕР]],#REF!,2),"")</f>
        <v/>
      </c>
      <c r="E343" s="11" t="str">
        <f>IFERROR(VLOOKUP(Таблица7234[[#This Row],[НОМЕР]],#REF!,6),"")</f>
        <v/>
      </c>
      <c r="F343" s="13" t="str">
        <f>IFERROR(VLOOKUP(Таблица7234[[#This Row],[НОМЕР]],#REF!,4,0)-$J$2,"")</f>
        <v/>
      </c>
    </row>
    <row r="344" spans="2:6" ht="15" x14ac:dyDescent="0.2">
      <c r="B344" s="11" t="str">
        <f>IFERROR(VLOOKUP(Таблица7234[[#This Row],[НОМЕР]],#REF!,9,0),"")</f>
        <v/>
      </c>
      <c r="C344" s="12">
        <f>IF(Категорії!H344&lt;&gt;9999,Категорії!H344,"")</f>
        <v>0</v>
      </c>
      <c r="D344" s="11" t="str">
        <f>IFERROR(VLOOKUP(Таблица7234[[#This Row],[НОМЕР]],#REF!,2),"")</f>
        <v/>
      </c>
      <c r="E344" s="11" t="str">
        <f>IFERROR(VLOOKUP(Таблица7234[[#This Row],[НОМЕР]],#REF!,6),"")</f>
        <v/>
      </c>
      <c r="F344" s="13" t="str">
        <f>IFERROR(VLOOKUP(Таблица7234[[#This Row],[НОМЕР]],#REF!,4,0)-$J$2,"")</f>
        <v/>
      </c>
    </row>
    <row r="345" spans="2:6" ht="15" x14ac:dyDescent="0.2">
      <c r="B345" s="11" t="str">
        <f>IFERROR(VLOOKUP(Таблица7234[[#This Row],[НОМЕР]],#REF!,9,0),"")</f>
        <v/>
      </c>
      <c r="C345" s="12">
        <f>IF(Категорії!H345&lt;&gt;9999,Категорії!H345,"")</f>
        <v>0</v>
      </c>
      <c r="D345" s="11" t="str">
        <f>IFERROR(VLOOKUP(Таблица7234[[#This Row],[НОМЕР]],#REF!,2),"")</f>
        <v/>
      </c>
      <c r="E345" s="11" t="str">
        <f>IFERROR(VLOOKUP(Таблица7234[[#This Row],[НОМЕР]],#REF!,6),"")</f>
        <v/>
      </c>
      <c r="F345" s="13" t="str">
        <f>IFERROR(VLOOKUP(Таблица7234[[#This Row],[НОМЕР]],#REF!,4,0)-$J$2,"")</f>
        <v/>
      </c>
    </row>
    <row r="346" spans="2:6" ht="15" x14ac:dyDescent="0.2">
      <c r="B346" s="11" t="str">
        <f>IFERROR(VLOOKUP(Таблица7234[[#This Row],[НОМЕР]],#REF!,9,0),"")</f>
        <v/>
      </c>
      <c r="C346" s="12">
        <f>IF(Категорії!H346&lt;&gt;9999,Категорії!H346,"")</f>
        <v>0</v>
      </c>
      <c r="D346" s="11" t="str">
        <f>IFERROR(VLOOKUP(Таблица7234[[#This Row],[НОМЕР]],#REF!,2),"")</f>
        <v/>
      </c>
      <c r="E346" s="11" t="str">
        <f>IFERROR(VLOOKUP(Таблица7234[[#This Row],[НОМЕР]],#REF!,6),"")</f>
        <v/>
      </c>
      <c r="F346" s="13" t="str">
        <f>IFERROR(VLOOKUP(Таблица7234[[#This Row],[НОМЕР]],#REF!,4,0)-$J$2,"")</f>
        <v/>
      </c>
    </row>
    <row r="347" spans="2:6" ht="15" x14ac:dyDescent="0.2">
      <c r="B347" s="11" t="str">
        <f>IFERROR(VLOOKUP(Таблица7234[[#This Row],[НОМЕР]],#REF!,9,0),"")</f>
        <v/>
      </c>
      <c r="C347" s="12">
        <f>IF(Категорії!H347&lt;&gt;9999,Категорії!H347,"")</f>
        <v>0</v>
      </c>
      <c r="D347" s="11" t="str">
        <f>IFERROR(VLOOKUP(Таблица7234[[#This Row],[НОМЕР]],#REF!,2),"")</f>
        <v/>
      </c>
      <c r="E347" s="11" t="str">
        <f>IFERROR(VLOOKUP(Таблица7234[[#This Row],[НОМЕР]],#REF!,6),"")</f>
        <v/>
      </c>
      <c r="F347" s="13" t="str">
        <f>IFERROR(VLOOKUP(Таблица7234[[#This Row],[НОМЕР]],#REF!,4,0)-$J$2,"")</f>
        <v/>
      </c>
    </row>
    <row r="348" spans="2:6" ht="15" x14ac:dyDescent="0.2">
      <c r="B348" s="11" t="str">
        <f>IFERROR(VLOOKUP(Таблица7234[[#This Row],[НОМЕР]],#REF!,9,0),"")</f>
        <v/>
      </c>
      <c r="C348" s="12">
        <f>IF(Категорії!H348&lt;&gt;9999,Категорії!H348,"")</f>
        <v>0</v>
      </c>
      <c r="D348" s="11" t="str">
        <f>IFERROR(VLOOKUP(Таблица7234[[#This Row],[НОМЕР]],#REF!,2),"")</f>
        <v/>
      </c>
      <c r="E348" s="11" t="str">
        <f>IFERROR(VLOOKUP(Таблица7234[[#This Row],[НОМЕР]],#REF!,6),"")</f>
        <v/>
      </c>
      <c r="F348" s="13" t="str">
        <f>IFERROR(VLOOKUP(Таблица7234[[#This Row],[НОМЕР]],#REF!,4,0)-$J$2,"")</f>
        <v/>
      </c>
    </row>
    <row r="349" spans="2:6" ht="15" x14ac:dyDescent="0.2">
      <c r="B349" s="11" t="str">
        <f>IFERROR(VLOOKUP(Таблица7234[[#This Row],[НОМЕР]],#REF!,9,0),"")</f>
        <v/>
      </c>
      <c r="C349" s="12">
        <f>IF(Категорії!H349&lt;&gt;9999,Категорії!H349,"")</f>
        <v>0</v>
      </c>
      <c r="D349" s="11" t="str">
        <f>IFERROR(VLOOKUP(Таблица7234[[#This Row],[НОМЕР]],#REF!,2),"")</f>
        <v/>
      </c>
      <c r="E349" s="11" t="str">
        <f>IFERROR(VLOOKUP(Таблица7234[[#This Row],[НОМЕР]],#REF!,6),"")</f>
        <v/>
      </c>
      <c r="F349" s="13" t="str">
        <f>IFERROR(VLOOKUP(Таблица7234[[#This Row],[НОМЕР]],#REF!,4,0)-$J$2,"")</f>
        <v/>
      </c>
    </row>
    <row r="350" spans="2:6" ht="15" x14ac:dyDescent="0.2">
      <c r="B350" s="11" t="str">
        <f>IFERROR(VLOOKUP(Таблица7234[[#This Row],[НОМЕР]],#REF!,9,0),"")</f>
        <v/>
      </c>
      <c r="C350" s="12">
        <f>IF(Категорії!H350&lt;&gt;9999,Категорії!H350,"")</f>
        <v>0</v>
      </c>
      <c r="D350" s="11" t="str">
        <f>IFERROR(VLOOKUP(Таблица7234[[#This Row],[НОМЕР]],#REF!,2),"")</f>
        <v/>
      </c>
      <c r="E350" s="11" t="str">
        <f>IFERROR(VLOOKUP(Таблица7234[[#This Row],[НОМЕР]],#REF!,6),"")</f>
        <v/>
      </c>
      <c r="F350" s="13" t="str">
        <f>IFERROR(VLOOKUP(Таблица7234[[#This Row],[НОМЕР]],#REF!,4,0)-$J$2,"")</f>
        <v/>
      </c>
    </row>
    <row r="351" spans="2:6" ht="15" x14ac:dyDescent="0.2">
      <c r="B351" s="11" t="str">
        <f>IFERROR(VLOOKUP(Таблица7234[[#This Row],[НОМЕР]],#REF!,9,0),"")</f>
        <v/>
      </c>
      <c r="C351" s="12">
        <f>IF(Категорії!H351&lt;&gt;9999,Категорії!H351,"")</f>
        <v>0</v>
      </c>
      <c r="D351" s="11" t="str">
        <f>IFERROR(VLOOKUP(Таблица7234[[#This Row],[НОМЕР]],#REF!,2),"")</f>
        <v/>
      </c>
      <c r="E351" s="11" t="str">
        <f>IFERROR(VLOOKUP(Таблица7234[[#This Row],[НОМЕР]],#REF!,6),"")</f>
        <v/>
      </c>
      <c r="F351" s="13" t="str">
        <f>IFERROR(VLOOKUP(Таблица7234[[#This Row],[НОМЕР]],#REF!,4,0)-$J$2,"")</f>
        <v/>
      </c>
    </row>
    <row r="352" spans="2:6" ht="15" x14ac:dyDescent="0.2">
      <c r="B352" s="11" t="str">
        <f>IFERROR(VLOOKUP(Таблица7234[[#This Row],[НОМЕР]],#REF!,9,0),"")</f>
        <v/>
      </c>
      <c r="C352" s="12">
        <f>IF(Категорії!H352&lt;&gt;9999,Категорії!H352,"")</f>
        <v>0</v>
      </c>
      <c r="D352" s="11" t="str">
        <f>IFERROR(VLOOKUP(Таблица7234[[#This Row],[НОМЕР]],#REF!,2),"")</f>
        <v/>
      </c>
      <c r="E352" s="11" t="str">
        <f>IFERROR(VLOOKUP(Таблица7234[[#This Row],[НОМЕР]],#REF!,6),"")</f>
        <v/>
      </c>
      <c r="F352" s="13" t="str">
        <f>IFERROR(VLOOKUP(Таблица7234[[#This Row],[НОМЕР]],#REF!,4,0)-$J$2,"")</f>
        <v/>
      </c>
    </row>
    <row r="353" spans="2:6" ht="15" x14ac:dyDescent="0.2">
      <c r="B353" s="11" t="str">
        <f>IFERROR(VLOOKUP(Таблица7234[[#This Row],[НОМЕР]],#REF!,9,0),"")</f>
        <v/>
      </c>
      <c r="C353" s="12">
        <f>IF(Категорії!H353&lt;&gt;9999,Категорії!H353,"")</f>
        <v>0</v>
      </c>
      <c r="D353" s="11" t="str">
        <f>IFERROR(VLOOKUP(Таблица7234[[#This Row],[НОМЕР]],#REF!,2),"")</f>
        <v/>
      </c>
      <c r="E353" s="11" t="str">
        <f>IFERROR(VLOOKUP(Таблица7234[[#This Row],[НОМЕР]],#REF!,6),"")</f>
        <v/>
      </c>
      <c r="F353" s="13" t="str">
        <f>IFERROR(VLOOKUP(Таблица7234[[#This Row],[НОМЕР]],#REF!,4,0)-$J$2,"")</f>
        <v/>
      </c>
    </row>
    <row r="354" spans="2:6" ht="15" x14ac:dyDescent="0.2">
      <c r="B354" s="11" t="str">
        <f>IFERROR(VLOOKUP(Таблица7234[[#This Row],[НОМЕР]],#REF!,9,0),"")</f>
        <v/>
      </c>
      <c r="C354" s="12">
        <f>IF(Категорії!H354&lt;&gt;9999,Категорії!H354,"")</f>
        <v>0</v>
      </c>
      <c r="D354" s="11" t="str">
        <f>IFERROR(VLOOKUP(Таблица7234[[#This Row],[НОМЕР]],#REF!,2),"")</f>
        <v/>
      </c>
      <c r="E354" s="11" t="str">
        <f>IFERROR(VLOOKUP(Таблица7234[[#This Row],[НОМЕР]],#REF!,6),"")</f>
        <v/>
      </c>
      <c r="F354" s="13" t="str">
        <f>IFERROR(VLOOKUP(Таблица7234[[#This Row],[НОМЕР]],#REF!,4,0)-$J$2,"")</f>
        <v/>
      </c>
    </row>
    <row r="355" spans="2:6" ht="15" x14ac:dyDescent="0.2">
      <c r="B355" s="11" t="str">
        <f>IFERROR(VLOOKUP(Таблица7234[[#This Row],[НОМЕР]],#REF!,9,0),"")</f>
        <v/>
      </c>
      <c r="C355" s="12">
        <f>IF(Категорії!H355&lt;&gt;9999,Категорії!H355,"")</f>
        <v>0</v>
      </c>
      <c r="D355" s="11" t="str">
        <f>IFERROR(VLOOKUP(Таблица7234[[#This Row],[НОМЕР]],#REF!,2),"")</f>
        <v/>
      </c>
      <c r="E355" s="11" t="str">
        <f>IFERROR(VLOOKUP(Таблица7234[[#This Row],[НОМЕР]],#REF!,6),"")</f>
        <v/>
      </c>
      <c r="F355" s="13" t="str">
        <f>IFERROR(VLOOKUP(Таблица7234[[#This Row],[НОМЕР]],#REF!,4,0)-$J$2,"")</f>
        <v/>
      </c>
    </row>
    <row r="356" spans="2:6" ht="15" x14ac:dyDescent="0.2">
      <c r="B356" s="11" t="str">
        <f>IFERROR(VLOOKUP(Таблица7234[[#This Row],[НОМЕР]],#REF!,9,0),"")</f>
        <v/>
      </c>
      <c r="C356" s="12">
        <f>IF(Категорії!H356&lt;&gt;9999,Категорії!H356,"")</f>
        <v>0</v>
      </c>
      <c r="D356" s="11" t="str">
        <f>IFERROR(VLOOKUP(Таблица7234[[#This Row],[НОМЕР]],#REF!,2),"")</f>
        <v/>
      </c>
      <c r="E356" s="11" t="str">
        <f>IFERROR(VLOOKUP(Таблица7234[[#This Row],[НОМЕР]],#REF!,6),"")</f>
        <v/>
      </c>
      <c r="F356" s="13" t="str">
        <f>IFERROR(VLOOKUP(Таблица7234[[#This Row],[НОМЕР]],#REF!,4,0)-$J$2,"")</f>
        <v/>
      </c>
    </row>
    <row r="357" spans="2:6" ht="15" x14ac:dyDescent="0.2">
      <c r="B357" s="11" t="str">
        <f>IFERROR(VLOOKUP(Таблица7234[[#This Row],[НОМЕР]],#REF!,9,0),"")</f>
        <v/>
      </c>
      <c r="C357" s="12">
        <f>IF(Категорії!H357&lt;&gt;9999,Категорії!H357,"")</f>
        <v>0</v>
      </c>
      <c r="D357" s="11" t="str">
        <f>IFERROR(VLOOKUP(Таблица7234[[#This Row],[НОМЕР]],#REF!,2),"")</f>
        <v/>
      </c>
      <c r="E357" s="11" t="str">
        <f>IFERROR(VLOOKUP(Таблица7234[[#This Row],[НОМЕР]],#REF!,6),"")</f>
        <v/>
      </c>
      <c r="F357" s="13" t="str">
        <f>IFERROR(VLOOKUP(Таблица7234[[#This Row],[НОМЕР]],#REF!,4,0)-$J$2,"")</f>
        <v/>
      </c>
    </row>
    <row r="358" spans="2:6" ht="15" x14ac:dyDescent="0.2">
      <c r="B358" s="11" t="str">
        <f>IFERROR(VLOOKUP(Таблица7234[[#This Row],[НОМЕР]],#REF!,9,0),"")</f>
        <v/>
      </c>
      <c r="C358" s="12">
        <f>IF(Категорії!H358&lt;&gt;9999,Категорії!H358,"")</f>
        <v>0</v>
      </c>
      <c r="D358" s="11" t="str">
        <f>IFERROR(VLOOKUP(Таблица7234[[#This Row],[НОМЕР]],#REF!,2),"")</f>
        <v/>
      </c>
      <c r="E358" s="11" t="str">
        <f>IFERROR(VLOOKUP(Таблица7234[[#This Row],[НОМЕР]],#REF!,6),"")</f>
        <v/>
      </c>
      <c r="F358" s="13" t="str">
        <f>IFERROR(VLOOKUP(Таблица7234[[#This Row],[НОМЕР]],#REF!,4,0)-$J$2,"")</f>
        <v/>
      </c>
    </row>
    <row r="359" spans="2:6" ht="15" x14ac:dyDescent="0.2">
      <c r="B359" s="11" t="str">
        <f>IFERROR(VLOOKUP(Таблица7234[[#This Row],[НОМЕР]],#REF!,9,0),"")</f>
        <v/>
      </c>
      <c r="C359" s="12">
        <f>IF(Категорії!H359&lt;&gt;9999,Категорії!H359,"")</f>
        <v>0</v>
      </c>
      <c r="D359" s="11" t="str">
        <f>IFERROR(VLOOKUP(Таблица7234[[#This Row],[НОМЕР]],#REF!,2),"")</f>
        <v/>
      </c>
      <c r="E359" s="11" t="str">
        <f>IFERROR(VLOOKUP(Таблица7234[[#This Row],[НОМЕР]],#REF!,6),"")</f>
        <v/>
      </c>
      <c r="F359" s="13" t="str">
        <f>IFERROR(VLOOKUP(Таблица7234[[#This Row],[НОМЕР]],#REF!,4,0)-$J$2,"")</f>
        <v/>
      </c>
    </row>
    <row r="360" spans="2:6" ht="15" x14ac:dyDescent="0.2">
      <c r="B360" s="11" t="str">
        <f>IFERROR(VLOOKUP(Таблица7234[[#This Row],[НОМЕР]],#REF!,9,0),"")</f>
        <v/>
      </c>
      <c r="C360" s="12">
        <f>IF(Категорії!H360&lt;&gt;9999,Категорії!H360,"")</f>
        <v>0</v>
      </c>
      <c r="D360" s="11" t="str">
        <f>IFERROR(VLOOKUP(Таблица7234[[#This Row],[НОМЕР]],#REF!,2),"")</f>
        <v/>
      </c>
      <c r="E360" s="11" t="str">
        <f>IFERROR(VLOOKUP(Таблица7234[[#This Row],[НОМЕР]],#REF!,6),"")</f>
        <v/>
      </c>
      <c r="F360" s="13" t="str">
        <f>IFERROR(VLOOKUP(Таблица7234[[#This Row],[НОМЕР]],#REF!,4,0)-$J$2,"")</f>
        <v/>
      </c>
    </row>
    <row r="361" spans="2:6" ht="15" x14ac:dyDescent="0.2">
      <c r="B361" s="11" t="str">
        <f>IFERROR(VLOOKUP(Таблица7234[[#This Row],[НОМЕР]],#REF!,9,0),"")</f>
        <v/>
      </c>
      <c r="C361" s="12">
        <f>IF(Категорії!H361&lt;&gt;9999,Категорії!H361,"")</f>
        <v>0</v>
      </c>
      <c r="D361" s="11" t="str">
        <f>IFERROR(VLOOKUP(Таблица7234[[#This Row],[НОМЕР]],#REF!,2),"")</f>
        <v/>
      </c>
      <c r="E361" s="11" t="str">
        <f>IFERROR(VLOOKUP(Таблица7234[[#This Row],[НОМЕР]],#REF!,6),"")</f>
        <v/>
      </c>
      <c r="F361" s="13" t="str">
        <f>IFERROR(VLOOKUP(Таблица7234[[#This Row],[НОМЕР]],#REF!,4,0)-$J$2,"")</f>
        <v/>
      </c>
    </row>
    <row r="362" spans="2:6" ht="15" x14ac:dyDescent="0.2">
      <c r="B362" s="11" t="str">
        <f>IFERROR(VLOOKUP(Таблица7234[[#This Row],[НОМЕР]],#REF!,9,0),"")</f>
        <v/>
      </c>
      <c r="C362" s="12">
        <f>IF(Категорії!H362&lt;&gt;9999,Категорії!H362,"")</f>
        <v>0</v>
      </c>
      <c r="D362" s="11" t="str">
        <f>IFERROR(VLOOKUP(Таблица7234[[#This Row],[НОМЕР]],#REF!,2),"")</f>
        <v/>
      </c>
      <c r="E362" s="11" t="str">
        <f>IFERROR(VLOOKUP(Таблица7234[[#This Row],[НОМЕР]],#REF!,6),"")</f>
        <v/>
      </c>
      <c r="F362" s="13" t="str">
        <f>IFERROR(VLOOKUP(Таблица7234[[#This Row],[НОМЕР]],#REF!,4,0)-$J$2,"")</f>
        <v/>
      </c>
    </row>
    <row r="363" spans="2:6" ht="15" x14ac:dyDescent="0.2">
      <c r="B363" s="11" t="str">
        <f>IFERROR(VLOOKUP(Таблица7234[[#This Row],[НОМЕР]],#REF!,9,0),"")</f>
        <v/>
      </c>
      <c r="C363" s="12">
        <f>IF(Категорії!H363&lt;&gt;9999,Категорії!H363,"")</f>
        <v>0</v>
      </c>
      <c r="D363" s="11" t="str">
        <f>IFERROR(VLOOKUP(Таблица7234[[#This Row],[НОМЕР]],#REF!,2),"")</f>
        <v/>
      </c>
      <c r="E363" s="11" t="str">
        <f>IFERROR(VLOOKUP(Таблица7234[[#This Row],[НОМЕР]],#REF!,6),"")</f>
        <v/>
      </c>
      <c r="F363" s="13" t="str">
        <f>IFERROR(VLOOKUP(Таблица7234[[#This Row],[НОМЕР]],#REF!,4,0)-$J$2,"")</f>
        <v/>
      </c>
    </row>
    <row r="364" spans="2:6" ht="15" x14ac:dyDescent="0.2">
      <c r="B364" s="11" t="str">
        <f>IFERROR(VLOOKUP(Таблица7234[[#This Row],[НОМЕР]],#REF!,9,0),"")</f>
        <v/>
      </c>
      <c r="C364" s="12">
        <f>IF(Категорії!H364&lt;&gt;9999,Категорії!H364,"")</f>
        <v>0</v>
      </c>
      <c r="D364" s="11" t="str">
        <f>IFERROR(VLOOKUP(Таблица7234[[#This Row],[НОМЕР]],#REF!,2),"")</f>
        <v/>
      </c>
      <c r="E364" s="11" t="str">
        <f>IFERROR(VLOOKUP(Таблица7234[[#This Row],[НОМЕР]],#REF!,6),"")</f>
        <v/>
      </c>
      <c r="F364" s="13" t="str">
        <f>IFERROR(VLOOKUP(Таблица7234[[#This Row],[НОМЕР]],#REF!,4,0)-$J$2,"")</f>
        <v/>
      </c>
    </row>
    <row r="365" spans="2:6" ht="15" x14ac:dyDescent="0.2">
      <c r="B365" s="11" t="str">
        <f>IFERROR(VLOOKUP(Таблица7234[[#This Row],[НОМЕР]],#REF!,9,0),"")</f>
        <v/>
      </c>
      <c r="C365" s="12">
        <f>IF(Категорії!H365&lt;&gt;9999,Категорії!H365,"")</f>
        <v>0</v>
      </c>
      <c r="D365" s="11" t="str">
        <f>IFERROR(VLOOKUP(Таблица7234[[#This Row],[НОМЕР]],#REF!,2),"")</f>
        <v/>
      </c>
      <c r="E365" s="11" t="str">
        <f>IFERROR(VLOOKUP(Таблица7234[[#This Row],[НОМЕР]],#REF!,6),"")</f>
        <v/>
      </c>
      <c r="F365" s="13" t="str">
        <f>IFERROR(VLOOKUP(Таблица7234[[#This Row],[НОМЕР]],#REF!,4,0)-$J$2,"")</f>
        <v/>
      </c>
    </row>
    <row r="366" spans="2:6" ht="15" x14ac:dyDescent="0.2">
      <c r="B366" s="11" t="str">
        <f>IFERROR(VLOOKUP(Таблица7234[[#This Row],[НОМЕР]],#REF!,9,0),"")</f>
        <v/>
      </c>
      <c r="C366" s="12">
        <f>IF(Категорії!H366&lt;&gt;9999,Категорії!H366,"")</f>
        <v>0</v>
      </c>
      <c r="D366" s="11" t="str">
        <f>IFERROR(VLOOKUP(Таблица7234[[#This Row],[НОМЕР]],#REF!,2),"")</f>
        <v/>
      </c>
      <c r="E366" s="11" t="str">
        <f>IFERROR(VLOOKUP(Таблица7234[[#This Row],[НОМЕР]],#REF!,6),"")</f>
        <v/>
      </c>
      <c r="F366" s="13" t="str">
        <f>IFERROR(VLOOKUP(Таблица7234[[#This Row],[НОМЕР]],#REF!,4,0)-$J$2,"")</f>
        <v/>
      </c>
    </row>
    <row r="367" spans="2:6" ht="15" x14ac:dyDescent="0.2">
      <c r="B367" s="11" t="str">
        <f>IFERROR(VLOOKUP(Таблица7234[[#This Row],[НОМЕР]],#REF!,9,0),"")</f>
        <v/>
      </c>
      <c r="C367" s="12">
        <f>IF(Категорії!H367&lt;&gt;9999,Категорії!H367,"")</f>
        <v>0</v>
      </c>
      <c r="D367" s="11" t="str">
        <f>IFERROR(VLOOKUP(Таблица7234[[#This Row],[НОМЕР]],#REF!,2),"")</f>
        <v/>
      </c>
      <c r="E367" s="11" t="str">
        <f>IFERROR(VLOOKUP(Таблица7234[[#This Row],[НОМЕР]],#REF!,6),"")</f>
        <v/>
      </c>
      <c r="F367" s="13" t="str">
        <f>IFERROR(VLOOKUP(Таблица7234[[#This Row],[НОМЕР]],#REF!,4,0)-$J$2,"")</f>
        <v/>
      </c>
    </row>
    <row r="368" spans="2:6" ht="15" x14ac:dyDescent="0.2">
      <c r="B368" s="11" t="str">
        <f>IFERROR(VLOOKUP(Таблица7234[[#This Row],[НОМЕР]],#REF!,9,0),"")</f>
        <v/>
      </c>
      <c r="C368" s="12">
        <f>IF(Категорії!H368&lt;&gt;9999,Категорії!H368,"")</f>
        <v>0</v>
      </c>
      <c r="D368" s="11" t="str">
        <f>IFERROR(VLOOKUP(Таблица7234[[#This Row],[НОМЕР]],#REF!,2),"")</f>
        <v/>
      </c>
      <c r="E368" s="11" t="str">
        <f>IFERROR(VLOOKUP(Таблица7234[[#This Row],[НОМЕР]],#REF!,6),"")</f>
        <v/>
      </c>
      <c r="F368" s="13" t="str">
        <f>IFERROR(VLOOKUP(Таблица7234[[#This Row],[НОМЕР]],#REF!,4,0)-$J$2,"")</f>
        <v/>
      </c>
    </row>
    <row r="369" spans="2:6" ht="15" x14ac:dyDescent="0.2">
      <c r="B369" s="11" t="str">
        <f>IFERROR(VLOOKUP(Таблица7234[[#This Row],[НОМЕР]],#REF!,9,0),"")</f>
        <v/>
      </c>
      <c r="C369" s="12">
        <f>IF(Категорії!H369&lt;&gt;9999,Категорії!H369,"")</f>
        <v>0</v>
      </c>
      <c r="D369" s="11" t="str">
        <f>IFERROR(VLOOKUP(Таблица7234[[#This Row],[НОМЕР]],#REF!,2),"")</f>
        <v/>
      </c>
      <c r="E369" s="11" t="str">
        <f>IFERROR(VLOOKUP(Таблица7234[[#This Row],[НОМЕР]],#REF!,6),"")</f>
        <v/>
      </c>
      <c r="F369" s="13" t="str">
        <f>IFERROR(VLOOKUP(Таблица7234[[#This Row],[НОМЕР]],#REF!,4,0)-$J$2,"")</f>
        <v/>
      </c>
    </row>
    <row r="370" spans="2:6" ht="15" x14ac:dyDescent="0.2">
      <c r="B370" s="11" t="str">
        <f>IFERROR(VLOOKUP(Таблица7234[[#This Row],[НОМЕР]],#REF!,9,0),"")</f>
        <v/>
      </c>
      <c r="C370" s="12">
        <f>IF(Категорії!H370&lt;&gt;9999,Категорії!H370,"")</f>
        <v>0</v>
      </c>
      <c r="D370" s="11" t="str">
        <f>IFERROR(VLOOKUP(Таблица7234[[#This Row],[НОМЕР]],#REF!,2),"")</f>
        <v/>
      </c>
      <c r="E370" s="11" t="str">
        <f>IFERROR(VLOOKUP(Таблица7234[[#This Row],[НОМЕР]],#REF!,6),"")</f>
        <v/>
      </c>
      <c r="F370" s="13" t="str">
        <f>IFERROR(VLOOKUP(Таблица7234[[#This Row],[НОМЕР]],#REF!,4,0)-$J$2,"")</f>
        <v/>
      </c>
    </row>
    <row r="371" spans="2:6" ht="15" x14ac:dyDescent="0.2">
      <c r="B371" s="11" t="str">
        <f>IFERROR(VLOOKUP(Таблица7234[[#This Row],[НОМЕР]],#REF!,9,0),"")</f>
        <v/>
      </c>
      <c r="C371" s="12">
        <f>IF(Категорії!H371&lt;&gt;9999,Категорії!H371,"")</f>
        <v>0</v>
      </c>
      <c r="D371" s="11" t="str">
        <f>IFERROR(VLOOKUP(Таблица7234[[#This Row],[НОМЕР]],#REF!,2),"")</f>
        <v/>
      </c>
      <c r="E371" s="11" t="str">
        <f>IFERROR(VLOOKUP(Таблица7234[[#This Row],[НОМЕР]],#REF!,6),"")</f>
        <v/>
      </c>
      <c r="F371" s="13" t="str">
        <f>IFERROR(VLOOKUP(Таблица7234[[#This Row],[НОМЕР]],#REF!,4,0)-$J$2,"")</f>
        <v/>
      </c>
    </row>
    <row r="372" spans="2:6" ht="15" x14ac:dyDescent="0.2">
      <c r="B372" s="11" t="str">
        <f>IFERROR(VLOOKUP(Таблица7234[[#This Row],[НОМЕР]],#REF!,9,0),"")</f>
        <v/>
      </c>
      <c r="C372" s="12">
        <f>IF(Категорії!H372&lt;&gt;9999,Категорії!H372,"")</f>
        <v>0</v>
      </c>
      <c r="D372" s="11" t="str">
        <f>IFERROR(VLOOKUP(Таблица7234[[#This Row],[НОМЕР]],#REF!,2),"")</f>
        <v/>
      </c>
      <c r="E372" s="11" t="str">
        <f>IFERROR(VLOOKUP(Таблица7234[[#This Row],[НОМЕР]],#REF!,6),"")</f>
        <v/>
      </c>
      <c r="F372" s="13" t="str">
        <f>IFERROR(VLOOKUP(Таблица7234[[#This Row],[НОМЕР]],#REF!,4,0)-$J$2,"")</f>
        <v/>
      </c>
    </row>
    <row r="373" spans="2:6" ht="15" x14ac:dyDescent="0.2">
      <c r="B373" s="11" t="str">
        <f>IFERROR(VLOOKUP(Таблица7234[[#This Row],[НОМЕР]],#REF!,9,0),"")</f>
        <v/>
      </c>
      <c r="C373" s="12">
        <f>IF(Категорії!H373&lt;&gt;9999,Категорії!H373,"")</f>
        <v>0</v>
      </c>
      <c r="D373" s="11" t="str">
        <f>IFERROR(VLOOKUP(Таблица7234[[#This Row],[НОМЕР]],#REF!,2),"")</f>
        <v/>
      </c>
      <c r="E373" s="11" t="str">
        <f>IFERROR(VLOOKUP(Таблица7234[[#This Row],[НОМЕР]],#REF!,6),"")</f>
        <v/>
      </c>
      <c r="F373" s="13" t="str">
        <f>IFERROR(VLOOKUP(Таблица7234[[#This Row],[НОМЕР]],#REF!,4,0)-$J$2,"")</f>
        <v/>
      </c>
    </row>
    <row r="374" spans="2:6" ht="15" x14ac:dyDescent="0.2">
      <c r="B374" s="11" t="str">
        <f>IFERROR(VLOOKUP(Таблица7234[[#This Row],[НОМЕР]],#REF!,9,0),"")</f>
        <v/>
      </c>
      <c r="C374" s="12">
        <f>IF(Категорії!H374&lt;&gt;9999,Категорії!H374,"")</f>
        <v>0</v>
      </c>
      <c r="D374" s="11" t="str">
        <f>IFERROR(VLOOKUP(Таблица7234[[#This Row],[НОМЕР]],#REF!,2),"")</f>
        <v/>
      </c>
      <c r="E374" s="11" t="str">
        <f>IFERROR(VLOOKUP(Таблица7234[[#This Row],[НОМЕР]],#REF!,6),"")</f>
        <v/>
      </c>
      <c r="F374" s="13" t="str">
        <f>IFERROR(VLOOKUP(Таблица7234[[#This Row],[НОМЕР]],#REF!,4,0)-$J$2,"")</f>
        <v/>
      </c>
    </row>
    <row r="375" spans="2:6" ht="15" x14ac:dyDescent="0.2">
      <c r="B375" s="11" t="str">
        <f>IFERROR(VLOOKUP(Таблица7234[[#This Row],[НОМЕР]],#REF!,9,0),"")</f>
        <v/>
      </c>
      <c r="C375" s="12">
        <f>IF(Категорії!H375&lt;&gt;9999,Категорії!H375,"")</f>
        <v>0</v>
      </c>
      <c r="D375" s="11" t="str">
        <f>IFERROR(VLOOKUP(Таблица7234[[#This Row],[НОМЕР]],#REF!,2),"")</f>
        <v/>
      </c>
      <c r="E375" s="11" t="str">
        <f>IFERROR(VLOOKUP(Таблица7234[[#This Row],[НОМЕР]],#REF!,6),"")</f>
        <v/>
      </c>
      <c r="F375" s="13" t="str">
        <f>IFERROR(VLOOKUP(Таблица7234[[#This Row],[НОМЕР]],#REF!,4,0)-$J$2,"")</f>
        <v/>
      </c>
    </row>
    <row r="376" spans="2:6" ht="15" x14ac:dyDescent="0.2">
      <c r="B376" s="11" t="str">
        <f>IFERROR(VLOOKUP(Таблица7234[[#This Row],[НОМЕР]],#REF!,9,0),"")</f>
        <v/>
      </c>
      <c r="C376" s="12">
        <f>IF(Категорії!H376&lt;&gt;9999,Категорії!H376,"")</f>
        <v>0</v>
      </c>
      <c r="D376" s="11" t="str">
        <f>IFERROR(VLOOKUP(Таблица7234[[#This Row],[НОМЕР]],#REF!,2),"")</f>
        <v/>
      </c>
      <c r="E376" s="11" t="str">
        <f>IFERROR(VLOOKUP(Таблица7234[[#This Row],[НОМЕР]],#REF!,6),"")</f>
        <v/>
      </c>
      <c r="F376" s="13" t="str">
        <f>IFERROR(VLOOKUP(Таблица7234[[#This Row],[НОМЕР]],#REF!,4,0)-$J$2,"")</f>
        <v/>
      </c>
    </row>
    <row r="377" spans="2:6" ht="15" x14ac:dyDescent="0.2">
      <c r="B377" s="11" t="str">
        <f>IFERROR(VLOOKUP(Таблица7234[[#This Row],[НОМЕР]],#REF!,9,0),"")</f>
        <v/>
      </c>
      <c r="C377" s="12">
        <f>IF(Категорії!H377&lt;&gt;9999,Категорії!H377,"")</f>
        <v>0</v>
      </c>
      <c r="D377" s="11" t="str">
        <f>IFERROR(VLOOKUP(Таблица7234[[#This Row],[НОМЕР]],#REF!,2),"")</f>
        <v/>
      </c>
      <c r="E377" s="11" t="str">
        <f>IFERROR(VLOOKUP(Таблица7234[[#This Row],[НОМЕР]],#REF!,6),"")</f>
        <v/>
      </c>
      <c r="F377" s="13" t="str">
        <f>IFERROR(VLOOKUP(Таблица7234[[#This Row],[НОМЕР]],#REF!,4,0)-$J$2,"")</f>
        <v/>
      </c>
    </row>
    <row r="378" spans="2:6" ht="15" x14ac:dyDescent="0.2">
      <c r="B378" s="11" t="str">
        <f>IFERROR(VLOOKUP(Таблица7234[[#This Row],[НОМЕР]],#REF!,9,0),"")</f>
        <v/>
      </c>
      <c r="C378" s="12">
        <f>IF(Категорії!H378&lt;&gt;9999,Категорії!H378,"")</f>
        <v>0</v>
      </c>
      <c r="D378" s="11" t="str">
        <f>IFERROR(VLOOKUP(Таблица7234[[#This Row],[НОМЕР]],#REF!,2),"")</f>
        <v/>
      </c>
      <c r="E378" s="11" t="str">
        <f>IFERROR(VLOOKUP(Таблица7234[[#This Row],[НОМЕР]],#REF!,6),"")</f>
        <v/>
      </c>
      <c r="F378" s="13" t="str">
        <f>IFERROR(VLOOKUP(Таблица7234[[#This Row],[НОМЕР]],#REF!,4,0)-$J$2,"")</f>
        <v/>
      </c>
    </row>
    <row r="379" spans="2:6" ht="15" x14ac:dyDescent="0.2">
      <c r="B379" s="11" t="str">
        <f>IFERROR(VLOOKUP(Таблица7234[[#This Row],[НОМЕР]],#REF!,9,0),"")</f>
        <v/>
      </c>
      <c r="C379" s="12">
        <f>IF(Категорії!H379&lt;&gt;9999,Категорії!H379,"")</f>
        <v>0</v>
      </c>
      <c r="D379" s="11" t="str">
        <f>IFERROR(VLOOKUP(Таблица7234[[#This Row],[НОМЕР]],#REF!,2),"")</f>
        <v/>
      </c>
      <c r="E379" s="11" t="str">
        <f>IFERROR(VLOOKUP(Таблица7234[[#This Row],[НОМЕР]],#REF!,6),"")</f>
        <v/>
      </c>
      <c r="F379" s="13" t="str">
        <f>IFERROR(VLOOKUP(Таблица7234[[#This Row],[НОМЕР]],#REF!,4,0)-$J$2,"")</f>
        <v/>
      </c>
    </row>
    <row r="380" spans="2:6" ht="15" x14ac:dyDescent="0.2">
      <c r="B380" s="11" t="str">
        <f>IFERROR(VLOOKUP(Таблица7234[[#This Row],[НОМЕР]],#REF!,9,0),"")</f>
        <v/>
      </c>
      <c r="C380" s="12">
        <f>IF(Категорії!H380&lt;&gt;9999,Категорії!H380,"")</f>
        <v>0</v>
      </c>
      <c r="D380" s="11" t="str">
        <f>IFERROR(VLOOKUP(Таблица7234[[#This Row],[НОМЕР]],#REF!,2),"")</f>
        <v/>
      </c>
      <c r="E380" s="11" t="str">
        <f>IFERROR(VLOOKUP(Таблица7234[[#This Row],[НОМЕР]],#REF!,6),"")</f>
        <v/>
      </c>
      <c r="F380" s="13" t="str">
        <f>IFERROR(VLOOKUP(Таблица7234[[#This Row],[НОМЕР]],#REF!,4,0)-$J$2,"")</f>
        <v/>
      </c>
    </row>
    <row r="381" spans="2:6" ht="15" x14ac:dyDescent="0.2">
      <c r="B381" s="11" t="str">
        <f>IFERROR(VLOOKUP(Таблица7234[[#This Row],[НОМЕР]],#REF!,9,0),"")</f>
        <v/>
      </c>
      <c r="C381" s="12">
        <f>IF(Категорії!H381&lt;&gt;9999,Категорії!H381,"")</f>
        <v>0</v>
      </c>
      <c r="D381" s="11" t="str">
        <f>IFERROR(VLOOKUP(Таблица7234[[#This Row],[НОМЕР]],#REF!,2),"")</f>
        <v/>
      </c>
      <c r="E381" s="11" t="str">
        <f>IFERROR(VLOOKUP(Таблица7234[[#This Row],[НОМЕР]],#REF!,6),"")</f>
        <v/>
      </c>
      <c r="F381" s="13" t="str">
        <f>IFERROR(VLOOKUP(Таблица7234[[#This Row],[НОМЕР]],#REF!,4,0)-$J$2,"")</f>
        <v/>
      </c>
    </row>
    <row r="382" spans="2:6" ht="15" x14ac:dyDescent="0.2">
      <c r="B382" s="11" t="str">
        <f>IFERROR(VLOOKUP(Таблица7234[[#This Row],[НОМЕР]],#REF!,9,0),"")</f>
        <v/>
      </c>
      <c r="C382" s="12">
        <f>IF(Категорії!H382&lt;&gt;9999,Категорії!H382,"")</f>
        <v>0</v>
      </c>
      <c r="D382" s="11" t="str">
        <f>IFERROR(VLOOKUP(Таблица7234[[#This Row],[НОМЕР]],#REF!,2),"")</f>
        <v/>
      </c>
      <c r="E382" s="11" t="str">
        <f>IFERROR(VLOOKUP(Таблица7234[[#This Row],[НОМЕР]],#REF!,6),"")</f>
        <v/>
      </c>
      <c r="F382" s="13" t="str">
        <f>IFERROR(VLOOKUP(Таблица7234[[#This Row],[НОМЕР]],#REF!,4,0)-$J$2,"")</f>
        <v/>
      </c>
    </row>
    <row r="383" spans="2:6" ht="15" x14ac:dyDescent="0.2">
      <c r="B383" s="11" t="str">
        <f>IFERROR(VLOOKUP(Таблица7234[[#This Row],[НОМЕР]],#REF!,9,0),"")</f>
        <v/>
      </c>
      <c r="C383" s="12">
        <f>IF(Категорії!H383&lt;&gt;9999,Категорії!H383,"")</f>
        <v>0</v>
      </c>
      <c r="D383" s="11" t="str">
        <f>IFERROR(VLOOKUP(Таблица7234[[#This Row],[НОМЕР]],#REF!,2),"")</f>
        <v/>
      </c>
      <c r="E383" s="11" t="str">
        <f>IFERROR(VLOOKUP(Таблица7234[[#This Row],[НОМЕР]],#REF!,6),"")</f>
        <v/>
      </c>
      <c r="F383" s="13" t="str">
        <f>IFERROR(VLOOKUP(Таблица7234[[#This Row],[НОМЕР]],#REF!,4,0)-$J$2,"")</f>
        <v/>
      </c>
    </row>
    <row r="384" spans="2:6" ht="15" x14ac:dyDescent="0.2">
      <c r="B384" s="11" t="str">
        <f>IFERROR(VLOOKUP(Таблица7234[[#This Row],[НОМЕР]],#REF!,9,0),"")</f>
        <v/>
      </c>
      <c r="C384" s="12">
        <f>IF(Категорії!H384&lt;&gt;9999,Категорії!H384,"")</f>
        <v>0</v>
      </c>
      <c r="D384" s="11" t="str">
        <f>IFERROR(VLOOKUP(Таблица7234[[#This Row],[НОМЕР]],#REF!,2),"")</f>
        <v/>
      </c>
      <c r="E384" s="11" t="str">
        <f>IFERROR(VLOOKUP(Таблица7234[[#This Row],[НОМЕР]],#REF!,6),"")</f>
        <v/>
      </c>
      <c r="F384" s="13" t="str">
        <f>IFERROR(VLOOKUP(Таблица7234[[#This Row],[НОМЕР]],#REF!,4,0)-$J$2,"")</f>
        <v/>
      </c>
    </row>
    <row r="385" spans="2:6" ht="15" x14ac:dyDescent="0.2">
      <c r="B385" s="11" t="str">
        <f>IFERROR(VLOOKUP(Таблица7234[[#This Row],[НОМЕР]],#REF!,9,0),"")</f>
        <v/>
      </c>
      <c r="C385" s="12">
        <f>IF(Категорії!H385&lt;&gt;9999,Категорії!H385,"")</f>
        <v>0</v>
      </c>
      <c r="D385" s="11" t="str">
        <f>IFERROR(VLOOKUP(Таблица7234[[#This Row],[НОМЕР]],#REF!,2),"")</f>
        <v/>
      </c>
      <c r="E385" s="11" t="str">
        <f>IFERROR(VLOOKUP(Таблица7234[[#This Row],[НОМЕР]],#REF!,6),"")</f>
        <v/>
      </c>
      <c r="F385" s="13" t="str">
        <f>IFERROR(VLOOKUP(Таблица7234[[#This Row],[НОМЕР]],#REF!,4,0)-$J$2,"")</f>
        <v/>
      </c>
    </row>
    <row r="386" spans="2:6" ht="15" x14ac:dyDescent="0.2">
      <c r="B386" s="11" t="str">
        <f>IFERROR(VLOOKUP(Таблица7234[[#This Row],[НОМЕР]],#REF!,9,0),"")</f>
        <v/>
      </c>
      <c r="C386" s="12">
        <f>IF(Категорії!H386&lt;&gt;9999,Категорії!H386,"")</f>
        <v>0</v>
      </c>
      <c r="D386" s="11" t="str">
        <f>IFERROR(VLOOKUP(Таблица7234[[#This Row],[НОМЕР]],#REF!,2),"")</f>
        <v/>
      </c>
      <c r="E386" s="11" t="str">
        <f>IFERROR(VLOOKUP(Таблица7234[[#This Row],[НОМЕР]],#REF!,6),"")</f>
        <v/>
      </c>
      <c r="F386" s="13" t="str">
        <f>IFERROR(VLOOKUP(Таблица7234[[#This Row],[НОМЕР]],#REF!,4,0)-$J$2,"")</f>
        <v/>
      </c>
    </row>
    <row r="387" spans="2:6" ht="15" x14ac:dyDescent="0.2">
      <c r="B387" s="11" t="str">
        <f>IFERROR(VLOOKUP(Таблица7234[[#This Row],[НОМЕР]],#REF!,9,0),"")</f>
        <v/>
      </c>
      <c r="C387" s="12">
        <f>IF(Категорії!H387&lt;&gt;9999,Категорії!H387,"")</f>
        <v>0</v>
      </c>
      <c r="D387" s="11" t="str">
        <f>IFERROR(VLOOKUP(Таблица7234[[#This Row],[НОМЕР]],#REF!,2),"")</f>
        <v/>
      </c>
      <c r="E387" s="11" t="str">
        <f>IFERROR(VLOOKUP(Таблица7234[[#This Row],[НОМЕР]],#REF!,6),"")</f>
        <v/>
      </c>
      <c r="F387" s="13" t="str">
        <f>IFERROR(VLOOKUP(Таблица7234[[#This Row],[НОМЕР]],#REF!,4,0)-$J$2,"")</f>
        <v/>
      </c>
    </row>
    <row r="388" spans="2:6" ht="15" x14ac:dyDescent="0.2">
      <c r="B388" s="11" t="str">
        <f>IFERROR(VLOOKUP(Таблица7234[[#This Row],[НОМЕР]],#REF!,9,0),"")</f>
        <v/>
      </c>
      <c r="C388" s="12">
        <f>IF(Категорії!H388&lt;&gt;9999,Категорії!H388,"")</f>
        <v>0</v>
      </c>
      <c r="D388" s="11" t="str">
        <f>IFERROR(VLOOKUP(Таблица7234[[#This Row],[НОМЕР]],#REF!,2),"")</f>
        <v/>
      </c>
      <c r="E388" s="11" t="str">
        <f>IFERROR(VLOOKUP(Таблица7234[[#This Row],[НОМЕР]],#REF!,6),"")</f>
        <v/>
      </c>
      <c r="F388" s="13" t="str">
        <f>IFERROR(VLOOKUP(Таблица7234[[#This Row],[НОМЕР]],#REF!,4,0)-$J$2,"")</f>
        <v/>
      </c>
    </row>
    <row r="389" spans="2:6" ht="15" x14ac:dyDescent="0.2">
      <c r="B389" s="11" t="str">
        <f>IFERROR(VLOOKUP(Таблица7234[[#This Row],[НОМЕР]],#REF!,9,0),"")</f>
        <v/>
      </c>
      <c r="C389" s="12">
        <f>IF(Категорії!H389&lt;&gt;9999,Категорії!H389,"")</f>
        <v>0</v>
      </c>
      <c r="D389" s="11" t="str">
        <f>IFERROR(VLOOKUP(Таблица7234[[#This Row],[НОМЕР]],#REF!,2),"")</f>
        <v/>
      </c>
      <c r="E389" s="11" t="str">
        <f>IFERROR(VLOOKUP(Таблица7234[[#This Row],[НОМЕР]],#REF!,6),"")</f>
        <v/>
      </c>
      <c r="F389" s="13" t="str">
        <f>IFERROR(VLOOKUP(Таблица7234[[#This Row],[НОМЕР]],#REF!,4,0)-$J$2,"")</f>
        <v/>
      </c>
    </row>
    <row r="390" spans="2:6" ht="15" x14ac:dyDescent="0.2">
      <c r="B390" s="11" t="str">
        <f>IFERROR(VLOOKUP(Таблица7234[[#This Row],[НОМЕР]],#REF!,9,0),"")</f>
        <v/>
      </c>
      <c r="C390" s="12">
        <f>IF(Категорії!H390&lt;&gt;9999,Категорії!H390,"")</f>
        <v>0</v>
      </c>
      <c r="D390" s="11" t="str">
        <f>IFERROR(VLOOKUP(Таблица7234[[#This Row],[НОМЕР]],#REF!,2),"")</f>
        <v/>
      </c>
      <c r="E390" s="11" t="str">
        <f>IFERROR(VLOOKUP(Таблица7234[[#This Row],[НОМЕР]],#REF!,6),"")</f>
        <v/>
      </c>
      <c r="F390" s="13" t="str">
        <f>IFERROR(VLOOKUP(Таблица7234[[#This Row],[НОМЕР]],#REF!,4,0)-$J$2,"")</f>
        <v/>
      </c>
    </row>
    <row r="391" spans="2:6" ht="15" x14ac:dyDescent="0.2">
      <c r="B391" s="11" t="str">
        <f>IFERROR(VLOOKUP(Таблица7234[[#This Row],[НОМЕР]],#REF!,9,0),"")</f>
        <v/>
      </c>
      <c r="C391" s="12">
        <f>IF(Категорії!H391&lt;&gt;9999,Категорії!H391,"")</f>
        <v>0</v>
      </c>
      <c r="D391" s="11" t="str">
        <f>IFERROR(VLOOKUP(Таблица7234[[#This Row],[НОМЕР]],#REF!,2),"")</f>
        <v/>
      </c>
      <c r="E391" s="11" t="str">
        <f>IFERROR(VLOOKUP(Таблица7234[[#This Row],[НОМЕР]],#REF!,6),"")</f>
        <v/>
      </c>
      <c r="F391" s="13" t="str">
        <f>IFERROR(VLOOKUP(Таблица7234[[#This Row],[НОМЕР]],#REF!,4,0)-$J$2,"")</f>
        <v/>
      </c>
    </row>
    <row r="392" spans="2:6" ht="15" x14ac:dyDescent="0.2">
      <c r="B392" s="11" t="str">
        <f>IFERROR(VLOOKUP(Таблица7234[[#This Row],[НОМЕР]],#REF!,9,0),"")</f>
        <v/>
      </c>
      <c r="C392" s="12">
        <f>IF(Категорії!H392&lt;&gt;9999,Категорії!H392,"")</f>
        <v>0</v>
      </c>
      <c r="D392" s="11" t="str">
        <f>IFERROR(VLOOKUP(Таблица7234[[#This Row],[НОМЕР]],#REF!,2),"")</f>
        <v/>
      </c>
      <c r="E392" s="11" t="str">
        <f>IFERROR(VLOOKUP(Таблица7234[[#This Row],[НОМЕР]],#REF!,6),"")</f>
        <v/>
      </c>
      <c r="F392" s="13" t="str">
        <f>IFERROR(VLOOKUP(Таблица7234[[#This Row],[НОМЕР]],#REF!,4,0)-$J$2,"")</f>
        <v/>
      </c>
    </row>
    <row r="393" spans="2:6" ht="15" x14ac:dyDescent="0.2">
      <c r="B393" s="11" t="str">
        <f>IFERROR(VLOOKUP(Таблица7234[[#This Row],[НОМЕР]],#REF!,9,0),"")</f>
        <v/>
      </c>
      <c r="C393" s="12">
        <f>IF(Категорії!H393&lt;&gt;9999,Категорії!H393,"")</f>
        <v>0</v>
      </c>
      <c r="D393" s="11" t="str">
        <f>IFERROR(VLOOKUP(Таблица7234[[#This Row],[НОМЕР]],#REF!,2),"")</f>
        <v/>
      </c>
      <c r="E393" s="11" t="str">
        <f>IFERROR(VLOOKUP(Таблица7234[[#This Row],[НОМЕР]],#REF!,6),"")</f>
        <v/>
      </c>
      <c r="F393" s="13" t="str">
        <f>IFERROR(VLOOKUP(Таблица7234[[#This Row],[НОМЕР]],#REF!,4,0)-$J$2,"")</f>
        <v/>
      </c>
    </row>
    <row r="394" spans="2:6" ht="15" x14ac:dyDescent="0.2">
      <c r="B394" s="11" t="str">
        <f>IFERROR(VLOOKUP(Таблица7234[[#This Row],[НОМЕР]],#REF!,9,0),"")</f>
        <v/>
      </c>
      <c r="C394" s="12">
        <f>IF(Категорії!H394&lt;&gt;9999,Категорії!H394,"")</f>
        <v>0</v>
      </c>
      <c r="D394" s="11" t="str">
        <f>IFERROR(VLOOKUP(Таблица7234[[#This Row],[НОМЕР]],#REF!,2),"")</f>
        <v/>
      </c>
      <c r="E394" s="11" t="str">
        <f>IFERROR(VLOOKUP(Таблица7234[[#This Row],[НОМЕР]],#REF!,6),"")</f>
        <v/>
      </c>
      <c r="F394" s="13" t="str">
        <f>IFERROR(VLOOKUP(Таблица7234[[#This Row],[НОМЕР]],#REF!,4,0)-$J$2,"")</f>
        <v/>
      </c>
    </row>
    <row r="395" spans="2:6" ht="15" x14ac:dyDescent="0.2">
      <c r="B395" s="11" t="str">
        <f>IFERROR(VLOOKUP(Таблица7234[[#This Row],[НОМЕР]],#REF!,9,0),"")</f>
        <v/>
      </c>
      <c r="C395" s="12">
        <f>IF(Категорії!H395&lt;&gt;9999,Категорії!H395,"")</f>
        <v>0</v>
      </c>
      <c r="D395" s="11" t="str">
        <f>IFERROR(VLOOKUP(Таблица7234[[#This Row],[НОМЕР]],#REF!,2),"")</f>
        <v/>
      </c>
      <c r="E395" s="11" t="str">
        <f>IFERROR(VLOOKUP(Таблица7234[[#This Row],[НОМЕР]],#REF!,6),"")</f>
        <v/>
      </c>
      <c r="F395" s="13" t="str">
        <f>IFERROR(VLOOKUP(Таблица7234[[#This Row],[НОМЕР]],#REF!,4,0)-$J$2,"")</f>
        <v/>
      </c>
    </row>
    <row r="396" spans="2:6" ht="15" x14ac:dyDescent="0.2">
      <c r="B396" s="11" t="str">
        <f>IFERROR(VLOOKUP(Таблица7234[[#This Row],[НОМЕР]],#REF!,9,0),"")</f>
        <v/>
      </c>
      <c r="C396" s="12">
        <f>IF(Категорії!H396&lt;&gt;9999,Категорії!H396,"")</f>
        <v>0</v>
      </c>
      <c r="D396" s="11" t="str">
        <f>IFERROR(VLOOKUP(Таблица7234[[#This Row],[НОМЕР]],#REF!,2),"")</f>
        <v/>
      </c>
      <c r="E396" s="11" t="str">
        <f>IFERROR(VLOOKUP(Таблица7234[[#This Row],[НОМЕР]],#REF!,6),"")</f>
        <v/>
      </c>
      <c r="F396" s="13" t="str">
        <f>IFERROR(VLOOKUP(Таблица7234[[#This Row],[НОМЕР]],#REF!,4,0)-$J$2,"")</f>
        <v/>
      </c>
    </row>
    <row r="397" spans="2:6" ht="15" x14ac:dyDescent="0.2">
      <c r="B397" s="11" t="str">
        <f>IFERROR(VLOOKUP(Таблица7234[[#This Row],[НОМЕР]],#REF!,9,0),"")</f>
        <v/>
      </c>
      <c r="C397" s="12">
        <f>IF(Категорії!H397&lt;&gt;9999,Категорії!H397,"")</f>
        <v>0</v>
      </c>
      <c r="D397" s="11" t="str">
        <f>IFERROR(VLOOKUP(Таблица7234[[#This Row],[НОМЕР]],#REF!,2),"")</f>
        <v/>
      </c>
      <c r="E397" s="11" t="str">
        <f>IFERROR(VLOOKUP(Таблица7234[[#This Row],[НОМЕР]],#REF!,6),"")</f>
        <v/>
      </c>
      <c r="F397" s="13" t="str">
        <f>IFERROR(VLOOKUP(Таблица7234[[#This Row],[НОМЕР]],#REF!,4,0)-$J$2,"")</f>
        <v/>
      </c>
    </row>
    <row r="398" spans="2:6" ht="15" x14ac:dyDescent="0.2">
      <c r="B398" s="11" t="str">
        <f>IFERROR(VLOOKUP(Таблица7234[[#This Row],[НОМЕР]],#REF!,9,0),"")</f>
        <v/>
      </c>
      <c r="C398" s="12">
        <f>IF(Категорії!H398&lt;&gt;9999,Категорії!H398,"")</f>
        <v>0</v>
      </c>
      <c r="D398" s="11" t="str">
        <f>IFERROR(VLOOKUP(Таблица7234[[#This Row],[НОМЕР]],#REF!,2),"")</f>
        <v/>
      </c>
      <c r="E398" s="11" t="str">
        <f>IFERROR(VLOOKUP(Таблица7234[[#This Row],[НОМЕР]],#REF!,6),"")</f>
        <v/>
      </c>
      <c r="F398" s="13" t="str">
        <f>IFERROR(VLOOKUP(Таблица7234[[#This Row],[НОМЕР]],#REF!,4,0)-$J$2,"")</f>
        <v/>
      </c>
    </row>
    <row r="399" spans="2:6" ht="15" x14ac:dyDescent="0.2">
      <c r="B399" s="11" t="str">
        <f>IFERROR(VLOOKUP(Таблица7234[[#This Row],[НОМЕР]],#REF!,9,0),"")</f>
        <v/>
      </c>
      <c r="C399" s="12">
        <f>IF(Категорії!H399&lt;&gt;9999,Категорії!H399,"")</f>
        <v>0</v>
      </c>
      <c r="D399" s="11" t="str">
        <f>IFERROR(VLOOKUP(Таблица7234[[#This Row],[НОМЕР]],#REF!,2),"")</f>
        <v/>
      </c>
      <c r="E399" s="11" t="str">
        <f>IFERROR(VLOOKUP(Таблица7234[[#This Row],[НОМЕР]],#REF!,6),"")</f>
        <v/>
      </c>
      <c r="F399" s="13" t="str">
        <f>IFERROR(VLOOKUP(Таблица7234[[#This Row],[НОМЕР]],#REF!,4,0)-$J$2,"")</f>
        <v/>
      </c>
    </row>
    <row r="400" spans="2:6" ht="15" x14ac:dyDescent="0.2">
      <c r="B400" s="11" t="str">
        <f>IFERROR(VLOOKUP(Таблица7234[[#This Row],[НОМЕР]],#REF!,9,0),"")</f>
        <v/>
      </c>
      <c r="C400" s="12">
        <f>IF(Категорії!H400&lt;&gt;9999,Категорії!H400,"")</f>
        <v>0</v>
      </c>
      <c r="D400" s="11" t="str">
        <f>IFERROR(VLOOKUP(Таблица7234[[#This Row],[НОМЕР]],#REF!,2),"")</f>
        <v/>
      </c>
      <c r="E400" s="11" t="str">
        <f>IFERROR(VLOOKUP(Таблица7234[[#This Row],[НОМЕР]],#REF!,6),"")</f>
        <v/>
      </c>
      <c r="F400" s="13" t="str">
        <f>IFERROR(VLOOKUP(Таблица7234[[#This Row],[НОМЕР]],#REF!,4,0)-$J$2,"")</f>
        <v/>
      </c>
    </row>
    <row r="401" spans="2:6" ht="15" x14ac:dyDescent="0.2">
      <c r="B401" s="11" t="str">
        <f>IFERROR(VLOOKUP(Таблица7234[[#This Row],[НОМЕР]],#REF!,9,0),"")</f>
        <v/>
      </c>
      <c r="C401" s="12">
        <f>IF(Категорії!H401&lt;&gt;9999,Категорії!H401,"")</f>
        <v>0</v>
      </c>
      <c r="D401" s="11" t="str">
        <f>IFERROR(VLOOKUP(Таблица7234[[#This Row],[НОМЕР]],#REF!,2),"")</f>
        <v/>
      </c>
      <c r="E401" s="11" t="str">
        <f>IFERROR(VLOOKUP(Таблица7234[[#This Row],[НОМЕР]],#REF!,6),"")</f>
        <v/>
      </c>
      <c r="F401" s="13" t="str">
        <f>IFERROR(VLOOKUP(Таблица7234[[#This Row],[НОМЕР]],#REF!,4,0)-$J$2,"")</f>
        <v/>
      </c>
    </row>
    <row r="402" spans="2:6" ht="15" x14ac:dyDescent="0.2">
      <c r="B402" s="11" t="str">
        <f>IFERROR(VLOOKUP(Таблица7234[[#This Row],[НОМЕР]],#REF!,9,0),"")</f>
        <v/>
      </c>
      <c r="C402" s="12">
        <f>IF(Категорії!H402&lt;&gt;9999,Категорії!H402,"")</f>
        <v>0</v>
      </c>
      <c r="D402" s="11" t="str">
        <f>IFERROR(VLOOKUP(Таблица7234[[#This Row],[НОМЕР]],#REF!,2),"")</f>
        <v/>
      </c>
      <c r="E402" s="11" t="str">
        <f>IFERROR(VLOOKUP(Таблица7234[[#This Row],[НОМЕР]],#REF!,6),"")</f>
        <v/>
      </c>
      <c r="F402" s="13" t="str">
        <f>IFERROR(VLOOKUP(Таблица7234[[#This Row],[НОМЕР]],#REF!,4,0)-$J$2,"")</f>
        <v/>
      </c>
    </row>
    <row r="403" spans="2:6" ht="15" x14ac:dyDescent="0.2">
      <c r="B403" s="11" t="str">
        <f>IFERROR(VLOOKUP(Таблица7234[[#This Row],[НОМЕР]],#REF!,9,0),"")</f>
        <v/>
      </c>
      <c r="C403" s="12">
        <f>IF(Категорії!H403&lt;&gt;9999,Категорії!H403,"")</f>
        <v>0</v>
      </c>
      <c r="D403" s="11" t="str">
        <f>IFERROR(VLOOKUP(Таблица7234[[#This Row],[НОМЕР]],#REF!,2),"")</f>
        <v/>
      </c>
      <c r="E403" s="11" t="str">
        <f>IFERROR(VLOOKUP(Таблица7234[[#This Row],[НОМЕР]],#REF!,6),"")</f>
        <v/>
      </c>
      <c r="F403" s="13" t="str">
        <f>IFERROR(VLOOKUP(Таблица7234[[#This Row],[НОМЕР]],#REF!,4,0)-$J$2,"")</f>
        <v/>
      </c>
    </row>
    <row r="404" spans="2:6" ht="15" x14ac:dyDescent="0.2">
      <c r="B404" s="11" t="str">
        <f>IFERROR(VLOOKUP(Таблица7234[[#This Row],[НОМЕР]],#REF!,9,0),"")</f>
        <v/>
      </c>
      <c r="C404" s="12">
        <f>IF(Категорії!H404&lt;&gt;9999,Категорії!H404,"")</f>
        <v>0</v>
      </c>
      <c r="D404" s="11" t="str">
        <f>IFERROR(VLOOKUP(Таблица7234[[#This Row],[НОМЕР]],#REF!,2),"")</f>
        <v/>
      </c>
      <c r="E404" s="11" t="str">
        <f>IFERROR(VLOOKUP(Таблица7234[[#This Row],[НОМЕР]],#REF!,6),"")</f>
        <v/>
      </c>
      <c r="F404" s="13" t="str">
        <f>IFERROR(VLOOKUP(Таблица7234[[#This Row],[НОМЕР]],#REF!,4,0)-$J$2,"")</f>
        <v/>
      </c>
    </row>
    <row r="405" spans="2:6" ht="15" x14ac:dyDescent="0.2">
      <c r="B405" s="11" t="str">
        <f>IFERROR(VLOOKUP(Таблица7234[[#This Row],[НОМЕР]],#REF!,9,0),"")</f>
        <v/>
      </c>
      <c r="C405" s="12">
        <f>IF(Категорії!H405&lt;&gt;9999,Категорії!H405,"")</f>
        <v>0</v>
      </c>
      <c r="D405" s="11" t="str">
        <f>IFERROR(VLOOKUP(Таблица7234[[#This Row],[НОМЕР]],#REF!,2),"")</f>
        <v/>
      </c>
      <c r="E405" s="11" t="str">
        <f>IFERROR(VLOOKUP(Таблица7234[[#This Row],[НОМЕР]],#REF!,6),"")</f>
        <v/>
      </c>
      <c r="F405" s="13" t="str">
        <f>IFERROR(VLOOKUP(Таблица7234[[#This Row],[НОМЕР]],#REF!,4,0)-$J$2,"")</f>
        <v/>
      </c>
    </row>
    <row r="406" spans="2:6" ht="15" x14ac:dyDescent="0.2">
      <c r="B406" s="11" t="str">
        <f>IFERROR(VLOOKUP(Таблица7234[[#This Row],[НОМЕР]],#REF!,9,0),"")</f>
        <v/>
      </c>
      <c r="C406" s="12">
        <f>IF(Категорії!H406&lt;&gt;9999,Категорії!H406,"")</f>
        <v>0</v>
      </c>
      <c r="D406" s="11" t="str">
        <f>IFERROR(VLOOKUP(Таблица7234[[#This Row],[НОМЕР]],#REF!,2),"")</f>
        <v/>
      </c>
      <c r="E406" s="11" t="str">
        <f>IFERROR(VLOOKUP(Таблица7234[[#This Row],[НОМЕР]],#REF!,6),"")</f>
        <v/>
      </c>
      <c r="F406" s="13" t="str">
        <f>IFERROR(VLOOKUP(Таблица7234[[#This Row],[НОМЕР]],#REF!,4,0)-$J$2,"")</f>
        <v/>
      </c>
    </row>
    <row r="407" spans="2:6" ht="15" x14ac:dyDescent="0.2">
      <c r="B407" s="11" t="str">
        <f>IFERROR(VLOOKUP(Таблица7234[[#This Row],[НОМЕР]],#REF!,9,0),"")</f>
        <v/>
      </c>
      <c r="C407" s="12">
        <f>IF(Категорії!H407&lt;&gt;9999,Категорії!H407,"")</f>
        <v>0</v>
      </c>
      <c r="D407" s="11" t="str">
        <f>IFERROR(VLOOKUP(Таблица7234[[#This Row],[НОМЕР]],#REF!,2),"")</f>
        <v/>
      </c>
      <c r="E407" s="11" t="str">
        <f>IFERROR(VLOOKUP(Таблица7234[[#This Row],[НОМЕР]],#REF!,6),"")</f>
        <v/>
      </c>
      <c r="F407" s="13" t="str">
        <f>IFERROR(VLOOKUP(Таблица7234[[#This Row],[НОМЕР]],#REF!,4,0)-$J$2,"")</f>
        <v/>
      </c>
    </row>
    <row r="408" spans="2:6" ht="15" x14ac:dyDescent="0.2">
      <c r="B408" s="11" t="str">
        <f>IFERROR(VLOOKUP(Таблица7234[[#This Row],[НОМЕР]],#REF!,9,0),"")</f>
        <v/>
      </c>
      <c r="C408" s="12">
        <f>IF(Категорії!H408&lt;&gt;9999,Категорії!H408,"")</f>
        <v>0</v>
      </c>
      <c r="D408" s="11" t="str">
        <f>IFERROR(VLOOKUP(Таблица7234[[#This Row],[НОМЕР]],#REF!,2),"")</f>
        <v/>
      </c>
      <c r="E408" s="11" t="str">
        <f>IFERROR(VLOOKUP(Таблица7234[[#This Row],[НОМЕР]],#REF!,6),"")</f>
        <v/>
      </c>
      <c r="F408" s="13" t="str">
        <f>IFERROR(VLOOKUP(Таблица7234[[#This Row],[НОМЕР]],#REF!,4,0)-$J$2,"")</f>
        <v/>
      </c>
    </row>
    <row r="409" spans="2:6" ht="15" x14ac:dyDescent="0.2">
      <c r="B409" s="11" t="str">
        <f>IFERROR(VLOOKUP(Таблица7234[[#This Row],[НОМЕР]],#REF!,9,0),"")</f>
        <v/>
      </c>
      <c r="C409" s="12">
        <f>IF(Категорії!H409&lt;&gt;9999,Категорії!H409,"")</f>
        <v>0</v>
      </c>
      <c r="D409" s="11" t="str">
        <f>IFERROR(VLOOKUP(Таблица7234[[#This Row],[НОМЕР]],#REF!,2),"")</f>
        <v/>
      </c>
      <c r="E409" s="11" t="str">
        <f>IFERROR(VLOOKUP(Таблица7234[[#This Row],[НОМЕР]],#REF!,6),"")</f>
        <v/>
      </c>
      <c r="F409" s="13" t="str">
        <f>IFERROR(VLOOKUP(Таблица7234[[#This Row],[НОМЕР]],#REF!,4,0)-$J$2,"")</f>
        <v/>
      </c>
    </row>
    <row r="410" spans="2:6" ht="15" x14ac:dyDescent="0.2">
      <c r="B410" s="11" t="str">
        <f>IFERROR(VLOOKUP(Таблица7234[[#This Row],[НОМЕР]],#REF!,9,0),"")</f>
        <v/>
      </c>
      <c r="C410" s="12">
        <f>IF(Категорії!H410&lt;&gt;9999,Категорії!H410,"")</f>
        <v>0</v>
      </c>
      <c r="D410" s="11" t="str">
        <f>IFERROR(VLOOKUP(Таблица7234[[#This Row],[НОМЕР]],#REF!,2),"")</f>
        <v/>
      </c>
      <c r="E410" s="11" t="str">
        <f>IFERROR(VLOOKUP(Таблица7234[[#This Row],[НОМЕР]],#REF!,6),"")</f>
        <v/>
      </c>
      <c r="F410" s="13" t="str">
        <f>IFERROR(VLOOKUP(Таблица7234[[#This Row],[НОМЕР]],#REF!,4,0)-$J$2,"")</f>
        <v/>
      </c>
    </row>
    <row r="411" spans="2:6" ht="15" x14ac:dyDescent="0.2">
      <c r="B411" s="11" t="str">
        <f>IFERROR(VLOOKUP(Таблица7234[[#This Row],[НОМЕР]],#REF!,9,0),"")</f>
        <v/>
      </c>
      <c r="C411" s="12">
        <f>IF(Категорії!H411&lt;&gt;9999,Категорії!H411,"")</f>
        <v>0</v>
      </c>
      <c r="D411" s="11" t="str">
        <f>IFERROR(VLOOKUP(Таблица7234[[#This Row],[НОМЕР]],#REF!,2),"")</f>
        <v/>
      </c>
      <c r="E411" s="11" t="str">
        <f>IFERROR(VLOOKUP(Таблица7234[[#This Row],[НОМЕР]],#REF!,6),"")</f>
        <v/>
      </c>
      <c r="F411" s="13" t="str">
        <f>IFERROR(VLOOKUP(Таблица7234[[#This Row],[НОМЕР]],#REF!,4,0)-$J$2,"")</f>
        <v/>
      </c>
    </row>
    <row r="412" spans="2:6" ht="15" x14ac:dyDescent="0.2">
      <c r="B412" s="11" t="str">
        <f>IFERROR(VLOOKUP(Таблица7234[[#This Row],[НОМЕР]],#REF!,9,0),"")</f>
        <v/>
      </c>
      <c r="C412" s="12">
        <f>IF(Категорії!H412&lt;&gt;9999,Категорії!H412,"")</f>
        <v>0</v>
      </c>
      <c r="D412" s="11" t="str">
        <f>IFERROR(VLOOKUP(Таблица7234[[#This Row],[НОМЕР]],#REF!,2),"")</f>
        <v/>
      </c>
      <c r="E412" s="11" t="str">
        <f>IFERROR(VLOOKUP(Таблица7234[[#This Row],[НОМЕР]],#REF!,6),"")</f>
        <v/>
      </c>
      <c r="F412" s="13" t="str">
        <f>IFERROR(VLOOKUP(Таблица7234[[#This Row],[НОМЕР]],#REF!,4,0)-$J$2,"")</f>
        <v/>
      </c>
    </row>
    <row r="413" spans="2:6" ht="15" x14ac:dyDescent="0.2">
      <c r="B413" s="11" t="str">
        <f>IFERROR(VLOOKUP(Таблица7234[[#This Row],[НОМЕР]],#REF!,9,0),"")</f>
        <v/>
      </c>
      <c r="C413" s="12">
        <f>IF(Категорії!H413&lt;&gt;9999,Категорії!H413,"")</f>
        <v>0</v>
      </c>
      <c r="D413" s="11" t="str">
        <f>IFERROR(VLOOKUP(Таблица7234[[#This Row],[НОМЕР]],#REF!,2),"")</f>
        <v/>
      </c>
      <c r="E413" s="11" t="str">
        <f>IFERROR(VLOOKUP(Таблица7234[[#This Row],[НОМЕР]],#REF!,6),"")</f>
        <v/>
      </c>
      <c r="F413" s="13" t="str">
        <f>IFERROR(VLOOKUP(Таблица7234[[#This Row],[НОМЕР]],#REF!,4,0)-$J$2,"")</f>
        <v/>
      </c>
    </row>
    <row r="414" spans="2:6" ht="15" x14ac:dyDescent="0.2">
      <c r="B414" s="11" t="str">
        <f>IFERROR(VLOOKUP(Таблица7234[[#This Row],[НОМЕР]],#REF!,9,0),"")</f>
        <v/>
      </c>
      <c r="C414" s="12">
        <f>IF(Категорії!H414&lt;&gt;9999,Категорії!H414,"")</f>
        <v>0</v>
      </c>
      <c r="D414" s="11" t="str">
        <f>IFERROR(VLOOKUP(Таблица7234[[#This Row],[НОМЕР]],#REF!,2),"")</f>
        <v/>
      </c>
      <c r="E414" s="11" t="str">
        <f>IFERROR(VLOOKUP(Таблица7234[[#This Row],[НОМЕР]],#REF!,6),"")</f>
        <v/>
      </c>
      <c r="F414" s="13" t="str">
        <f>IFERROR(VLOOKUP(Таблица7234[[#This Row],[НОМЕР]],#REF!,4,0)-$J$2,"")</f>
        <v/>
      </c>
    </row>
    <row r="415" spans="2:6" ht="15" x14ac:dyDescent="0.2">
      <c r="B415" s="11" t="str">
        <f>IFERROR(VLOOKUP(Таблица7234[[#This Row],[НОМЕР]],#REF!,9,0),"")</f>
        <v/>
      </c>
      <c r="C415" s="12">
        <f>IF(Категорії!H415&lt;&gt;9999,Категорії!H415,"")</f>
        <v>0</v>
      </c>
      <c r="D415" s="11" t="str">
        <f>IFERROR(VLOOKUP(Таблица7234[[#This Row],[НОМЕР]],#REF!,2),"")</f>
        <v/>
      </c>
      <c r="E415" s="11" t="str">
        <f>IFERROR(VLOOKUP(Таблица7234[[#This Row],[НОМЕР]],#REF!,6),"")</f>
        <v/>
      </c>
      <c r="F415" s="13" t="str">
        <f>IFERROR(VLOOKUP(Таблица7234[[#This Row],[НОМЕР]],#REF!,4,0)-$J$2,"")</f>
        <v/>
      </c>
    </row>
    <row r="416" spans="2:6" ht="15" x14ac:dyDescent="0.2">
      <c r="B416" s="11" t="str">
        <f>IFERROR(VLOOKUP(Таблица7234[[#This Row],[НОМЕР]],#REF!,9,0),"")</f>
        <v/>
      </c>
      <c r="C416" s="12">
        <f>IF(Категорії!H416&lt;&gt;9999,Категорії!H416,"")</f>
        <v>0</v>
      </c>
      <c r="D416" s="11" t="str">
        <f>IFERROR(VLOOKUP(Таблица7234[[#This Row],[НОМЕР]],#REF!,2),"")</f>
        <v/>
      </c>
      <c r="E416" s="11" t="str">
        <f>IFERROR(VLOOKUP(Таблица7234[[#This Row],[НОМЕР]],#REF!,6),"")</f>
        <v/>
      </c>
      <c r="F416" s="13" t="str">
        <f>IFERROR(VLOOKUP(Таблица7234[[#This Row],[НОМЕР]],#REF!,4,0)-$J$2,"")</f>
        <v/>
      </c>
    </row>
    <row r="417" spans="2:6" ht="15" x14ac:dyDescent="0.2">
      <c r="B417" s="11" t="str">
        <f>IFERROR(VLOOKUP(Таблица7234[[#This Row],[НОМЕР]],#REF!,9,0),"")</f>
        <v/>
      </c>
      <c r="C417" s="12">
        <f>IF(Категорії!H417&lt;&gt;9999,Категорії!H417,"")</f>
        <v>0</v>
      </c>
      <c r="D417" s="11" t="str">
        <f>IFERROR(VLOOKUP(Таблица7234[[#This Row],[НОМЕР]],#REF!,2),"")</f>
        <v/>
      </c>
      <c r="E417" s="11" t="str">
        <f>IFERROR(VLOOKUP(Таблица7234[[#This Row],[НОМЕР]],#REF!,6),"")</f>
        <v/>
      </c>
      <c r="F417" s="13" t="str">
        <f>IFERROR(VLOOKUP(Таблица7234[[#This Row],[НОМЕР]],#REF!,4,0)-$J$2,"")</f>
        <v/>
      </c>
    </row>
    <row r="418" spans="2:6" ht="15" x14ac:dyDescent="0.2">
      <c r="B418" s="11" t="str">
        <f>IFERROR(VLOOKUP(Таблица7234[[#This Row],[НОМЕР]],#REF!,9,0),"")</f>
        <v/>
      </c>
      <c r="C418" s="12">
        <f>IF(Категорії!H418&lt;&gt;9999,Категорії!H418,"")</f>
        <v>0</v>
      </c>
      <c r="D418" s="11" t="str">
        <f>IFERROR(VLOOKUP(Таблица7234[[#This Row],[НОМЕР]],#REF!,2),"")</f>
        <v/>
      </c>
      <c r="E418" s="11" t="str">
        <f>IFERROR(VLOOKUP(Таблица7234[[#This Row],[НОМЕР]],#REF!,6),"")</f>
        <v/>
      </c>
      <c r="F418" s="13" t="str">
        <f>IFERROR(VLOOKUP(Таблица7234[[#This Row],[НОМЕР]],#REF!,4,0)-$J$2,"")</f>
        <v/>
      </c>
    </row>
    <row r="419" spans="2:6" ht="15" x14ac:dyDescent="0.2">
      <c r="B419" s="11" t="str">
        <f>IFERROR(VLOOKUP(Таблица7234[[#This Row],[НОМЕР]],#REF!,9,0),"")</f>
        <v/>
      </c>
      <c r="C419" s="12">
        <f>IF(Категорії!H419&lt;&gt;9999,Категорії!H419,"")</f>
        <v>0</v>
      </c>
      <c r="D419" s="11" t="str">
        <f>IFERROR(VLOOKUP(Таблица7234[[#This Row],[НОМЕР]],#REF!,2),"")</f>
        <v/>
      </c>
      <c r="E419" s="11" t="str">
        <f>IFERROR(VLOOKUP(Таблица7234[[#This Row],[НОМЕР]],#REF!,6),"")</f>
        <v/>
      </c>
      <c r="F419" s="13" t="str">
        <f>IFERROR(VLOOKUP(Таблица7234[[#This Row],[НОМЕР]],#REF!,4,0)-$J$2,"")</f>
        <v/>
      </c>
    </row>
    <row r="420" spans="2:6" ht="15" x14ac:dyDescent="0.2">
      <c r="B420" s="11" t="str">
        <f>IFERROR(VLOOKUP(Таблица7234[[#This Row],[НОМЕР]],#REF!,9,0),"")</f>
        <v/>
      </c>
      <c r="C420" s="12">
        <f>IF(Категорії!H420&lt;&gt;9999,Категорії!H420,"")</f>
        <v>0</v>
      </c>
      <c r="D420" s="11" t="str">
        <f>IFERROR(VLOOKUP(Таблица7234[[#This Row],[НОМЕР]],#REF!,2),"")</f>
        <v/>
      </c>
      <c r="E420" s="11" t="str">
        <f>IFERROR(VLOOKUP(Таблица7234[[#This Row],[НОМЕР]],#REF!,6),"")</f>
        <v/>
      </c>
      <c r="F420" s="13" t="str">
        <f>IFERROR(VLOOKUP(Таблица7234[[#This Row],[НОМЕР]],#REF!,4,0)-$J$2,"")</f>
        <v/>
      </c>
    </row>
    <row r="421" spans="2:6" ht="15" x14ac:dyDescent="0.2">
      <c r="B421" s="11" t="str">
        <f>IFERROR(VLOOKUP(Таблица7234[[#This Row],[НОМЕР]],#REF!,9,0),"")</f>
        <v/>
      </c>
      <c r="C421" s="12">
        <f>IF(Категорії!H421&lt;&gt;9999,Категорії!H421,"")</f>
        <v>0</v>
      </c>
      <c r="D421" s="11" t="str">
        <f>IFERROR(VLOOKUP(Таблица7234[[#This Row],[НОМЕР]],#REF!,2),"")</f>
        <v/>
      </c>
      <c r="E421" s="11" t="str">
        <f>IFERROR(VLOOKUP(Таблица7234[[#This Row],[НОМЕР]],#REF!,6),"")</f>
        <v/>
      </c>
      <c r="F421" s="13" t="str">
        <f>IFERROR(VLOOKUP(Таблица7234[[#This Row],[НОМЕР]],#REF!,4,0)-$J$2,"")</f>
        <v/>
      </c>
    </row>
    <row r="422" spans="2:6" ht="15" x14ac:dyDescent="0.2">
      <c r="B422" s="11" t="str">
        <f>IFERROR(VLOOKUP(Таблица7234[[#This Row],[НОМЕР]],#REF!,9,0),"")</f>
        <v/>
      </c>
      <c r="C422" s="12">
        <f>IF(Категорії!H422&lt;&gt;9999,Категорії!H422,"")</f>
        <v>0</v>
      </c>
      <c r="D422" s="11" t="str">
        <f>IFERROR(VLOOKUP(Таблица7234[[#This Row],[НОМЕР]],#REF!,2),"")</f>
        <v/>
      </c>
      <c r="E422" s="11" t="str">
        <f>IFERROR(VLOOKUP(Таблица7234[[#This Row],[НОМЕР]],#REF!,6),"")</f>
        <v/>
      </c>
      <c r="F422" s="13" t="str">
        <f>IFERROR(VLOOKUP(Таблица7234[[#This Row],[НОМЕР]],#REF!,4,0)-$J$2,"")</f>
        <v/>
      </c>
    </row>
    <row r="423" spans="2:6" ht="15" x14ac:dyDescent="0.2">
      <c r="B423" s="11" t="str">
        <f>IFERROR(VLOOKUP(Таблица7234[[#This Row],[НОМЕР]],#REF!,9,0),"")</f>
        <v/>
      </c>
      <c r="C423" s="12">
        <f>IF(Категорії!H423&lt;&gt;9999,Категорії!H423,"")</f>
        <v>0</v>
      </c>
      <c r="D423" s="11" t="str">
        <f>IFERROR(VLOOKUP(Таблица7234[[#This Row],[НОМЕР]],#REF!,2),"")</f>
        <v/>
      </c>
      <c r="E423" s="11" t="str">
        <f>IFERROR(VLOOKUP(Таблица7234[[#This Row],[НОМЕР]],#REF!,6),"")</f>
        <v/>
      </c>
      <c r="F423" s="13" t="str">
        <f>IFERROR(VLOOKUP(Таблица7234[[#This Row],[НОМЕР]],#REF!,4,0)-$J$2,"")</f>
        <v/>
      </c>
    </row>
    <row r="424" spans="2:6" ht="15" x14ac:dyDescent="0.2">
      <c r="B424" s="11" t="str">
        <f>IFERROR(VLOOKUP(Таблица7234[[#This Row],[НОМЕР]],#REF!,9,0),"")</f>
        <v/>
      </c>
      <c r="C424" s="12">
        <f>IF(Категорії!H424&lt;&gt;9999,Категорії!H424,"")</f>
        <v>0</v>
      </c>
      <c r="D424" s="11" t="str">
        <f>IFERROR(VLOOKUP(Таблица7234[[#This Row],[НОМЕР]],#REF!,2),"")</f>
        <v/>
      </c>
      <c r="E424" s="11" t="str">
        <f>IFERROR(VLOOKUP(Таблица7234[[#This Row],[НОМЕР]],#REF!,6),"")</f>
        <v/>
      </c>
      <c r="F424" s="13" t="str">
        <f>IFERROR(VLOOKUP(Таблица7234[[#This Row],[НОМЕР]],#REF!,4,0)-$J$2,"")</f>
        <v/>
      </c>
    </row>
    <row r="425" spans="2:6" ht="15" x14ac:dyDescent="0.2">
      <c r="B425" s="11" t="str">
        <f>IFERROR(VLOOKUP(Таблица7234[[#This Row],[НОМЕР]],#REF!,9,0),"")</f>
        <v/>
      </c>
      <c r="C425" s="12">
        <f>IF(Категорії!H425&lt;&gt;9999,Категорії!H425,"")</f>
        <v>0</v>
      </c>
      <c r="D425" s="11" t="str">
        <f>IFERROR(VLOOKUP(Таблица7234[[#This Row],[НОМЕР]],#REF!,2),"")</f>
        <v/>
      </c>
      <c r="E425" s="11" t="str">
        <f>IFERROR(VLOOKUP(Таблица7234[[#This Row],[НОМЕР]],#REF!,6),"")</f>
        <v/>
      </c>
      <c r="F425" s="13" t="str">
        <f>IFERROR(VLOOKUP(Таблица7234[[#This Row],[НОМЕР]],#REF!,4,0)-$J$2,"")</f>
        <v/>
      </c>
    </row>
    <row r="426" spans="2:6" ht="15" x14ac:dyDescent="0.2">
      <c r="B426" s="11" t="str">
        <f>IFERROR(VLOOKUP(Таблица7234[[#This Row],[НОМЕР]],#REF!,9,0),"")</f>
        <v/>
      </c>
      <c r="C426" s="12">
        <f>IF(Категорії!H426&lt;&gt;9999,Категорії!H426,"")</f>
        <v>0</v>
      </c>
      <c r="D426" s="11" t="str">
        <f>IFERROR(VLOOKUP(Таблица7234[[#This Row],[НОМЕР]],#REF!,2),"")</f>
        <v/>
      </c>
      <c r="E426" s="11" t="str">
        <f>IFERROR(VLOOKUP(Таблица7234[[#This Row],[НОМЕР]],#REF!,6),"")</f>
        <v/>
      </c>
      <c r="F426" s="13" t="str">
        <f>IFERROR(VLOOKUP(Таблица7234[[#This Row],[НОМЕР]],#REF!,4,0)-$J$2,"")</f>
        <v/>
      </c>
    </row>
    <row r="427" spans="2:6" ht="15" x14ac:dyDescent="0.2">
      <c r="B427" s="11" t="str">
        <f>IFERROR(VLOOKUP(Таблица7234[[#This Row],[НОМЕР]],#REF!,9,0),"")</f>
        <v/>
      </c>
      <c r="C427" s="12">
        <f>IF(Категорії!H427&lt;&gt;9999,Категорії!H427,"")</f>
        <v>0</v>
      </c>
      <c r="D427" s="11" t="str">
        <f>IFERROR(VLOOKUP(Таблица7234[[#This Row],[НОМЕР]],#REF!,2),"")</f>
        <v/>
      </c>
      <c r="E427" s="11" t="str">
        <f>IFERROR(VLOOKUP(Таблица7234[[#This Row],[НОМЕР]],#REF!,6),"")</f>
        <v/>
      </c>
      <c r="F427" s="13" t="str">
        <f>IFERROR(VLOOKUP(Таблица7234[[#This Row],[НОМЕР]],#REF!,4,0)-$J$2,"")</f>
        <v/>
      </c>
    </row>
    <row r="428" spans="2:6" ht="15" x14ac:dyDescent="0.2">
      <c r="B428" s="11" t="str">
        <f>IFERROR(VLOOKUP(Таблица7234[[#This Row],[НОМЕР]],#REF!,9,0),"")</f>
        <v/>
      </c>
      <c r="C428" s="12">
        <f>IF(Категорії!H428&lt;&gt;9999,Категорії!H428,"")</f>
        <v>0</v>
      </c>
      <c r="D428" s="11" t="str">
        <f>IFERROR(VLOOKUP(Таблица7234[[#This Row],[НОМЕР]],#REF!,2),"")</f>
        <v/>
      </c>
      <c r="E428" s="11" t="str">
        <f>IFERROR(VLOOKUP(Таблица7234[[#This Row],[НОМЕР]],#REF!,6),"")</f>
        <v/>
      </c>
      <c r="F428" s="13" t="str">
        <f>IFERROR(VLOOKUP(Таблица7234[[#This Row],[НОМЕР]],#REF!,4,0)-$J$2,"")</f>
        <v/>
      </c>
    </row>
    <row r="429" spans="2:6" ht="15" x14ac:dyDescent="0.2">
      <c r="B429" s="11" t="str">
        <f>IFERROR(VLOOKUP(Таблица7234[[#This Row],[НОМЕР]],#REF!,9,0),"")</f>
        <v/>
      </c>
      <c r="C429" s="12">
        <f>IF(Категорії!H429&lt;&gt;9999,Категорії!H429,"")</f>
        <v>0</v>
      </c>
      <c r="D429" s="11" t="str">
        <f>IFERROR(VLOOKUP(Таблица7234[[#This Row],[НОМЕР]],#REF!,2),"")</f>
        <v/>
      </c>
      <c r="E429" s="11" t="str">
        <f>IFERROR(VLOOKUP(Таблица7234[[#This Row],[НОМЕР]],#REF!,6),"")</f>
        <v/>
      </c>
      <c r="F429" s="13" t="str">
        <f>IFERROR(VLOOKUP(Таблица7234[[#This Row],[НОМЕР]],#REF!,4,0)-$J$2,"")</f>
        <v/>
      </c>
    </row>
    <row r="430" spans="2:6" ht="15" x14ac:dyDescent="0.2">
      <c r="B430" s="11" t="str">
        <f>IFERROR(VLOOKUP(Таблица7234[[#This Row],[НОМЕР]],#REF!,9,0),"")</f>
        <v/>
      </c>
      <c r="C430" s="12">
        <f>IF(Категорії!H430&lt;&gt;9999,Категорії!H430,"")</f>
        <v>0</v>
      </c>
      <c r="D430" s="11" t="str">
        <f>IFERROR(VLOOKUP(Таблица7234[[#This Row],[НОМЕР]],#REF!,2),"")</f>
        <v/>
      </c>
      <c r="E430" s="11" t="str">
        <f>IFERROR(VLOOKUP(Таблица7234[[#This Row],[НОМЕР]],#REF!,6),"")</f>
        <v/>
      </c>
      <c r="F430" s="13" t="str">
        <f>IFERROR(VLOOKUP(Таблица7234[[#This Row],[НОМЕР]],#REF!,4,0)-$J$2,"")</f>
        <v/>
      </c>
    </row>
    <row r="431" spans="2:6" ht="15" x14ac:dyDescent="0.2">
      <c r="B431" s="11" t="str">
        <f>IFERROR(VLOOKUP(Таблица7234[[#This Row],[НОМЕР]],#REF!,9,0),"")</f>
        <v/>
      </c>
      <c r="C431" s="12">
        <f>IF(Категорії!H431&lt;&gt;9999,Категорії!H431,"")</f>
        <v>0</v>
      </c>
      <c r="D431" s="11" t="str">
        <f>IFERROR(VLOOKUP(Таблица7234[[#This Row],[НОМЕР]],#REF!,2),"")</f>
        <v/>
      </c>
      <c r="E431" s="11" t="str">
        <f>IFERROR(VLOOKUP(Таблица7234[[#This Row],[НОМЕР]],#REF!,6),"")</f>
        <v/>
      </c>
      <c r="F431" s="13" t="str">
        <f>IFERROR(VLOOKUP(Таблица7234[[#This Row],[НОМЕР]],#REF!,4,0)-$J$2,"")</f>
        <v/>
      </c>
    </row>
    <row r="432" spans="2:6" ht="15" x14ac:dyDescent="0.2">
      <c r="B432" s="11" t="str">
        <f>IFERROR(VLOOKUP(Таблица7234[[#This Row],[НОМЕР]],#REF!,9,0),"")</f>
        <v/>
      </c>
      <c r="C432" s="12">
        <f>IF(Категорії!H432&lt;&gt;9999,Категорії!H432,"")</f>
        <v>0</v>
      </c>
      <c r="D432" s="11" t="str">
        <f>IFERROR(VLOOKUP(Таблица7234[[#This Row],[НОМЕР]],#REF!,2),"")</f>
        <v/>
      </c>
      <c r="E432" s="11" t="str">
        <f>IFERROR(VLOOKUP(Таблица7234[[#This Row],[НОМЕР]],#REF!,6),"")</f>
        <v/>
      </c>
      <c r="F432" s="13" t="str">
        <f>IFERROR(VLOOKUP(Таблица7234[[#This Row],[НОМЕР]],#REF!,4,0)-$J$2,"")</f>
        <v/>
      </c>
    </row>
    <row r="433" spans="2:6" ht="15" x14ac:dyDescent="0.2">
      <c r="B433" s="11" t="str">
        <f>IFERROR(VLOOKUP(Таблица7234[[#This Row],[НОМЕР]],#REF!,9,0),"")</f>
        <v/>
      </c>
      <c r="C433" s="12">
        <f>IF(Категорії!H433&lt;&gt;9999,Категорії!H433,"")</f>
        <v>0</v>
      </c>
      <c r="D433" s="11" t="str">
        <f>IFERROR(VLOOKUP(Таблица7234[[#This Row],[НОМЕР]],#REF!,2),"")</f>
        <v/>
      </c>
      <c r="E433" s="11" t="str">
        <f>IFERROR(VLOOKUP(Таблица7234[[#This Row],[НОМЕР]],#REF!,6),"")</f>
        <v/>
      </c>
      <c r="F433" s="13" t="str">
        <f>IFERROR(VLOOKUP(Таблица7234[[#This Row],[НОМЕР]],#REF!,4,0)-$J$2,"")</f>
        <v/>
      </c>
    </row>
    <row r="434" spans="2:6" ht="15" x14ac:dyDescent="0.2">
      <c r="B434" s="11" t="str">
        <f>IFERROR(VLOOKUP(Таблица7234[[#This Row],[НОМЕР]],#REF!,9,0),"")</f>
        <v/>
      </c>
      <c r="C434" s="12">
        <f>IF(Категорії!H434&lt;&gt;9999,Категорії!H434,"")</f>
        <v>0</v>
      </c>
      <c r="D434" s="11" t="str">
        <f>IFERROR(VLOOKUP(Таблица7234[[#This Row],[НОМЕР]],#REF!,2),"")</f>
        <v/>
      </c>
      <c r="E434" s="11" t="str">
        <f>IFERROR(VLOOKUP(Таблица7234[[#This Row],[НОМЕР]],#REF!,6),"")</f>
        <v/>
      </c>
      <c r="F434" s="13" t="str">
        <f>IFERROR(VLOOKUP(Таблица7234[[#This Row],[НОМЕР]],#REF!,4,0)-$J$2,"")</f>
        <v/>
      </c>
    </row>
    <row r="435" spans="2:6" ht="15" x14ac:dyDescent="0.2">
      <c r="B435" s="11" t="str">
        <f>IFERROR(VLOOKUP(Таблица7234[[#This Row],[НОМЕР]],#REF!,9,0),"")</f>
        <v/>
      </c>
      <c r="C435" s="12">
        <f>IF(Категорії!H435&lt;&gt;9999,Категорії!H435,"")</f>
        <v>0</v>
      </c>
      <c r="D435" s="11" t="str">
        <f>IFERROR(VLOOKUP(Таблица7234[[#This Row],[НОМЕР]],#REF!,2),"")</f>
        <v/>
      </c>
      <c r="E435" s="11" t="str">
        <f>IFERROR(VLOOKUP(Таблица7234[[#This Row],[НОМЕР]],#REF!,6),"")</f>
        <v/>
      </c>
      <c r="F435" s="13" t="str">
        <f>IFERROR(VLOOKUP(Таблица7234[[#This Row],[НОМЕР]],#REF!,4,0)-$J$2,"")</f>
        <v/>
      </c>
    </row>
    <row r="436" spans="2:6" ht="15" x14ac:dyDescent="0.2">
      <c r="B436" s="11" t="str">
        <f>IFERROR(VLOOKUP(Таблица7234[[#This Row],[НОМЕР]],#REF!,9,0),"")</f>
        <v/>
      </c>
      <c r="C436" s="12">
        <f>IF(Категорії!H436&lt;&gt;9999,Категорії!H436,"")</f>
        <v>0</v>
      </c>
      <c r="D436" s="11" t="str">
        <f>IFERROR(VLOOKUP(Таблица7234[[#This Row],[НОМЕР]],#REF!,2),"")</f>
        <v/>
      </c>
      <c r="E436" s="11" t="str">
        <f>IFERROR(VLOOKUP(Таблица7234[[#This Row],[НОМЕР]],#REF!,6),"")</f>
        <v/>
      </c>
      <c r="F436" s="13" t="str">
        <f>IFERROR(VLOOKUP(Таблица7234[[#This Row],[НОМЕР]],#REF!,4,0)-$J$2,"")</f>
        <v/>
      </c>
    </row>
    <row r="437" spans="2:6" ht="15" x14ac:dyDescent="0.2">
      <c r="B437" s="11" t="str">
        <f>IFERROR(VLOOKUP(Таблица7234[[#This Row],[НОМЕР]],#REF!,9,0),"")</f>
        <v/>
      </c>
      <c r="C437" s="12">
        <f>IF(Категорії!H437&lt;&gt;9999,Категорії!H437,"")</f>
        <v>0</v>
      </c>
      <c r="D437" s="11" t="str">
        <f>IFERROR(VLOOKUP(Таблица7234[[#This Row],[НОМЕР]],#REF!,2),"")</f>
        <v/>
      </c>
      <c r="E437" s="11" t="str">
        <f>IFERROR(VLOOKUP(Таблица7234[[#This Row],[НОМЕР]],#REF!,6),"")</f>
        <v/>
      </c>
      <c r="F437" s="13" t="str">
        <f>IFERROR(VLOOKUP(Таблица7234[[#This Row],[НОМЕР]],#REF!,4,0)-$J$2,"")</f>
        <v/>
      </c>
    </row>
    <row r="438" spans="2:6" ht="15" x14ac:dyDescent="0.2">
      <c r="B438" s="11" t="str">
        <f>IFERROR(VLOOKUP(Таблица7234[[#This Row],[НОМЕР]],#REF!,9,0),"")</f>
        <v/>
      </c>
      <c r="C438" s="12">
        <f>IF(Категорії!H438&lt;&gt;9999,Категорії!H438,"")</f>
        <v>0</v>
      </c>
      <c r="D438" s="11" t="str">
        <f>IFERROR(VLOOKUP(Таблица7234[[#This Row],[НОМЕР]],#REF!,2),"")</f>
        <v/>
      </c>
      <c r="E438" s="11" t="str">
        <f>IFERROR(VLOOKUP(Таблица7234[[#This Row],[НОМЕР]],#REF!,6),"")</f>
        <v/>
      </c>
      <c r="F438" s="13" t="str">
        <f>IFERROR(VLOOKUP(Таблица7234[[#This Row],[НОМЕР]],#REF!,4,0)-$J$2,"")</f>
        <v/>
      </c>
    </row>
    <row r="439" spans="2:6" ht="15" x14ac:dyDescent="0.2">
      <c r="B439" s="11" t="str">
        <f>IFERROR(VLOOKUP(Таблица7234[[#This Row],[НОМЕР]],#REF!,9,0),"")</f>
        <v/>
      </c>
      <c r="C439" s="12">
        <f>IF(Категорії!H439&lt;&gt;9999,Категорії!H439,"")</f>
        <v>0</v>
      </c>
      <c r="D439" s="11" t="str">
        <f>IFERROR(VLOOKUP(Таблица7234[[#This Row],[НОМЕР]],#REF!,2),"")</f>
        <v/>
      </c>
      <c r="E439" s="11" t="str">
        <f>IFERROR(VLOOKUP(Таблица7234[[#This Row],[НОМЕР]],#REF!,6),"")</f>
        <v/>
      </c>
      <c r="F439" s="13" t="str">
        <f>IFERROR(VLOOKUP(Таблица7234[[#This Row],[НОМЕР]],#REF!,4,0)-$J$2,"")</f>
        <v/>
      </c>
    </row>
    <row r="440" spans="2:6" ht="15" x14ac:dyDescent="0.2">
      <c r="B440" s="11" t="str">
        <f>IFERROR(VLOOKUP(Таблица7234[[#This Row],[НОМЕР]],#REF!,9,0),"")</f>
        <v/>
      </c>
      <c r="C440" s="12">
        <f>IF(Категорії!H440&lt;&gt;9999,Категорії!H440,"")</f>
        <v>0</v>
      </c>
      <c r="D440" s="11" t="str">
        <f>IFERROR(VLOOKUP(Таблица7234[[#This Row],[НОМЕР]],#REF!,2),"")</f>
        <v/>
      </c>
      <c r="E440" s="11" t="str">
        <f>IFERROR(VLOOKUP(Таблица7234[[#This Row],[НОМЕР]],#REF!,6),"")</f>
        <v/>
      </c>
      <c r="F440" s="13" t="str">
        <f>IFERROR(VLOOKUP(Таблица7234[[#This Row],[НОМЕР]],#REF!,4,0)-$J$2,"")</f>
        <v/>
      </c>
    </row>
    <row r="441" spans="2:6" ht="15" x14ac:dyDescent="0.2">
      <c r="B441" s="11" t="str">
        <f>IFERROR(VLOOKUP(Таблица7234[[#This Row],[НОМЕР]],#REF!,9,0),"")</f>
        <v/>
      </c>
      <c r="C441" s="12">
        <f>IF(Категорії!H441&lt;&gt;9999,Категорії!H441,"")</f>
        <v>0</v>
      </c>
      <c r="D441" s="11" t="str">
        <f>IFERROR(VLOOKUP(Таблица7234[[#This Row],[НОМЕР]],#REF!,2),"")</f>
        <v/>
      </c>
      <c r="E441" s="11" t="str">
        <f>IFERROR(VLOOKUP(Таблица7234[[#This Row],[НОМЕР]],#REF!,6),"")</f>
        <v/>
      </c>
      <c r="F441" s="13" t="str">
        <f>IFERROR(VLOOKUP(Таблица7234[[#This Row],[НОМЕР]],#REF!,4,0)-$J$2,"")</f>
        <v/>
      </c>
    </row>
    <row r="442" spans="2:6" ht="15" x14ac:dyDescent="0.2">
      <c r="B442" s="11" t="str">
        <f>IFERROR(VLOOKUP(Таблица7234[[#This Row],[НОМЕР]],#REF!,9,0),"")</f>
        <v/>
      </c>
      <c r="C442" s="12">
        <f>IF(Категорії!H442&lt;&gt;9999,Категорії!H442,"")</f>
        <v>0</v>
      </c>
      <c r="D442" s="11" t="str">
        <f>IFERROR(VLOOKUP(Таблица7234[[#This Row],[НОМЕР]],#REF!,2),"")</f>
        <v/>
      </c>
      <c r="E442" s="11" t="str">
        <f>IFERROR(VLOOKUP(Таблица7234[[#This Row],[НОМЕР]],#REF!,6),"")</f>
        <v/>
      </c>
      <c r="F442" s="13" t="str">
        <f>IFERROR(VLOOKUP(Таблица7234[[#This Row],[НОМЕР]],#REF!,4,0)-$J$2,"")</f>
        <v/>
      </c>
    </row>
    <row r="443" spans="2:6" ht="15" x14ac:dyDescent="0.2">
      <c r="B443" s="11" t="str">
        <f>IFERROR(VLOOKUP(Таблица7234[[#This Row],[НОМЕР]],#REF!,9,0),"")</f>
        <v/>
      </c>
      <c r="C443" s="12">
        <f>IF(Категорії!H443&lt;&gt;9999,Категорії!H443,"")</f>
        <v>0</v>
      </c>
      <c r="D443" s="11" t="str">
        <f>IFERROR(VLOOKUP(Таблица7234[[#This Row],[НОМЕР]],#REF!,2),"")</f>
        <v/>
      </c>
      <c r="E443" s="11" t="str">
        <f>IFERROR(VLOOKUP(Таблица7234[[#This Row],[НОМЕР]],#REF!,6),"")</f>
        <v/>
      </c>
      <c r="F443" s="13" t="str">
        <f>IFERROR(VLOOKUP(Таблица7234[[#This Row],[НОМЕР]],#REF!,4,0)-$J$2,"")</f>
        <v/>
      </c>
    </row>
    <row r="444" spans="2:6" ht="15" x14ac:dyDescent="0.2">
      <c r="B444" s="11" t="str">
        <f>IFERROR(VLOOKUP(Таблица7234[[#This Row],[НОМЕР]],#REF!,9,0),"")</f>
        <v/>
      </c>
      <c r="C444" s="12">
        <f>IF(Категорії!H444&lt;&gt;9999,Категорії!H444,"")</f>
        <v>0</v>
      </c>
      <c r="D444" s="11" t="str">
        <f>IFERROR(VLOOKUP(Таблица7234[[#This Row],[НОМЕР]],#REF!,2),"")</f>
        <v/>
      </c>
      <c r="E444" s="11" t="str">
        <f>IFERROR(VLOOKUP(Таблица7234[[#This Row],[НОМЕР]],#REF!,6),"")</f>
        <v/>
      </c>
      <c r="F444" s="13" t="str">
        <f>IFERROR(VLOOKUP(Таблица7234[[#This Row],[НОМЕР]],#REF!,4,0)-$J$2,"")</f>
        <v/>
      </c>
    </row>
    <row r="445" spans="2:6" ht="15" x14ac:dyDescent="0.2">
      <c r="B445" s="11" t="str">
        <f>IFERROR(VLOOKUP(Таблица7234[[#This Row],[НОМЕР]],#REF!,9,0),"")</f>
        <v/>
      </c>
      <c r="C445" s="12">
        <f>IF(Категорії!H445&lt;&gt;9999,Категорії!H445,"")</f>
        <v>0</v>
      </c>
      <c r="D445" s="11" t="str">
        <f>IFERROR(VLOOKUP(Таблица7234[[#This Row],[НОМЕР]],#REF!,2),"")</f>
        <v/>
      </c>
      <c r="E445" s="11" t="str">
        <f>IFERROR(VLOOKUP(Таблица7234[[#This Row],[НОМЕР]],#REF!,6),"")</f>
        <v/>
      </c>
      <c r="F445" s="13" t="str">
        <f>IFERROR(VLOOKUP(Таблица7234[[#This Row],[НОМЕР]],#REF!,4,0)-$J$2,"")</f>
        <v/>
      </c>
    </row>
    <row r="446" spans="2:6" ht="15" x14ac:dyDescent="0.2">
      <c r="B446" s="11" t="str">
        <f>IFERROR(VLOOKUP(Таблица7234[[#This Row],[НОМЕР]],#REF!,9,0),"")</f>
        <v/>
      </c>
      <c r="C446" s="12">
        <f>IF(Категорії!H446&lt;&gt;9999,Категорії!H446,"")</f>
        <v>0</v>
      </c>
      <c r="D446" s="11" t="str">
        <f>IFERROR(VLOOKUP(Таблица7234[[#This Row],[НОМЕР]],#REF!,2),"")</f>
        <v/>
      </c>
      <c r="E446" s="11" t="str">
        <f>IFERROR(VLOOKUP(Таблица7234[[#This Row],[НОМЕР]],#REF!,6),"")</f>
        <v/>
      </c>
      <c r="F446" s="13" t="str">
        <f>IFERROR(VLOOKUP(Таблица7234[[#This Row],[НОМЕР]],#REF!,4,0)-$J$2,"")</f>
        <v/>
      </c>
    </row>
    <row r="447" spans="2:6" ht="15" x14ac:dyDescent="0.2">
      <c r="B447" s="11" t="str">
        <f>IFERROR(VLOOKUP(Таблица7234[[#This Row],[НОМЕР]],#REF!,9,0),"")</f>
        <v/>
      </c>
      <c r="C447" s="12">
        <f>IF(Категорії!H447&lt;&gt;9999,Категорії!H447,"")</f>
        <v>0</v>
      </c>
      <c r="D447" s="11" t="str">
        <f>IFERROR(VLOOKUP(Таблица7234[[#This Row],[НОМЕР]],#REF!,2),"")</f>
        <v/>
      </c>
      <c r="E447" s="11" t="str">
        <f>IFERROR(VLOOKUP(Таблица7234[[#This Row],[НОМЕР]],#REF!,6),"")</f>
        <v/>
      </c>
      <c r="F447" s="13" t="str">
        <f>IFERROR(VLOOKUP(Таблица7234[[#This Row],[НОМЕР]],#REF!,4,0)-$J$2,"")</f>
        <v/>
      </c>
    </row>
    <row r="448" spans="2:6" ht="15" x14ac:dyDescent="0.2">
      <c r="B448" s="11" t="str">
        <f>IFERROR(VLOOKUP(Таблица7234[[#This Row],[НОМЕР]],#REF!,9,0),"")</f>
        <v/>
      </c>
      <c r="C448" s="12">
        <f>IF(Категорії!H448&lt;&gt;9999,Категорії!H448,"")</f>
        <v>0</v>
      </c>
      <c r="D448" s="11" t="str">
        <f>IFERROR(VLOOKUP(Таблица7234[[#This Row],[НОМЕР]],#REF!,2),"")</f>
        <v/>
      </c>
      <c r="E448" s="11" t="str">
        <f>IFERROR(VLOOKUP(Таблица7234[[#This Row],[НОМЕР]],#REF!,6),"")</f>
        <v/>
      </c>
      <c r="F448" s="13" t="str">
        <f>IFERROR(VLOOKUP(Таблица7234[[#This Row],[НОМЕР]],#REF!,4,0)-$J$2,"")</f>
        <v/>
      </c>
    </row>
    <row r="449" spans="2:6" ht="15" x14ac:dyDescent="0.2">
      <c r="B449" s="11" t="str">
        <f>IFERROR(VLOOKUP(Таблица7234[[#This Row],[НОМЕР]],#REF!,9,0),"")</f>
        <v/>
      </c>
      <c r="C449" s="12">
        <f>IF(Категорії!H449&lt;&gt;9999,Категорії!H449,"")</f>
        <v>0</v>
      </c>
      <c r="D449" s="11" t="str">
        <f>IFERROR(VLOOKUP(Таблица7234[[#This Row],[НОМЕР]],#REF!,2),"")</f>
        <v/>
      </c>
      <c r="E449" s="11" t="str">
        <f>IFERROR(VLOOKUP(Таблица7234[[#This Row],[НОМЕР]],#REF!,6),"")</f>
        <v/>
      </c>
      <c r="F449" s="13" t="str">
        <f>IFERROR(VLOOKUP(Таблица7234[[#This Row],[НОМЕР]],#REF!,4,0)-$J$2,"")</f>
        <v/>
      </c>
    </row>
    <row r="450" spans="2:6" ht="15" x14ac:dyDescent="0.2">
      <c r="B450" s="11" t="str">
        <f>IFERROR(VLOOKUP(Таблица7234[[#This Row],[НОМЕР]],#REF!,9,0),"")</f>
        <v/>
      </c>
      <c r="C450" s="12">
        <f>IF(Категорії!H450&lt;&gt;9999,Категорії!H450,"")</f>
        <v>0</v>
      </c>
      <c r="D450" s="11" t="str">
        <f>IFERROR(VLOOKUP(Таблица7234[[#This Row],[НОМЕР]],#REF!,2),"")</f>
        <v/>
      </c>
      <c r="E450" s="11" t="str">
        <f>IFERROR(VLOOKUP(Таблица7234[[#This Row],[НОМЕР]],#REF!,6),"")</f>
        <v/>
      </c>
      <c r="F450" s="13" t="str">
        <f>IFERROR(VLOOKUP(Таблица7234[[#This Row],[НОМЕР]],#REF!,4,0)-$J$2,"")</f>
        <v/>
      </c>
    </row>
    <row r="451" spans="2:6" ht="15" x14ac:dyDescent="0.2">
      <c r="B451" s="11" t="str">
        <f>IFERROR(VLOOKUP(Таблица7234[[#This Row],[НОМЕР]],#REF!,9,0),"")</f>
        <v/>
      </c>
      <c r="C451" s="12">
        <f>IF(Категорії!H451&lt;&gt;9999,Категорії!H451,"")</f>
        <v>0</v>
      </c>
      <c r="D451" s="11" t="str">
        <f>IFERROR(VLOOKUP(Таблица7234[[#This Row],[НОМЕР]],#REF!,2),"")</f>
        <v/>
      </c>
      <c r="E451" s="11" t="str">
        <f>IFERROR(VLOOKUP(Таблица7234[[#This Row],[НОМЕР]],#REF!,6),"")</f>
        <v/>
      </c>
      <c r="F451" s="13" t="str">
        <f>IFERROR(VLOOKUP(Таблица7234[[#This Row],[НОМЕР]],#REF!,4,0)-$J$2,"")</f>
        <v/>
      </c>
    </row>
    <row r="452" spans="2:6" ht="15" x14ac:dyDescent="0.2">
      <c r="B452" s="11" t="str">
        <f>IFERROR(VLOOKUP(Таблица7234[[#This Row],[НОМЕР]],#REF!,9,0),"")</f>
        <v/>
      </c>
      <c r="C452" s="12">
        <f>IF(Категорії!H452&lt;&gt;9999,Категорії!H452,"")</f>
        <v>0</v>
      </c>
      <c r="D452" s="11" t="str">
        <f>IFERROR(VLOOKUP(Таблица7234[[#This Row],[НОМЕР]],#REF!,2),"")</f>
        <v/>
      </c>
      <c r="E452" s="11" t="str">
        <f>IFERROR(VLOOKUP(Таблица7234[[#This Row],[НОМЕР]],#REF!,6),"")</f>
        <v/>
      </c>
      <c r="F452" s="13" t="str">
        <f>IFERROR(VLOOKUP(Таблица7234[[#This Row],[НОМЕР]],#REF!,4,0)-$J$2,"")</f>
        <v/>
      </c>
    </row>
    <row r="453" spans="2:6" ht="15" x14ac:dyDescent="0.2">
      <c r="B453" s="11" t="str">
        <f>IFERROR(VLOOKUP(Таблица7234[[#This Row],[НОМЕР]],#REF!,9,0),"")</f>
        <v/>
      </c>
      <c r="C453" s="12">
        <f>IF(Категорії!H453&lt;&gt;9999,Категорії!H453,"")</f>
        <v>0</v>
      </c>
      <c r="D453" s="11" t="str">
        <f>IFERROR(VLOOKUP(Таблица7234[[#This Row],[НОМЕР]],#REF!,2),"")</f>
        <v/>
      </c>
      <c r="E453" s="11" t="str">
        <f>IFERROR(VLOOKUP(Таблица7234[[#This Row],[НОМЕР]],#REF!,6),"")</f>
        <v/>
      </c>
      <c r="F453" s="13" t="str">
        <f>IFERROR(VLOOKUP(Таблица7234[[#This Row],[НОМЕР]],#REF!,4,0)-$J$2,"")</f>
        <v/>
      </c>
    </row>
    <row r="454" spans="2:6" ht="15" x14ac:dyDescent="0.2">
      <c r="B454" s="11" t="str">
        <f>IFERROR(VLOOKUP(Таблица7234[[#This Row],[НОМЕР]],#REF!,9,0),"")</f>
        <v/>
      </c>
      <c r="C454" s="12">
        <f>IF(Категорії!H454&lt;&gt;9999,Категорії!H454,"")</f>
        <v>0</v>
      </c>
      <c r="D454" s="11" t="str">
        <f>IFERROR(VLOOKUP(Таблица7234[[#This Row],[НОМЕР]],#REF!,2),"")</f>
        <v/>
      </c>
      <c r="E454" s="11" t="str">
        <f>IFERROR(VLOOKUP(Таблица7234[[#This Row],[НОМЕР]],#REF!,6),"")</f>
        <v/>
      </c>
      <c r="F454" s="13" t="str">
        <f>IFERROR(VLOOKUP(Таблица7234[[#This Row],[НОМЕР]],#REF!,4,0)-$J$2,"")</f>
        <v/>
      </c>
    </row>
    <row r="455" spans="2:6" ht="15" x14ac:dyDescent="0.2">
      <c r="B455" s="11" t="str">
        <f>IFERROR(VLOOKUP(Таблица7234[[#This Row],[НОМЕР]],#REF!,9,0),"")</f>
        <v/>
      </c>
      <c r="C455" s="12">
        <f>IF(Категорії!H455&lt;&gt;9999,Категорії!H455,"")</f>
        <v>0</v>
      </c>
      <c r="D455" s="11" t="str">
        <f>IFERROR(VLOOKUP(Таблица7234[[#This Row],[НОМЕР]],#REF!,2),"")</f>
        <v/>
      </c>
      <c r="E455" s="11" t="str">
        <f>IFERROR(VLOOKUP(Таблица7234[[#This Row],[НОМЕР]],#REF!,6),"")</f>
        <v/>
      </c>
      <c r="F455" s="13" t="str">
        <f>IFERROR(VLOOKUP(Таблица7234[[#This Row],[НОМЕР]],#REF!,4,0)-$J$2,"")</f>
        <v/>
      </c>
    </row>
    <row r="456" spans="2:6" ht="15" x14ac:dyDescent="0.2">
      <c r="B456" s="11" t="str">
        <f>IFERROR(VLOOKUP(Таблица7234[[#This Row],[НОМЕР]],#REF!,9,0),"")</f>
        <v/>
      </c>
      <c r="C456" s="12">
        <f>IF(Категорії!H456&lt;&gt;9999,Категорії!H456,"")</f>
        <v>0</v>
      </c>
      <c r="D456" s="11" t="str">
        <f>IFERROR(VLOOKUP(Таблица7234[[#This Row],[НОМЕР]],#REF!,2),"")</f>
        <v/>
      </c>
      <c r="E456" s="11" t="str">
        <f>IFERROR(VLOOKUP(Таблица7234[[#This Row],[НОМЕР]],#REF!,6),"")</f>
        <v/>
      </c>
      <c r="F456" s="13" t="str">
        <f>IFERROR(VLOOKUP(Таблица7234[[#This Row],[НОМЕР]],#REF!,4,0)-$J$2,"")</f>
        <v/>
      </c>
    </row>
    <row r="457" spans="2:6" ht="15" x14ac:dyDescent="0.2">
      <c r="B457" s="11" t="str">
        <f>IFERROR(VLOOKUP(Таблица7234[[#This Row],[НОМЕР]],#REF!,9,0),"")</f>
        <v/>
      </c>
      <c r="C457" s="12">
        <f>IF(Категорії!H457&lt;&gt;9999,Категорії!H457,"")</f>
        <v>0</v>
      </c>
      <c r="D457" s="11" t="str">
        <f>IFERROR(VLOOKUP(Таблица7234[[#This Row],[НОМЕР]],#REF!,2),"")</f>
        <v/>
      </c>
      <c r="E457" s="11" t="str">
        <f>IFERROR(VLOOKUP(Таблица7234[[#This Row],[НОМЕР]],#REF!,6),"")</f>
        <v/>
      </c>
      <c r="F457" s="13" t="str">
        <f>IFERROR(VLOOKUP(Таблица7234[[#This Row],[НОМЕР]],#REF!,4,0)-$J$2,"")</f>
        <v/>
      </c>
    </row>
    <row r="458" spans="2:6" ht="15" x14ac:dyDescent="0.2">
      <c r="B458" s="11" t="str">
        <f>IFERROR(VLOOKUP(Таблица7234[[#This Row],[НОМЕР]],#REF!,9,0),"")</f>
        <v/>
      </c>
      <c r="C458" s="12">
        <f>IF(Категорії!H458&lt;&gt;9999,Категорії!H458,"")</f>
        <v>0</v>
      </c>
      <c r="D458" s="11" t="str">
        <f>IFERROR(VLOOKUP(Таблица7234[[#This Row],[НОМЕР]],#REF!,2),"")</f>
        <v/>
      </c>
      <c r="E458" s="11" t="str">
        <f>IFERROR(VLOOKUP(Таблица7234[[#This Row],[НОМЕР]],#REF!,6),"")</f>
        <v/>
      </c>
      <c r="F458" s="13" t="str">
        <f>IFERROR(VLOOKUP(Таблица7234[[#This Row],[НОМЕР]],#REF!,4,0)-$J$2,"")</f>
        <v/>
      </c>
    </row>
    <row r="459" spans="2:6" ht="15" x14ac:dyDescent="0.2">
      <c r="B459" s="11" t="str">
        <f>IFERROR(VLOOKUP(Таблица7234[[#This Row],[НОМЕР]],#REF!,9,0),"")</f>
        <v/>
      </c>
      <c r="C459" s="12">
        <f>IF(Категорії!H459&lt;&gt;9999,Категорії!H459,"")</f>
        <v>0</v>
      </c>
      <c r="D459" s="11" t="str">
        <f>IFERROR(VLOOKUP(Таблица7234[[#This Row],[НОМЕР]],#REF!,2),"")</f>
        <v/>
      </c>
      <c r="E459" s="11" t="str">
        <f>IFERROR(VLOOKUP(Таблица7234[[#This Row],[НОМЕР]],#REF!,6),"")</f>
        <v/>
      </c>
      <c r="F459" s="13" t="str">
        <f>IFERROR(VLOOKUP(Таблица7234[[#This Row],[НОМЕР]],#REF!,4,0)-$J$2,"")</f>
        <v/>
      </c>
    </row>
    <row r="460" spans="2:6" ht="15" x14ac:dyDescent="0.2">
      <c r="B460" s="11" t="str">
        <f>IFERROR(VLOOKUP(Таблица7234[[#This Row],[НОМЕР]],#REF!,9,0),"")</f>
        <v/>
      </c>
      <c r="C460" s="12">
        <f>IF(Категорії!H460&lt;&gt;9999,Категорії!H460,"")</f>
        <v>0</v>
      </c>
      <c r="D460" s="11" t="str">
        <f>IFERROR(VLOOKUP(Таблица7234[[#This Row],[НОМЕР]],#REF!,2),"")</f>
        <v/>
      </c>
      <c r="E460" s="11" t="str">
        <f>IFERROR(VLOOKUP(Таблица7234[[#This Row],[НОМЕР]],#REF!,6),"")</f>
        <v/>
      </c>
      <c r="F460" s="13" t="str">
        <f>IFERROR(VLOOKUP(Таблица7234[[#This Row],[НОМЕР]],#REF!,4,0)-$J$2,"")</f>
        <v/>
      </c>
    </row>
    <row r="461" spans="2:6" ht="15" x14ac:dyDescent="0.2">
      <c r="B461" s="11" t="str">
        <f>IFERROR(VLOOKUP(Таблица7234[[#This Row],[НОМЕР]],#REF!,9,0),"")</f>
        <v/>
      </c>
      <c r="C461" s="12">
        <f>IF(Категорії!H461&lt;&gt;9999,Категорії!H461,"")</f>
        <v>0</v>
      </c>
      <c r="D461" s="11" t="str">
        <f>IFERROR(VLOOKUP(Таблица7234[[#This Row],[НОМЕР]],#REF!,2),"")</f>
        <v/>
      </c>
      <c r="E461" s="11" t="str">
        <f>IFERROR(VLOOKUP(Таблица7234[[#This Row],[НОМЕР]],#REF!,6),"")</f>
        <v/>
      </c>
      <c r="F461" s="13" t="str">
        <f>IFERROR(VLOOKUP(Таблица7234[[#This Row],[НОМЕР]],#REF!,4,0)-$J$2,"")</f>
        <v/>
      </c>
    </row>
    <row r="462" spans="2:6" ht="15" x14ac:dyDescent="0.2">
      <c r="B462" s="11" t="str">
        <f>IFERROR(VLOOKUP(Таблица7234[[#This Row],[НОМЕР]],#REF!,9,0),"")</f>
        <v/>
      </c>
      <c r="C462" s="12">
        <f>IF(Категорії!H462&lt;&gt;9999,Категорії!H462,"")</f>
        <v>0</v>
      </c>
      <c r="D462" s="11" t="str">
        <f>IFERROR(VLOOKUP(Таблица7234[[#This Row],[НОМЕР]],#REF!,2),"")</f>
        <v/>
      </c>
      <c r="E462" s="11" t="str">
        <f>IFERROR(VLOOKUP(Таблица7234[[#This Row],[НОМЕР]],#REF!,6),"")</f>
        <v/>
      </c>
      <c r="F462" s="13" t="str">
        <f>IFERROR(VLOOKUP(Таблица7234[[#This Row],[НОМЕР]],#REF!,4,0)-$J$2,"")</f>
        <v/>
      </c>
    </row>
    <row r="463" spans="2:6" ht="15" x14ac:dyDescent="0.2">
      <c r="B463" s="11" t="str">
        <f>IFERROR(VLOOKUP(Таблица7234[[#This Row],[НОМЕР]],#REF!,9,0),"")</f>
        <v/>
      </c>
      <c r="C463" s="12">
        <f>IF(Категорії!H463&lt;&gt;9999,Категорії!H463,"")</f>
        <v>0</v>
      </c>
      <c r="D463" s="11" t="str">
        <f>IFERROR(VLOOKUP(Таблица7234[[#This Row],[НОМЕР]],#REF!,2),"")</f>
        <v/>
      </c>
      <c r="E463" s="11" t="str">
        <f>IFERROR(VLOOKUP(Таблица7234[[#This Row],[НОМЕР]],#REF!,6),"")</f>
        <v/>
      </c>
      <c r="F463" s="13" t="str">
        <f>IFERROR(VLOOKUP(Таблица7234[[#This Row],[НОМЕР]],#REF!,4,0)-$J$2,"")</f>
        <v/>
      </c>
    </row>
    <row r="464" spans="2:6" ht="15" x14ac:dyDescent="0.2">
      <c r="B464" s="11" t="str">
        <f>IFERROR(VLOOKUP(Таблица7234[[#This Row],[НОМЕР]],#REF!,9,0),"")</f>
        <v/>
      </c>
      <c r="C464" s="12">
        <f>IF(Категорії!H464&lt;&gt;9999,Категорії!H464,"")</f>
        <v>0</v>
      </c>
      <c r="D464" s="11" t="str">
        <f>IFERROR(VLOOKUP(Таблица7234[[#This Row],[НОМЕР]],#REF!,2),"")</f>
        <v/>
      </c>
      <c r="E464" s="11" t="str">
        <f>IFERROR(VLOOKUP(Таблица7234[[#This Row],[НОМЕР]],#REF!,6),"")</f>
        <v/>
      </c>
      <c r="F464" s="13" t="str">
        <f>IFERROR(VLOOKUP(Таблица7234[[#This Row],[НОМЕР]],#REF!,4,0)-$J$2,"")</f>
        <v/>
      </c>
    </row>
    <row r="465" spans="2:6" ht="15" x14ac:dyDescent="0.2">
      <c r="B465" s="11" t="str">
        <f>IFERROR(VLOOKUP(Таблица7234[[#This Row],[НОМЕР]],#REF!,9,0),"")</f>
        <v/>
      </c>
      <c r="C465" s="12">
        <f>IF(Категорії!H465&lt;&gt;9999,Категорії!H465,"")</f>
        <v>0</v>
      </c>
      <c r="D465" s="11" t="str">
        <f>IFERROR(VLOOKUP(Таблица7234[[#This Row],[НОМЕР]],#REF!,2),"")</f>
        <v/>
      </c>
      <c r="E465" s="11" t="str">
        <f>IFERROR(VLOOKUP(Таблица7234[[#This Row],[НОМЕР]],#REF!,6),"")</f>
        <v/>
      </c>
      <c r="F465" s="13" t="str">
        <f>IFERROR(VLOOKUP(Таблица7234[[#This Row],[НОМЕР]],#REF!,4,0)-$J$2,"")</f>
        <v/>
      </c>
    </row>
    <row r="466" spans="2:6" ht="15" x14ac:dyDescent="0.2">
      <c r="B466" s="11" t="str">
        <f>IFERROR(VLOOKUP(Таблица7234[[#This Row],[НОМЕР]],#REF!,9,0),"")</f>
        <v/>
      </c>
      <c r="C466" s="12">
        <f>IF(Категорії!H466&lt;&gt;9999,Категорії!H466,"")</f>
        <v>0</v>
      </c>
      <c r="D466" s="11" t="str">
        <f>IFERROR(VLOOKUP(Таблица7234[[#This Row],[НОМЕР]],#REF!,2),"")</f>
        <v/>
      </c>
      <c r="E466" s="11" t="str">
        <f>IFERROR(VLOOKUP(Таблица7234[[#This Row],[НОМЕР]],#REF!,6),"")</f>
        <v/>
      </c>
      <c r="F466" s="13" t="str">
        <f>IFERROR(VLOOKUP(Таблица7234[[#This Row],[НОМЕР]],#REF!,4,0)-$J$2,"")</f>
        <v/>
      </c>
    </row>
    <row r="467" spans="2:6" ht="15" x14ac:dyDescent="0.2">
      <c r="B467" s="11" t="str">
        <f>IFERROR(VLOOKUP(Таблица7234[[#This Row],[НОМЕР]],#REF!,9,0),"")</f>
        <v/>
      </c>
      <c r="C467" s="12">
        <f>IF(Категорії!H467&lt;&gt;9999,Категорії!H467,"")</f>
        <v>0</v>
      </c>
      <c r="D467" s="11" t="str">
        <f>IFERROR(VLOOKUP(Таблица7234[[#This Row],[НОМЕР]],#REF!,2),"")</f>
        <v/>
      </c>
      <c r="E467" s="11" t="str">
        <f>IFERROR(VLOOKUP(Таблица7234[[#This Row],[НОМЕР]],#REF!,6),"")</f>
        <v/>
      </c>
      <c r="F467" s="13" t="str">
        <f>IFERROR(VLOOKUP(Таблица7234[[#This Row],[НОМЕР]],#REF!,4,0)-$J$2,"")</f>
        <v/>
      </c>
    </row>
    <row r="468" spans="2:6" ht="15" x14ac:dyDescent="0.2">
      <c r="B468" s="11" t="str">
        <f>IFERROR(VLOOKUP(Таблица7234[[#This Row],[НОМЕР]],#REF!,9,0),"")</f>
        <v/>
      </c>
      <c r="C468" s="12">
        <f>IF(Категорії!H468&lt;&gt;9999,Категорії!H468,"")</f>
        <v>0</v>
      </c>
      <c r="D468" s="11" t="str">
        <f>IFERROR(VLOOKUP(Таблица7234[[#This Row],[НОМЕР]],#REF!,2),"")</f>
        <v/>
      </c>
      <c r="E468" s="11" t="str">
        <f>IFERROR(VLOOKUP(Таблица7234[[#This Row],[НОМЕР]],#REF!,6),"")</f>
        <v/>
      </c>
      <c r="F468" s="13" t="str">
        <f>IFERROR(VLOOKUP(Таблица7234[[#This Row],[НОМЕР]],#REF!,4,0)-$J$2,"")</f>
        <v/>
      </c>
    </row>
    <row r="469" spans="2:6" ht="15" x14ac:dyDescent="0.2">
      <c r="B469" s="11" t="str">
        <f>IFERROR(VLOOKUP(Таблица7234[[#This Row],[НОМЕР]],#REF!,9,0),"")</f>
        <v/>
      </c>
      <c r="C469" s="12">
        <f>IF(Категорії!H469&lt;&gt;9999,Категорії!H469,"")</f>
        <v>0</v>
      </c>
      <c r="D469" s="11" t="str">
        <f>IFERROR(VLOOKUP(Таблица7234[[#This Row],[НОМЕР]],#REF!,2),"")</f>
        <v/>
      </c>
      <c r="E469" s="11" t="str">
        <f>IFERROR(VLOOKUP(Таблица7234[[#This Row],[НОМЕР]],#REF!,6),"")</f>
        <v/>
      </c>
      <c r="F469" s="13" t="str">
        <f>IFERROR(VLOOKUP(Таблица7234[[#This Row],[НОМЕР]],#REF!,4,0)-$J$2,"")</f>
        <v/>
      </c>
    </row>
    <row r="470" spans="2:6" ht="15" x14ac:dyDescent="0.2">
      <c r="B470" s="11" t="str">
        <f>IFERROR(VLOOKUP(Таблица7234[[#This Row],[НОМЕР]],#REF!,9,0),"")</f>
        <v/>
      </c>
      <c r="C470" s="12">
        <f>IF(Категорії!H470&lt;&gt;9999,Категорії!H470,"")</f>
        <v>0</v>
      </c>
      <c r="D470" s="11" t="str">
        <f>IFERROR(VLOOKUP(Таблица7234[[#This Row],[НОМЕР]],#REF!,2),"")</f>
        <v/>
      </c>
      <c r="E470" s="11" t="str">
        <f>IFERROR(VLOOKUP(Таблица7234[[#This Row],[НОМЕР]],#REF!,6),"")</f>
        <v/>
      </c>
      <c r="F470" s="13" t="str">
        <f>IFERROR(VLOOKUP(Таблица7234[[#This Row],[НОМЕР]],#REF!,4,0)-$J$2,"")</f>
        <v/>
      </c>
    </row>
    <row r="471" spans="2:6" ht="15" x14ac:dyDescent="0.2">
      <c r="B471" s="11" t="str">
        <f>IFERROR(VLOOKUP(Таблица7234[[#This Row],[НОМЕР]],#REF!,9,0),"")</f>
        <v/>
      </c>
      <c r="C471" s="12">
        <f>IF(Категорії!H471&lt;&gt;9999,Категорії!H471,"")</f>
        <v>0</v>
      </c>
      <c r="D471" s="11" t="str">
        <f>IFERROR(VLOOKUP(Таблица7234[[#This Row],[НОМЕР]],#REF!,2),"")</f>
        <v/>
      </c>
      <c r="E471" s="11" t="str">
        <f>IFERROR(VLOOKUP(Таблица7234[[#This Row],[НОМЕР]],#REF!,6),"")</f>
        <v/>
      </c>
      <c r="F471" s="13" t="str">
        <f>IFERROR(VLOOKUP(Таблица7234[[#This Row],[НОМЕР]],#REF!,4,0)-$J$2,"")</f>
        <v/>
      </c>
    </row>
    <row r="472" spans="2:6" ht="15" x14ac:dyDescent="0.2">
      <c r="B472" s="11" t="str">
        <f>IFERROR(VLOOKUP(Таблица7234[[#This Row],[НОМЕР]],#REF!,9,0),"")</f>
        <v/>
      </c>
      <c r="C472" s="12">
        <f>IF(Категорії!H472&lt;&gt;9999,Категорії!H472,"")</f>
        <v>0</v>
      </c>
      <c r="D472" s="11" t="str">
        <f>IFERROR(VLOOKUP(Таблица7234[[#This Row],[НОМЕР]],#REF!,2),"")</f>
        <v/>
      </c>
      <c r="E472" s="11" t="str">
        <f>IFERROR(VLOOKUP(Таблица7234[[#This Row],[НОМЕР]],#REF!,6),"")</f>
        <v/>
      </c>
      <c r="F472" s="13" t="str">
        <f>IFERROR(VLOOKUP(Таблица7234[[#This Row],[НОМЕР]],#REF!,4,0)-$J$2,"")</f>
        <v/>
      </c>
    </row>
    <row r="473" spans="2:6" ht="15" x14ac:dyDescent="0.2">
      <c r="B473" s="11" t="str">
        <f>IFERROR(VLOOKUP(Таблица7234[[#This Row],[НОМЕР]],#REF!,9,0),"")</f>
        <v/>
      </c>
      <c r="C473" s="12">
        <f>IF(Категорії!H473&lt;&gt;9999,Категорії!H473,"")</f>
        <v>0</v>
      </c>
      <c r="D473" s="11" t="str">
        <f>IFERROR(VLOOKUP(Таблица7234[[#This Row],[НОМЕР]],#REF!,2),"")</f>
        <v/>
      </c>
      <c r="E473" s="11" t="str">
        <f>IFERROR(VLOOKUP(Таблица7234[[#This Row],[НОМЕР]],#REF!,6),"")</f>
        <v/>
      </c>
      <c r="F473" s="13" t="str">
        <f>IFERROR(VLOOKUP(Таблица7234[[#This Row],[НОМЕР]],#REF!,4,0)-$J$2,"")</f>
        <v/>
      </c>
    </row>
    <row r="474" spans="2:6" ht="15" x14ac:dyDescent="0.2">
      <c r="B474" s="11" t="str">
        <f>IFERROR(VLOOKUP(Таблица7234[[#This Row],[НОМЕР]],#REF!,9,0),"")</f>
        <v/>
      </c>
      <c r="C474" s="12">
        <f>IF(Категорії!H474&lt;&gt;9999,Категорії!H474,"")</f>
        <v>0</v>
      </c>
      <c r="D474" s="11" t="str">
        <f>IFERROR(VLOOKUP(Таблица7234[[#This Row],[НОМЕР]],#REF!,2),"")</f>
        <v/>
      </c>
      <c r="E474" s="11" t="str">
        <f>IFERROR(VLOOKUP(Таблица7234[[#This Row],[НОМЕР]],#REF!,6),"")</f>
        <v/>
      </c>
      <c r="F474" s="13" t="str">
        <f>IFERROR(VLOOKUP(Таблица7234[[#This Row],[НОМЕР]],#REF!,4,0)-$J$2,"")</f>
        <v/>
      </c>
    </row>
    <row r="475" spans="2:6" ht="15" x14ac:dyDescent="0.2">
      <c r="B475" s="11" t="str">
        <f>IFERROR(VLOOKUP(Таблица7234[[#This Row],[НОМЕР]],#REF!,9,0),"")</f>
        <v/>
      </c>
      <c r="C475" s="12">
        <f>IF(Категорії!H475&lt;&gt;9999,Категорії!H475,"")</f>
        <v>0</v>
      </c>
      <c r="D475" s="11" t="str">
        <f>IFERROR(VLOOKUP(Таблица7234[[#This Row],[НОМЕР]],#REF!,2),"")</f>
        <v/>
      </c>
      <c r="E475" s="11" t="str">
        <f>IFERROR(VLOOKUP(Таблица7234[[#This Row],[НОМЕР]],#REF!,6),"")</f>
        <v/>
      </c>
      <c r="F475" s="13" t="str">
        <f>IFERROR(VLOOKUP(Таблица7234[[#This Row],[НОМЕР]],#REF!,4,0)-$J$2,"")</f>
        <v/>
      </c>
    </row>
    <row r="476" spans="2:6" ht="15" x14ac:dyDescent="0.2">
      <c r="B476" s="11" t="str">
        <f>IFERROR(VLOOKUP(Таблица7234[[#This Row],[НОМЕР]],#REF!,9,0),"")</f>
        <v/>
      </c>
      <c r="C476" s="12">
        <f>IF(Категорії!H476&lt;&gt;9999,Категорії!H476,"")</f>
        <v>0</v>
      </c>
      <c r="D476" s="11" t="str">
        <f>IFERROR(VLOOKUP(Таблица7234[[#This Row],[НОМЕР]],#REF!,2),"")</f>
        <v/>
      </c>
      <c r="E476" s="11" t="str">
        <f>IFERROR(VLOOKUP(Таблица7234[[#This Row],[НОМЕР]],#REF!,6),"")</f>
        <v/>
      </c>
      <c r="F476" s="13" t="str">
        <f>IFERROR(VLOOKUP(Таблица7234[[#This Row],[НОМЕР]],#REF!,4,0)-$J$2,"")</f>
        <v/>
      </c>
    </row>
    <row r="477" spans="2:6" ht="15" x14ac:dyDescent="0.2">
      <c r="B477" s="11" t="str">
        <f>IFERROR(VLOOKUP(Таблица7234[[#This Row],[НОМЕР]],#REF!,9,0),"")</f>
        <v/>
      </c>
      <c r="C477" s="12">
        <f>IF(Категорії!H477&lt;&gt;9999,Категорії!H477,"")</f>
        <v>0</v>
      </c>
      <c r="D477" s="11" t="str">
        <f>IFERROR(VLOOKUP(Таблица7234[[#This Row],[НОМЕР]],#REF!,2),"")</f>
        <v/>
      </c>
      <c r="E477" s="11" t="str">
        <f>IFERROR(VLOOKUP(Таблица7234[[#This Row],[НОМЕР]],#REF!,6),"")</f>
        <v/>
      </c>
      <c r="F477" s="13" t="str">
        <f>IFERROR(VLOOKUP(Таблица7234[[#This Row],[НОМЕР]],#REF!,4,0)-$J$2,"")</f>
        <v/>
      </c>
    </row>
    <row r="478" spans="2:6" ht="15" x14ac:dyDescent="0.2">
      <c r="B478" s="11" t="str">
        <f>IFERROR(VLOOKUP(Таблица7234[[#This Row],[НОМЕР]],#REF!,9,0),"")</f>
        <v/>
      </c>
      <c r="C478" s="12">
        <f>IF(Категорії!H478&lt;&gt;9999,Категорії!H478,"")</f>
        <v>0</v>
      </c>
      <c r="D478" s="11" t="str">
        <f>IFERROR(VLOOKUP(Таблица7234[[#This Row],[НОМЕР]],#REF!,2),"")</f>
        <v/>
      </c>
      <c r="E478" s="11" t="str">
        <f>IFERROR(VLOOKUP(Таблица7234[[#This Row],[НОМЕР]],#REF!,6),"")</f>
        <v/>
      </c>
      <c r="F478" s="13" t="str">
        <f>IFERROR(VLOOKUP(Таблица7234[[#This Row],[НОМЕР]],#REF!,4,0)-$J$2,"")</f>
        <v/>
      </c>
    </row>
    <row r="479" spans="2:6" ht="15" x14ac:dyDescent="0.2">
      <c r="B479" s="11" t="str">
        <f>IFERROR(VLOOKUP(Таблица7234[[#This Row],[НОМЕР]],#REF!,9,0),"")</f>
        <v/>
      </c>
      <c r="C479" s="12">
        <f>IF(Категорії!H479&lt;&gt;9999,Категорії!H479,"")</f>
        <v>0</v>
      </c>
      <c r="D479" s="11" t="str">
        <f>IFERROR(VLOOKUP(Таблица7234[[#This Row],[НОМЕР]],#REF!,2),"")</f>
        <v/>
      </c>
      <c r="E479" s="11" t="str">
        <f>IFERROR(VLOOKUP(Таблица7234[[#This Row],[НОМЕР]],#REF!,6),"")</f>
        <v/>
      </c>
      <c r="F479" s="13" t="str">
        <f>IFERROR(VLOOKUP(Таблица7234[[#This Row],[НОМЕР]],#REF!,4,0)-$J$2,"")</f>
        <v/>
      </c>
    </row>
    <row r="480" spans="2:6" ht="15" x14ac:dyDescent="0.2">
      <c r="B480" s="11" t="str">
        <f>IFERROR(VLOOKUP(Таблица7234[[#This Row],[НОМЕР]],#REF!,9,0),"")</f>
        <v/>
      </c>
      <c r="C480" s="12">
        <f>IF(Категорії!H480&lt;&gt;9999,Категорії!H480,"")</f>
        <v>0</v>
      </c>
      <c r="D480" s="11" t="str">
        <f>IFERROR(VLOOKUP(Таблица7234[[#This Row],[НОМЕР]],#REF!,2),"")</f>
        <v/>
      </c>
      <c r="E480" s="11" t="str">
        <f>IFERROR(VLOOKUP(Таблица7234[[#This Row],[НОМЕР]],#REF!,6),"")</f>
        <v/>
      </c>
      <c r="F480" s="13" t="str">
        <f>IFERROR(VLOOKUP(Таблица7234[[#This Row],[НОМЕР]],#REF!,4,0)-$J$2,"")</f>
        <v/>
      </c>
    </row>
    <row r="481" spans="2:6" ht="15" x14ac:dyDescent="0.2">
      <c r="B481" s="11" t="str">
        <f>IFERROR(VLOOKUP(Таблица7234[[#This Row],[НОМЕР]],#REF!,9,0),"")</f>
        <v/>
      </c>
      <c r="C481" s="12">
        <f>IF(Категорії!H481&lt;&gt;9999,Категорії!H481,"")</f>
        <v>0</v>
      </c>
      <c r="D481" s="11" t="str">
        <f>IFERROR(VLOOKUP(Таблица7234[[#This Row],[НОМЕР]],#REF!,2),"")</f>
        <v/>
      </c>
      <c r="E481" s="11" t="str">
        <f>IFERROR(VLOOKUP(Таблица7234[[#This Row],[НОМЕР]],#REF!,6),"")</f>
        <v/>
      </c>
      <c r="F481" s="13" t="str">
        <f>IFERROR(VLOOKUP(Таблица7234[[#This Row],[НОМЕР]],#REF!,4,0)-$J$2,"")</f>
        <v/>
      </c>
    </row>
    <row r="482" spans="2:6" ht="15" x14ac:dyDescent="0.2">
      <c r="B482" s="11" t="str">
        <f>IFERROR(VLOOKUP(Таблица7234[[#This Row],[НОМЕР]],#REF!,9,0),"")</f>
        <v/>
      </c>
      <c r="C482" s="12">
        <f>IF(Категорії!H482&lt;&gt;9999,Категорії!H482,"")</f>
        <v>0</v>
      </c>
      <c r="D482" s="11" t="str">
        <f>IFERROR(VLOOKUP(Таблица7234[[#This Row],[НОМЕР]],#REF!,2),"")</f>
        <v/>
      </c>
      <c r="E482" s="11" t="str">
        <f>IFERROR(VLOOKUP(Таблица7234[[#This Row],[НОМЕР]],#REF!,6),"")</f>
        <v/>
      </c>
      <c r="F482" s="13" t="str">
        <f>IFERROR(VLOOKUP(Таблица7234[[#This Row],[НОМЕР]],#REF!,4,0)-$J$2,"")</f>
        <v/>
      </c>
    </row>
    <row r="483" spans="2:6" ht="15" x14ac:dyDescent="0.2">
      <c r="B483" s="11" t="str">
        <f>IFERROR(VLOOKUP(Таблица7234[[#This Row],[НОМЕР]],#REF!,9,0),"")</f>
        <v/>
      </c>
      <c r="C483" s="12">
        <f>IF(Категорії!H483&lt;&gt;9999,Категорії!H483,"")</f>
        <v>0</v>
      </c>
      <c r="D483" s="11" t="str">
        <f>IFERROR(VLOOKUP(Таблица7234[[#This Row],[НОМЕР]],#REF!,2),"")</f>
        <v/>
      </c>
      <c r="E483" s="11" t="str">
        <f>IFERROR(VLOOKUP(Таблица7234[[#This Row],[НОМЕР]],#REF!,6),"")</f>
        <v/>
      </c>
      <c r="F483" s="13" t="str">
        <f>IFERROR(VLOOKUP(Таблица7234[[#This Row],[НОМЕР]],#REF!,4,0)-$J$2,"")</f>
        <v/>
      </c>
    </row>
    <row r="484" spans="2:6" ht="15" x14ac:dyDescent="0.2">
      <c r="B484" s="11" t="str">
        <f>IFERROR(VLOOKUP(Таблица7234[[#This Row],[НОМЕР]],#REF!,9,0),"")</f>
        <v/>
      </c>
      <c r="C484" s="12">
        <f>IF(Категорії!H484&lt;&gt;9999,Категорії!H484,"")</f>
        <v>0</v>
      </c>
      <c r="D484" s="11" t="str">
        <f>IFERROR(VLOOKUP(Таблица7234[[#This Row],[НОМЕР]],#REF!,2),"")</f>
        <v/>
      </c>
      <c r="E484" s="11" t="str">
        <f>IFERROR(VLOOKUP(Таблица7234[[#This Row],[НОМЕР]],#REF!,6),"")</f>
        <v/>
      </c>
      <c r="F484" s="13" t="str">
        <f>IFERROR(VLOOKUP(Таблица7234[[#This Row],[НОМЕР]],#REF!,4,0)-$J$2,"")</f>
        <v/>
      </c>
    </row>
    <row r="485" spans="2:6" ht="15" x14ac:dyDescent="0.2">
      <c r="B485" s="11" t="str">
        <f>IFERROR(VLOOKUP(Таблица7234[[#This Row],[НОМЕР]],#REF!,9,0),"")</f>
        <v/>
      </c>
      <c r="C485" s="12">
        <f>IF(Категорії!H485&lt;&gt;9999,Категорії!H485,"")</f>
        <v>0</v>
      </c>
      <c r="D485" s="11" t="str">
        <f>IFERROR(VLOOKUP(Таблица7234[[#This Row],[НОМЕР]],#REF!,2),"")</f>
        <v/>
      </c>
      <c r="E485" s="11" t="str">
        <f>IFERROR(VLOOKUP(Таблица7234[[#This Row],[НОМЕР]],#REF!,6),"")</f>
        <v/>
      </c>
      <c r="F485" s="13" t="str">
        <f>IFERROR(VLOOKUP(Таблица7234[[#This Row],[НОМЕР]],#REF!,4,0)-$J$2,"")</f>
        <v/>
      </c>
    </row>
    <row r="486" spans="2:6" ht="15" x14ac:dyDescent="0.2">
      <c r="B486" s="11" t="str">
        <f>IFERROR(VLOOKUP(Таблица7234[[#This Row],[НОМЕР]],#REF!,9,0),"")</f>
        <v/>
      </c>
      <c r="C486" s="12">
        <f>IF(Категорії!H486&lt;&gt;9999,Категорії!H486,"")</f>
        <v>0</v>
      </c>
      <c r="D486" s="11" t="str">
        <f>IFERROR(VLOOKUP(Таблица7234[[#This Row],[НОМЕР]],#REF!,2),"")</f>
        <v/>
      </c>
      <c r="E486" s="11" t="str">
        <f>IFERROR(VLOOKUP(Таблица7234[[#This Row],[НОМЕР]],#REF!,6),"")</f>
        <v/>
      </c>
      <c r="F486" s="13" t="str">
        <f>IFERROR(VLOOKUP(Таблица7234[[#This Row],[НОМЕР]],#REF!,4,0)-$J$2,"")</f>
        <v/>
      </c>
    </row>
    <row r="487" spans="2:6" ht="15" x14ac:dyDescent="0.2">
      <c r="B487" s="11" t="str">
        <f>IFERROR(VLOOKUP(Таблица7234[[#This Row],[НОМЕР]],#REF!,9,0),"")</f>
        <v/>
      </c>
      <c r="C487" s="12">
        <f>IF(Категорії!H487&lt;&gt;9999,Категорії!H487,"")</f>
        <v>0</v>
      </c>
      <c r="D487" s="11" t="str">
        <f>IFERROR(VLOOKUP(Таблица7234[[#This Row],[НОМЕР]],#REF!,2),"")</f>
        <v/>
      </c>
      <c r="E487" s="11" t="str">
        <f>IFERROR(VLOOKUP(Таблица7234[[#This Row],[НОМЕР]],#REF!,6),"")</f>
        <v/>
      </c>
      <c r="F487" s="13" t="str">
        <f>IFERROR(VLOOKUP(Таблица7234[[#This Row],[НОМЕР]],#REF!,4,0)-$J$2,"")</f>
        <v/>
      </c>
    </row>
    <row r="488" spans="2:6" ht="15" x14ac:dyDescent="0.2">
      <c r="B488" s="11" t="str">
        <f>IFERROR(VLOOKUP(Таблица7234[[#This Row],[НОМЕР]],#REF!,9,0),"")</f>
        <v/>
      </c>
      <c r="C488" s="12">
        <f>IF(Категорії!H488&lt;&gt;9999,Категорії!H488,"")</f>
        <v>0</v>
      </c>
      <c r="D488" s="11" t="str">
        <f>IFERROR(VLOOKUP(Таблица7234[[#This Row],[НОМЕР]],#REF!,2),"")</f>
        <v/>
      </c>
      <c r="E488" s="11" t="str">
        <f>IFERROR(VLOOKUP(Таблица7234[[#This Row],[НОМЕР]],#REF!,6),"")</f>
        <v/>
      </c>
      <c r="F488" s="13" t="str">
        <f>IFERROR(VLOOKUP(Таблица7234[[#This Row],[НОМЕР]],#REF!,4,0)-$J$2,"")</f>
        <v/>
      </c>
    </row>
    <row r="489" spans="2:6" ht="15" x14ac:dyDescent="0.2">
      <c r="B489" s="11" t="str">
        <f>IFERROR(VLOOKUP(Таблица7234[[#This Row],[НОМЕР]],#REF!,9,0),"")</f>
        <v/>
      </c>
      <c r="C489" s="12">
        <f>IF(Категорії!H489&lt;&gt;9999,Категорії!H489,"")</f>
        <v>0</v>
      </c>
      <c r="D489" s="11" t="str">
        <f>IFERROR(VLOOKUP(Таблица7234[[#This Row],[НОМЕР]],#REF!,2),"")</f>
        <v/>
      </c>
      <c r="E489" s="11" t="str">
        <f>IFERROR(VLOOKUP(Таблица7234[[#This Row],[НОМЕР]],#REF!,6),"")</f>
        <v/>
      </c>
      <c r="F489" s="13" t="str">
        <f>IFERROR(VLOOKUP(Таблица7234[[#This Row],[НОМЕР]],#REF!,4,0)-$J$2,"")</f>
        <v/>
      </c>
    </row>
    <row r="490" spans="2:6" ht="15" x14ac:dyDescent="0.2">
      <c r="B490" s="11" t="str">
        <f>IFERROR(VLOOKUP(Таблица7234[[#This Row],[НОМЕР]],#REF!,9,0),"")</f>
        <v/>
      </c>
      <c r="C490" s="12">
        <f>IF(Категорії!H490&lt;&gt;9999,Категорії!H490,"")</f>
        <v>0</v>
      </c>
      <c r="D490" s="11" t="str">
        <f>IFERROR(VLOOKUP(Таблица7234[[#This Row],[НОМЕР]],#REF!,2),"")</f>
        <v/>
      </c>
      <c r="E490" s="11" t="str">
        <f>IFERROR(VLOOKUP(Таблица7234[[#This Row],[НОМЕР]],#REF!,6),"")</f>
        <v/>
      </c>
      <c r="F490" s="13" t="str">
        <f>IFERROR(VLOOKUP(Таблица7234[[#This Row],[НОМЕР]],#REF!,4,0)-$J$2,"")</f>
        <v/>
      </c>
    </row>
    <row r="491" spans="2:6" ht="15" x14ac:dyDescent="0.2">
      <c r="B491" s="11" t="str">
        <f>IFERROR(VLOOKUP(Таблица7234[[#This Row],[НОМЕР]],#REF!,9,0),"")</f>
        <v/>
      </c>
      <c r="C491" s="12">
        <f>IF(Категорії!H491&lt;&gt;9999,Категорії!H491,"")</f>
        <v>0</v>
      </c>
      <c r="D491" s="11" t="str">
        <f>IFERROR(VLOOKUP(Таблица7234[[#This Row],[НОМЕР]],#REF!,2),"")</f>
        <v/>
      </c>
      <c r="E491" s="11" t="str">
        <f>IFERROR(VLOOKUP(Таблица7234[[#This Row],[НОМЕР]],#REF!,6),"")</f>
        <v/>
      </c>
      <c r="F491" s="13" t="str">
        <f>IFERROR(VLOOKUP(Таблица7234[[#This Row],[НОМЕР]],#REF!,4,0)-$J$2,"")</f>
        <v/>
      </c>
    </row>
    <row r="492" spans="2:6" ht="15" x14ac:dyDescent="0.2">
      <c r="B492" s="11" t="str">
        <f>IFERROR(VLOOKUP(Таблица7234[[#This Row],[НОМЕР]],#REF!,9,0),"")</f>
        <v/>
      </c>
      <c r="C492" s="12">
        <f>IF(Категорії!H492&lt;&gt;9999,Категорії!H492,"")</f>
        <v>0</v>
      </c>
      <c r="D492" s="11" t="str">
        <f>IFERROR(VLOOKUP(Таблица7234[[#This Row],[НОМЕР]],#REF!,2),"")</f>
        <v/>
      </c>
      <c r="E492" s="11" t="str">
        <f>IFERROR(VLOOKUP(Таблица7234[[#This Row],[НОМЕР]],#REF!,6),"")</f>
        <v/>
      </c>
      <c r="F492" s="13" t="str">
        <f>IFERROR(VLOOKUP(Таблица7234[[#This Row],[НОМЕР]],#REF!,4,0)-$J$2,"")</f>
        <v/>
      </c>
    </row>
    <row r="493" spans="2:6" ht="15" x14ac:dyDescent="0.2">
      <c r="B493" s="11" t="str">
        <f>IFERROR(VLOOKUP(Таблица7234[[#This Row],[НОМЕР]],#REF!,9,0),"")</f>
        <v/>
      </c>
      <c r="C493" s="12">
        <f>IF(Категорії!H493&lt;&gt;9999,Категорії!H493,"")</f>
        <v>0</v>
      </c>
      <c r="D493" s="11" t="str">
        <f>IFERROR(VLOOKUP(Таблица7234[[#This Row],[НОМЕР]],#REF!,2),"")</f>
        <v/>
      </c>
      <c r="E493" s="11" t="str">
        <f>IFERROR(VLOOKUP(Таблица7234[[#This Row],[НОМЕР]],#REF!,6),"")</f>
        <v/>
      </c>
      <c r="F493" s="13" t="str">
        <f>IFERROR(VLOOKUP(Таблица7234[[#This Row],[НОМЕР]],#REF!,4,0)-$J$2,"")</f>
        <v/>
      </c>
    </row>
    <row r="494" spans="2:6" ht="15" x14ac:dyDescent="0.2">
      <c r="B494" s="11" t="str">
        <f>IFERROR(VLOOKUP(Таблица7234[[#This Row],[НОМЕР]],#REF!,9,0),"")</f>
        <v/>
      </c>
      <c r="C494" s="12">
        <f>IF(Категорії!H494&lt;&gt;9999,Категорії!H494,"")</f>
        <v>0</v>
      </c>
      <c r="D494" s="11" t="str">
        <f>IFERROR(VLOOKUP(Таблица7234[[#This Row],[НОМЕР]],#REF!,2),"")</f>
        <v/>
      </c>
      <c r="E494" s="11" t="str">
        <f>IFERROR(VLOOKUP(Таблица7234[[#This Row],[НОМЕР]],#REF!,6),"")</f>
        <v/>
      </c>
      <c r="F494" s="13" t="str">
        <f>IFERROR(VLOOKUP(Таблица7234[[#This Row],[НОМЕР]],#REF!,4,0)-$J$2,"")</f>
        <v/>
      </c>
    </row>
    <row r="495" spans="2:6" ht="15" x14ac:dyDescent="0.2">
      <c r="B495" s="11" t="str">
        <f>IFERROR(VLOOKUP(Таблица7234[[#This Row],[НОМЕР]],#REF!,9,0),"")</f>
        <v/>
      </c>
      <c r="C495" s="12">
        <f>IF(Категорії!H495&lt;&gt;9999,Категорії!H495,"")</f>
        <v>0</v>
      </c>
      <c r="D495" s="11" t="str">
        <f>IFERROR(VLOOKUP(Таблица7234[[#This Row],[НОМЕР]],#REF!,2),"")</f>
        <v/>
      </c>
      <c r="E495" s="11" t="str">
        <f>IFERROR(VLOOKUP(Таблица7234[[#This Row],[НОМЕР]],#REF!,6),"")</f>
        <v/>
      </c>
      <c r="F495" s="13" t="str">
        <f>IFERROR(VLOOKUP(Таблица7234[[#This Row],[НОМЕР]],#REF!,4,0)-$J$2,"")</f>
        <v/>
      </c>
    </row>
    <row r="496" spans="2:6" ht="15" x14ac:dyDescent="0.2">
      <c r="B496" s="11" t="str">
        <f>IFERROR(VLOOKUP(Таблица7234[[#This Row],[НОМЕР]],#REF!,9,0),"")</f>
        <v/>
      </c>
      <c r="C496" s="12">
        <f>IF(Категорії!H496&lt;&gt;9999,Категорії!H496,"")</f>
        <v>0</v>
      </c>
      <c r="D496" s="11" t="str">
        <f>IFERROR(VLOOKUP(Таблица7234[[#This Row],[НОМЕР]],#REF!,2),"")</f>
        <v/>
      </c>
      <c r="E496" s="11" t="str">
        <f>IFERROR(VLOOKUP(Таблица7234[[#This Row],[НОМЕР]],#REF!,6),"")</f>
        <v/>
      </c>
      <c r="F496" s="13" t="str">
        <f>IFERROR(VLOOKUP(Таблица7234[[#This Row],[НОМЕР]],#REF!,4,0)-$J$2,"")</f>
        <v/>
      </c>
    </row>
    <row r="497" spans="2:6" ht="15" x14ac:dyDescent="0.2">
      <c r="B497" s="11" t="str">
        <f>IFERROR(VLOOKUP(Таблица7234[[#This Row],[НОМЕР]],#REF!,9,0),"")</f>
        <v/>
      </c>
      <c r="C497" s="12">
        <f>IF(Категорії!H497&lt;&gt;9999,Категорії!H497,"")</f>
        <v>0</v>
      </c>
      <c r="D497" s="11" t="str">
        <f>IFERROR(VLOOKUP(Таблица7234[[#This Row],[НОМЕР]],#REF!,2),"")</f>
        <v/>
      </c>
      <c r="E497" s="11" t="str">
        <f>IFERROR(VLOOKUP(Таблица7234[[#This Row],[НОМЕР]],#REF!,6),"")</f>
        <v/>
      </c>
      <c r="F497" s="13" t="str">
        <f>IFERROR(VLOOKUP(Таблица7234[[#This Row],[НОМЕР]],#REF!,4,0)-$J$2,"")</f>
        <v/>
      </c>
    </row>
    <row r="498" spans="2:6" ht="12.75" x14ac:dyDescent="0.15"/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Лист16">
    <tabColor rgb="FFFF0000"/>
    <outlinePr summaryBelow="0" summaryRight="0"/>
  </sheetPr>
  <dimension ref="A1:L497"/>
  <sheetViews>
    <sheetView tabSelected="1" zoomScale="90" zoomScaleNormal="90" workbookViewId="0" xr3:uid="{85D5C41F-068E-5C55-9968-509E7C2A5619}">
      <selection activeCell="J12" sqref="J12"/>
    </sheetView>
  </sheetViews>
  <sheetFormatPr defaultColWidth="14.42578125" defaultRowHeight="15.75" customHeight="1" x14ac:dyDescent="0.15"/>
  <cols>
    <col min="1" max="1" width="7.01171875" style="14" bestFit="1" customWidth="1"/>
    <col min="2" max="2" width="10.24609375" style="11" bestFit="1" customWidth="1"/>
    <col min="3" max="3" width="12.80859375" style="11" bestFit="1" customWidth="1"/>
    <col min="4" max="4" width="25.484375" style="11" bestFit="1" customWidth="1"/>
    <col min="5" max="5" width="23.19140625" style="11" bestFit="1" customWidth="1"/>
    <col min="6" max="6" width="16.98828125" style="13" customWidth="1"/>
    <col min="7" max="7" width="19.01171875" style="11" customWidth="1"/>
    <col min="8" max="8" width="14.42578125" style="5"/>
    <col min="9" max="9" width="19.1484375" style="5" bestFit="1" customWidth="1"/>
    <col min="10" max="10" width="20.08984375" style="5" bestFit="1" customWidth="1"/>
    <col min="11" max="11" width="14.42578125" style="5"/>
    <col min="12" max="12" width="14.42578125" style="23"/>
    <col min="13" max="16384" width="14.42578125" style="5"/>
  </cols>
  <sheetData>
    <row r="1" spans="1:12" ht="15.75" customHeight="1" x14ac:dyDescent="0.15">
      <c r="A1" s="7" t="s">
        <v>22</v>
      </c>
      <c r="B1" s="15" t="s">
        <v>4</v>
      </c>
      <c r="C1" s="15" t="s">
        <v>0</v>
      </c>
      <c r="D1" s="15" t="s">
        <v>6</v>
      </c>
      <c r="E1" s="15" t="s">
        <v>23</v>
      </c>
      <c r="F1" s="9" t="s">
        <v>18</v>
      </c>
      <c r="G1" s="8" t="s">
        <v>177</v>
      </c>
      <c r="J1" s="6" t="s">
        <v>5</v>
      </c>
      <c r="L1" s="23">
        <f ca="1">_xlfn.SHEET()</f>
        <v>8</v>
      </c>
    </row>
    <row r="2" spans="1:12" ht="15.75" customHeight="1" x14ac:dyDescent="0.2">
      <c r="A2" s="10" t="s">
        <v>19</v>
      </c>
      <c r="B2" s="33">
        <v>1</v>
      </c>
      <c r="C2" s="34">
        <v>7</v>
      </c>
      <c r="D2" s="33" t="s">
        <v>41</v>
      </c>
      <c r="E2" s="33" t="s">
        <v>3</v>
      </c>
      <c r="F2" s="35">
        <v>0.10783564814967878</v>
      </c>
      <c r="G2" s="11" t="s">
        <v>181</v>
      </c>
      <c r="J2" s="2">
        <v>0.41666666666666669</v>
      </c>
      <c r="L2" s="24"/>
    </row>
    <row r="3" spans="1:12" ht="15.75" customHeight="1" x14ac:dyDescent="0.2">
      <c r="A3" s="10" t="s">
        <v>20</v>
      </c>
      <c r="B3" s="33">
        <f>1+B2</f>
        <v>2</v>
      </c>
      <c r="C3" s="34">
        <v>32</v>
      </c>
      <c r="D3" s="33" t="s">
        <v>80</v>
      </c>
      <c r="E3" s="33" t="s">
        <v>2</v>
      </c>
      <c r="F3" s="35">
        <v>0.11023148148281808</v>
      </c>
      <c r="G3" s="11" t="s">
        <v>181</v>
      </c>
      <c r="L3" s="24"/>
    </row>
    <row r="4" spans="1:12" ht="15.75" customHeight="1" x14ac:dyDescent="0.2">
      <c r="A4" s="10" t="s">
        <v>21</v>
      </c>
      <c r="B4" s="33">
        <f t="shared" ref="B4:B51" si="0">1+B3</f>
        <v>3</v>
      </c>
      <c r="C4" s="34">
        <v>2</v>
      </c>
      <c r="D4" s="33" t="s">
        <v>31</v>
      </c>
      <c r="E4" s="33" t="s">
        <v>15</v>
      </c>
      <c r="F4" s="35">
        <v>0.11475694444137235</v>
      </c>
      <c r="G4" s="11" t="s">
        <v>181</v>
      </c>
      <c r="L4" s="24"/>
    </row>
    <row r="5" spans="1:12" ht="15.75" customHeight="1" x14ac:dyDescent="0.2">
      <c r="B5" s="11">
        <f t="shared" si="0"/>
        <v>4</v>
      </c>
      <c r="C5" s="12">
        <v>4</v>
      </c>
      <c r="D5" s="11" t="s">
        <v>36</v>
      </c>
      <c r="E5" s="11" t="s">
        <v>3</v>
      </c>
      <c r="F5" s="13">
        <v>0.11515046296456904</v>
      </c>
      <c r="G5" s="11" t="s">
        <v>181</v>
      </c>
    </row>
    <row r="6" spans="1:12" ht="15.75" customHeight="1" x14ac:dyDescent="0.2">
      <c r="B6" s="11">
        <f t="shared" si="0"/>
        <v>5</v>
      </c>
      <c r="C6" s="12">
        <v>10</v>
      </c>
      <c r="D6" s="11" t="s">
        <v>47</v>
      </c>
      <c r="E6" s="11" t="s">
        <v>3</v>
      </c>
      <c r="F6" s="13">
        <v>0.11549768518792308</v>
      </c>
      <c r="G6" s="11" t="s">
        <v>181</v>
      </c>
    </row>
    <row r="7" spans="1:12" ht="15.75" customHeight="1" x14ac:dyDescent="0.2">
      <c r="B7" s="11">
        <f t="shared" si="0"/>
        <v>6</v>
      </c>
      <c r="C7" s="12">
        <v>13</v>
      </c>
      <c r="D7" s="11" t="s">
        <v>52</v>
      </c>
      <c r="E7" s="11" t="s">
        <v>12</v>
      </c>
      <c r="F7" s="13">
        <v>0.11686342592777993</v>
      </c>
      <c r="G7" s="11" t="s">
        <v>181</v>
      </c>
    </row>
    <row r="8" spans="1:12" ht="15.75" customHeight="1" x14ac:dyDescent="0.2">
      <c r="B8" s="11">
        <f t="shared" si="0"/>
        <v>7</v>
      </c>
      <c r="C8" s="12">
        <v>34</v>
      </c>
      <c r="D8" s="11" t="s">
        <v>82</v>
      </c>
      <c r="E8" s="11" t="s">
        <v>83</v>
      </c>
      <c r="F8" s="13">
        <v>0.12043981481595739</v>
      </c>
      <c r="G8" s="11" t="s">
        <v>181</v>
      </c>
    </row>
    <row r="9" spans="1:12" ht="15.75" customHeight="1" x14ac:dyDescent="0.2">
      <c r="B9" s="11">
        <f t="shared" si="0"/>
        <v>8</v>
      </c>
      <c r="C9" s="12">
        <v>12</v>
      </c>
      <c r="D9" s="11" t="s">
        <v>50</v>
      </c>
      <c r="E9" s="11" t="s">
        <v>3</v>
      </c>
      <c r="F9" s="13">
        <v>0.12069444444690208</v>
      </c>
      <c r="G9" s="11" t="s">
        <v>181</v>
      </c>
    </row>
    <row r="10" spans="1:12" ht="15.75" customHeight="1" x14ac:dyDescent="0.2">
      <c r="B10" s="11">
        <f t="shared" si="0"/>
        <v>9</v>
      </c>
      <c r="C10" s="12">
        <v>37</v>
      </c>
      <c r="D10" s="11" t="s">
        <v>89</v>
      </c>
      <c r="E10" s="11" t="s">
        <v>3</v>
      </c>
      <c r="F10" s="13">
        <v>0.12155092592486955</v>
      </c>
      <c r="G10" s="11" t="s">
        <v>181</v>
      </c>
      <c r="I10"/>
      <c r="J10"/>
    </row>
    <row r="11" spans="1:12" ht="15.75" customHeight="1" x14ac:dyDescent="0.2">
      <c r="B11" s="11">
        <f t="shared" si="0"/>
        <v>10</v>
      </c>
      <c r="C11" s="12">
        <v>21</v>
      </c>
      <c r="D11" s="11" t="s">
        <v>62</v>
      </c>
      <c r="E11" s="11" t="s">
        <v>63</v>
      </c>
      <c r="F11" s="13">
        <v>0.12384259259609581</v>
      </c>
      <c r="G11" s="11" t="s">
        <v>181</v>
      </c>
    </row>
    <row r="12" spans="1:12" ht="15.75" customHeight="1" x14ac:dyDescent="0.2">
      <c r="B12" s="11">
        <f t="shared" si="0"/>
        <v>11</v>
      </c>
      <c r="C12" s="12">
        <v>28</v>
      </c>
      <c r="D12" s="11" t="s">
        <v>74</v>
      </c>
      <c r="E12" s="11" t="s">
        <v>13</v>
      </c>
      <c r="F12" s="13">
        <v>0.1265856481453132</v>
      </c>
      <c r="G12" s="11" t="s">
        <v>181</v>
      </c>
    </row>
    <row r="13" spans="1:12" ht="15.75" customHeight="1" x14ac:dyDescent="0.2">
      <c r="A13" s="26" t="s">
        <v>19</v>
      </c>
      <c r="B13" s="30">
        <f t="shared" si="0"/>
        <v>12</v>
      </c>
      <c r="C13" s="31">
        <v>96</v>
      </c>
      <c r="D13" s="30" t="s">
        <v>110</v>
      </c>
      <c r="E13" s="30" t="s">
        <v>7</v>
      </c>
      <c r="F13" s="32">
        <v>0.12673611111434485</v>
      </c>
      <c r="G13" s="11" t="s">
        <v>181</v>
      </c>
    </row>
    <row r="14" spans="1:12" ht="15.75" customHeight="1" x14ac:dyDescent="0.2">
      <c r="B14" s="11">
        <f t="shared" si="0"/>
        <v>13</v>
      </c>
      <c r="C14" s="12">
        <v>26</v>
      </c>
      <c r="D14" s="11" t="s">
        <v>71</v>
      </c>
      <c r="E14" s="11" t="s">
        <v>72</v>
      </c>
      <c r="F14" s="13">
        <v>0.12740740740749362</v>
      </c>
      <c r="G14" s="11" t="s">
        <v>181</v>
      </c>
    </row>
    <row r="15" spans="1:12" ht="15.75" customHeight="1" x14ac:dyDescent="0.2">
      <c r="B15" s="11">
        <f t="shared" si="0"/>
        <v>14</v>
      </c>
      <c r="C15" s="12">
        <v>38</v>
      </c>
      <c r="D15" s="11" t="s">
        <v>91</v>
      </c>
      <c r="E15" s="11" t="s">
        <v>7</v>
      </c>
      <c r="F15" s="13">
        <v>0.12984953704047558</v>
      </c>
      <c r="G15" s="11" t="s">
        <v>181</v>
      </c>
    </row>
    <row r="16" spans="1:12" ht="15.75" customHeight="1" x14ac:dyDescent="0.2">
      <c r="B16" s="11">
        <f t="shared" si="0"/>
        <v>15</v>
      </c>
      <c r="C16" s="12">
        <v>24</v>
      </c>
      <c r="D16" s="11" t="s">
        <v>68</v>
      </c>
      <c r="E16" s="11" t="s">
        <v>9</v>
      </c>
      <c r="F16" s="13">
        <v>0.13083333333391539</v>
      </c>
      <c r="G16" s="11" t="s">
        <v>181</v>
      </c>
    </row>
    <row r="17" spans="1:7" ht="15.75" customHeight="1" x14ac:dyDescent="0.2">
      <c r="B17" s="11">
        <f t="shared" si="0"/>
        <v>16</v>
      </c>
      <c r="C17" s="12">
        <v>8</v>
      </c>
      <c r="D17" s="11" t="s">
        <v>43</v>
      </c>
      <c r="E17" s="11" t="s">
        <v>14</v>
      </c>
      <c r="F17" s="13">
        <v>0.13142361111143447</v>
      </c>
      <c r="G17" s="11" t="s">
        <v>181</v>
      </c>
    </row>
    <row r="18" spans="1:7" ht="15.75" customHeight="1" x14ac:dyDescent="0.2">
      <c r="B18" s="11">
        <f t="shared" si="0"/>
        <v>17</v>
      </c>
      <c r="C18" s="12">
        <v>44</v>
      </c>
      <c r="D18" s="11" t="s">
        <v>103</v>
      </c>
      <c r="E18" s="11" t="s">
        <v>2</v>
      </c>
      <c r="F18" s="13">
        <v>0.13315972222222222</v>
      </c>
      <c r="G18" s="11" t="s">
        <v>181</v>
      </c>
    </row>
    <row r="19" spans="1:7" ht="15.75" customHeight="1" x14ac:dyDescent="0.2">
      <c r="B19" s="11">
        <f t="shared" si="0"/>
        <v>18</v>
      </c>
      <c r="C19" s="12">
        <v>42</v>
      </c>
      <c r="D19" s="11" t="s">
        <v>98</v>
      </c>
      <c r="E19" s="11" t="s">
        <v>99</v>
      </c>
      <c r="F19" s="13">
        <v>0.13315972222222222</v>
      </c>
      <c r="G19" s="11" t="s">
        <v>181</v>
      </c>
    </row>
    <row r="20" spans="1:7" ht="15.75" customHeight="1" x14ac:dyDescent="0.2">
      <c r="B20" s="11">
        <f t="shared" si="0"/>
        <v>19</v>
      </c>
      <c r="C20" s="12">
        <v>41</v>
      </c>
      <c r="D20" s="11" t="s">
        <v>96</v>
      </c>
      <c r="E20" s="11" t="s">
        <v>40</v>
      </c>
      <c r="F20" s="13">
        <v>0.13315972222222222</v>
      </c>
      <c r="G20" s="11" t="s">
        <v>181</v>
      </c>
    </row>
    <row r="21" spans="1:7" ht="15.75" customHeight="1" x14ac:dyDescent="0.2">
      <c r="B21" s="11">
        <f t="shared" si="0"/>
        <v>20</v>
      </c>
      <c r="C21" s="12">
        <v>46</v>
      </c>
      <c r="D21" s="11" t="s">
        <v>107</v>
      </c>
      <c r="E21" s="11" t="s">
        <v>105</v>
      </c>
      <c r="F21" s="13">
        <v>0.13392361111111112</v>
      </c>
      <c r="G21" s="11" t="s">
        <v>181</v>
      </c>
    </row>
    <row r="22" spans="1:7" ht="15" x14ac:dyDescent="0.2">
      <c r="A22" s="26" t="s">
        <v>20</v>
      </c>
      <c r="B22" s="30">
        <f t="shared" si="0"/>
        <v>21</v>
      </c>
      <c r="C22" s="31">
        <v>45</v>
      </c>
      <c r="D22" s="30" t="s">
        <v>104</v>
      </c>
      <c r="E22" s="30" t="s">
        <v>105</v>
      </c>
      <c r="F22" s="32">
        <v>0.13392361111376277</v>
      </c>
      <c r="G22" s="11" t="s">
        <v>181</v>
      </c>
    </row>
    <row r="23" spans="1:7" ht="15" x14ac:dyDescent="0.2">
      <c r="B23" s="11">
        <f t="shared" si="0"/>
        <v>22</v>
      </c>
      <c r="C23" s="12">
        <v>11</v>
      </c>
      <c r="D23" s="11" t="s">
        <v>49</v>
      </c>
      <c r="E23" s="11" t="s">
        <v>40</v>
      </c>
      <c r="F23" s="13">
        <v>0.13449074073772255</v>
      </c>
      <c r="G23" s="11" t="s">
        <v>181</v>
      </c>
    </row>
    <row r="24" spans="1:7" ht="15" x14ac:dyDescent="0.2">
      <c r="B24" s="11">
        <f t="shared" si="0"/>
        <v>23</v>
      </c>
      <c r="C24" s="12">
        <v>23</v>
      </c>
      <c r="D24" s="11" t="s">
        <v>66</v>
      </c>
      <c r="E24" s="11" t="s">
        <v>9</v>
      </c>
      <c r="F24" s="13">
        <v>0.13667824073975982</v>
      </c>
      <c r="G24" s="11" t="s">
        <v>181</v>
      </c>
    </row>
    <row r="25" spans="1:7" ht="15" x14ac:dyDescent="0.2">
      <c r="B25" s="11">
        <f t="shared" si="0"/>
        <v>24</v>
      </c>
      <c r="C25" s="12">
        <v>19</v>
      </c>
      <c r="D25" s="11" t="s">
        <v>59</v>
      </c>
      <c r="E25" s="11" t="s">
        <v>60</v>
      </c>
      <c r="F25" s="13">
        <v>0.14275462963026558</v>
      </c>
      <c r="G25" s="11" t="s">
        <v>181</v>
      </c>
    </row>
    <row r="26" spans="1:7" ht="15" x14ac:dyDescent="0.2">
      <c r="A26" s="26" t="s">
        <v>21</v>
      </c>
      <c r="B26" s="30">
        <f t="shared" si="0"/>
        <v>25</v>
      </c>
      <c r="C26" s="31">
        <v>6</v>
      </c>
      <c r="D26" s="30" t="s">
        <v>39</v>
      </c>
      <c r="E26" s="30" t="s">
        <v>40</v>
      </c>
      <c r="F26" s="32">
        <v>0.14443287037041347</v>
      </c>
      <c r="G26" s="11" t="s">
        <v>181</v>
      </c>
    </row>
    <row r="27" spans="1:7" ht="15" x14ac:dyDescent="0.2">
      <c r="B27" s="11">
        <f t="shared" si="0"/>
        <v>26</v>
      </c>
      <c r="C27" s="12">
        <v>99</v>
      </c>
      <c r="D27" s="11" t="s">
        <v>111</v>
      </c>
      <c r="E27" s="11" t="s">
        <v>7</v>
      </c>
      <c r="F27" s="13">
        <v>0.1462384259260337</v>
      </c>
      <c r="G27" s="11" t="s">
        <v>181</v>
      </c>
    </row>
    <row r="28" spans="1:7" ht="15" x14ac:dyDescent="0.2">
      <c r="B28" s="11">
        <f t="shared" si="0"/>
        <v>27</v>
      </c>
      <c r="C28" s="12">
        <v>69</v>
      </c>
      <c r="D28" s="11" t="s">
        <v>109</v>
      </c>
      <c r="E28" s="11" t="s">
        <v>34</v>
      </c>
      <c r="F28" s="13">
        <v>0.1463078703721597</v>
      </c>
      <c r="G28" s="11" t="s">
        <v>181</v>
      </c>
    </row>
    <row r="29" spans="1:7" ht="15" x14ac:dyDescent="0.2">
      <c r="B29" s="11">
        <f t="shared" si="0"/>
        <v>28</v>
      </c>
      <c r="C29" s="12">
        <v>40</v>
      </c>
      <c r="D29" s="11" t="s">
        <v>94</v>
      </c>
      <c r="E29" s="11" t="s">
        <v>40</v>
      </c>
      <c r="F29" s="13">
        <v>0.14638888888778939</v>
      </c>
      <c r="G29" s="11" t="s">
        <v>181</v>
      </c>
    </row>
    <row r="30" spans="1:7" ht="15" x14ac:dyDescent="0.2">
      <c r="B30" s="11">
        <f t="shared" si="0"/>
        <v>29</v>
      </c>
      <c r="C30" s="12">
        <v>29</v>
      </c>
      <c r="D30" s="11" t="s">
        <v>76</v>
      </c>
      <c r="E30" s="11" t="s">
        <v>2</v>
      </c>
      <c r="F30" s="13">
        <v>0.14678240741098608</v>
      </c>
      <c r="G30" s="11" t="s">
        <v>181</v>
      </c>
    </row>
    <row r="31" spans="1:7" ht="15" x14ac:dyDescent="0.2">
      <c r="B31" s="11">
        <f t="shared" si="0"/>
        <v>30</v>
      </c>
      <c r="C31" s="12">
        <v>31</v>
      </c>
      <c r="D31" s="11" t="s">
        <v>79</v>
      </c>
      <c r="E31" s="11" t="s">
        <v>2</v>
      </c>
      <c r="F31" s="13">
        <v>0.14686342592661578</v>
      </c>
      <c r="G31" s="11" t="s">
        <v>181</v>
      </c>
    </row>
    <row r="32" spans="1:7" ht="15" x14ac:dyDescent="0.2">
      <c r="B32" s="11">
        <f t="shared" si="0"/>
        <v>31</v>
      </c>
      <c r="C32" s="12">
        <v>5</v>
      </c>
      <c r="D32" s="11" t="s">
        <v>37</v>
      </c>
      <c r="E32" s="11" t="s">
        <v>7</v>
      </c>
      <c r="F32" s="13">
        <v>0.14722222221947351</v>
      </c>
      <c r="G32" s="11" t="s">
        <v>181</v>
      </c>
    </row>
    <row r="33" spans="1:12" ht="15" x14ac:dyDescent="0.2">
      <c r="B33" s="11">
        <f t="shared" si="0"/>
        <v>32</v>
      </c>
      <c r="C33" s="12">
        <v>43</v>
      </c>
      <c r="D33" s="11" t="s">
        <v>101</v>
      </c>
      <c r="E33" s="11" t="s">
        <v>8</v>
      </c>
      <c r="F33" s="13">
        <v>0.14778935185070924</v>
      </c>
      <c r="G33" s="11" t="s">
        <v>181</v>
      </c>
    </row>
    <row r="34" spans="1:12" ht="15" x14ac:dyDescent="0.2">
      <c r="B34" s="11">
        <f t="shared" si="0"/>
        <v>33</v>
      </c>
      <c r="C34" s="12">
        <v>3</v>
      </c>
      <c r="D34" s="11" t="s">
        <v>32</v>
      </c>
      <c r="E34" s="11" t="s">
        <v>34</v>
      </c>
      <c r="F34" s="13">
        <v>0.14809027777422062</v>
      </c>
      <c r="G34" s="11" t="s">
        <v>181</v>
      </c>
    </row>
    <row r="35" spans="1:12" ht="15" x14ac:dyDescent="0.2">
      <c r="B35" s="11">
        <f t="shared" si="0"/>
        <v>34</v>
      </c>
      <c r="C35" s="12">
        <v>1</v>
      </c>
      <c r="D35" s="11" t="s">
        <v>29</v>
      </c>
      <c r="E35" s="11" t="s">
        <v>2</v>
      </c>
      <c r="F35" s="13">
        <v>0.14818287037390593</v>
      </c>
      <c r="G35" s="11" t="s">
        <v>181</v>
      </c>
    </row>
    <row r="36" spans="1:12" ht="15" x14ac:dyDescent="0.2">
      <c r="B36" s="11">
        <f t="shared" si="0"/>
        <v>35</v>
      </c>
      <c r="C36" s="12">
        <v>17</v>
      </c>
      <c r="D36" s="11" t="s">
        <v>57</v>
      </c>
      <c r="E36" s="11" t="s">
        <v>2</v>
      </c>
      <c r="F36" s="13">
        <v>0.14841435185129132</v>
      </c>
      <c r="G36" s="11" t="s">
        <v>181</v>
      </c>
    </row>
    <row r="37" spans="1:12" ht="15" x14ac:dyDescent="0.2">
      <c r="B37" s="11">
        <f t="shared" si="0"/>
        <v>36</v>
      </c>
      <c r="C37" s="12">
        <v>18</v>
      </c>
      <c r="D37" s="11" t="s">
        <v>58</v>
      </c>
      <c r="E37" s="11" t="s">
        <v>2</v>
      </c>
      <c r="F37" s="13">
        <v>0.14842592592807097</v>
      </c>
      <c r="G37" s="11" t="s">
        <v>181</v>
      </c>
    </row>
    <row r="38" spans="1:12" ht="15" x14ac:dyDescent="0.2">
      <c r="B38" s="11">
        <f t="shared" si="0"/>
        <v>37</v>
      </c>
      <c r="C38" s="12">
        <v>15</v>
      </c>
      <c r="D38" s="11" t="s">
        <v>54</v>
      </c>
      <c r="E38" s="11" t="s">
        <v>55</v>
      </c>
      <c r="F38" s="13">
        <v>0.14902777777509374</v>
      </c>
      <c r="G38" s="11" t="s">
        <v>181</v>
      </c>
    </row>
    <row r="39" spans="1:12" s="11" customFormat="1" ht="15" x14ac:dyDescent="0.2">
      <c r="A39" s="14"/>
      <c r="B39" s="11">
        <f t="shared" si="0"/>
        <v>38</v>
      </c>
      <c r="C39" s="12">
        <v>22</v>
      </c>
      <c r="D39" s="11" t="s">
        <v>65</v>
      </c>
      <c r="E39" s="11" t="s">
        <v>40</v>
      </c>
      <c r="F39" s="13">
        <v>0.14929398148281808</v>
      </c>
      <c r="G39" s="11" t="s">
        <v>181</v>
      </c>
      <c r="H39" s="5"/>
      <c r="I39" s="5"/>
      <c r="J39" s="5"/>
      <c r="K39" s="5"/>
      <c r="L39" s="23"/>
    </row>
    <row r="40" spans="1:12" s="11" customFormat="1" ht="15" x14ac:dyDescent="0.2">
      <c r="A40" s="14"/>
      <c r="B40" s="11">
        <f t="shared" si="0"/>
        <v>39</v>
      </c>
      <c r="C40" s="12">
        <v>20</v>
      </c>
      <c r="D40" s="11" t="s">
        <v>61</v>
      </c>
      <c r="E40" s="11" t="s">
        <v>40</v>
      </c>
      <c r="F40" s="13">
        <v>0.15221064814735047</v>
      </c>
      <c r="G40" s="11" t="s">
        <v>181</v>
      </c>
      <c r="H40" s="5"/>
      <c r="I40" s="5"/>
      <c r="J40" s="5"/>
      <c r="K40" s="5"/>
      <c r="L40" s="23"/>
    </row>
    <row r="41" spans="1:12" s="11" customFormat="1" ht="15" x14ac:dyDescent="0.2">
      <c r="A41" s="14"/>
      <c r="B41" s="11">
        <f t="shared" si="0"/>
        <v>40</v>
      </c>
      <c r="C41" s="12">
        <v>25</v>
      </c>
      <c r="D41" s="11" t="s">
        <v>69</v>
      </c>
      <c r="E41" s="11" t="s">
        <v>9</v>
      </c>
      <c r="F41" s="13">
        <v>0.16178240741040401</v>
      </c>
      <c r="G41" s="11" t="s">
        <v>181</v>
      </c>
      <c r="H41" s="5"/>
      <c r="I41" s="5"/>
      <c r="J41" s="5"/>
      <c r="K41" s="5"/>
      <c r="L41" s="23"/>
    </row>
    <row r="42" spans="1:12" s="11" customFormat="1" ht="15" x14ac:dyDescent="0.2">
      <c r="A42" s="14"/>
      <c r="B42" s="11">
        <f t="shared" si="0"/>
        <v>41</v>
      </c>
      <c r="C42" s="12">
        <v>14</v>
      </c>
      <c r="D42" s="11" t="s">
        <v>53</v>
      </c>
      <c r="E42" s="11" t="s">
        <v>2</v>
      </c>
      <c r="F42" s="13">
        <v>0.1626851851851851</v>
      </c>
      <c r="G42" s="11" t="s">
        <v>181</v>
      </c>
      <c r="H42" s="5"/>
      <c r="I42" s="5"/>
      <c r="J42" s="5"/>
      <c r="K42" s="5"/>
      <c r="L42" s="23"/>
    </row>
    <row r="43" spans="1:12" s="11" customFormat="1" ht="15" x14ac:dyDescent="0.2">
      <c r="A43" s="14"/>
      <c r="B43" s="11">
        <f t="shared" si="0"/>
        <v>42</v>
      </c>
      <c r="C43" s="12">
        <v>9</v>
      </c>
      <c r="D43" s="11" t="s">
        <v>45</v>
      </c>
      <c r="E43" s="11" t="s">
        <v>2</v>
      </c>
      <c r="F43" s="13">
        <v>0.16268518518821412</v>
      </c>
      <c r="G43" s="11" t="s">
        <v>181</v>
      </c>
      <c r="H43" s="5"/>
      <c r="I43" s="5"/>
      <c r="J43" s="5"/>
      <c r="K43" s="5"/>
      <c r="L43" s="23"/>
    </row>
    <row r="44" spans="1:12" s="11" customFormat="1" ht="15" x14ac:dyDescent="0.2">
      <c r="A44" s="14"/>
      <c r="B44" s="11">
        <f t="shared" si="0"/>
        <v>43</v>
      </c>
      <c r="C44" s="12">
        <v>16</v>
      </c>
      <c r="D44" s="11" t="s">
        <v>56</v>
      </c>
      <c r="E44" s="11" t="s">
        <v>2</v>
      </c>
      <c r="F44" s="13">
        <v>0.16381944444340962</v>
      </c>
      <c r="G44" s="11" t="s">
        <v>181</v>
      </c>
      <c r="H44" s="5"/>
      <c r="I44" s="5"/>
      <c r="J44" s="5"/>
      <c r="K44" s="5"/>
      <c r="L44" s="23"/>
    </row>
    <row r="45" spans="1:12" s="11" customFormat="1" ht="15" x14ac:dyDescent="0.2">
      <c r="A45" s="14"/>
      <c r="B45" s="11">
        <f t="shared" si="0"/>
        <v>44</v>
      </c>
      <c r="C45" s="12">
        <v>36</v>
      </c>
      <c r="D45" s="11" t="s">
        <v>87</v>
      </c>
      <c r="E45" s="11" t="s">
        <v>2</v>
      </c>
      <c r="F45" s="13">
        <v>0.16495370370588108</v>
      </c>
      <c r="G45" s="11" t="s">
        <v>181</v>
      </c>
      <c r="H45" s="5"/>
      <c r="I45" s="5"/>
      <c r="J45" s="5"/>
      <c r="K45" s="5"/>
      <c r="L45" s="23"/>
    </row>
    <row r="46" spans="1:12" s="11" customFormat="1" ht="15" x14ac:dyDescent="0.2">
      <c r="A46" s="14"/>
      <c r="B46" s="11">
        <f t="shared" si="0"/>
        <v>45</v>
      </c>
      <c r="C46" s="12">
        <v>35</v>
      </c>
      <c r="D46" s="11" t="s">
        <v>85</v>
      </c>
      <c r="E46" s="11" t="s">
        <v>86</v>
      </c>
      <c r="F46" s="13">
        <v>0.16842592592486955</v>
      </c>
      <c r="G46" s="11" t="s">
        <v>181</v>
      </c>
      <c r="H46" s="5"/>
      <c r="I46" s="5"/>
      <c r="J46" s="5"/>
      <c r="K46" s="5"/>
      <c r="L46" s="23"/>
    </row>
    <row r="47" spans="1:12" s="11" customFormat="1" ht="15" x14ac:dyDescent="0.2">
      <c r="A47" s="14"/>
      <c r="B47" s="11">
        <f t="shared" si="0"/>
        <v>46</v>
      </c>
      <c r="C47" s="12">
        <v>30</v>
      </c>
      <c r="D47" s="11" t="s">
        <v>77</v>
      </c>
      <c r="E47" s="11" t="s">
        <v>40</v>
      </c>
      <c r="F47" s="13">
        <v>0.17873842592592587</v>
      </c>
      <c r="G47" s="11" t="s">
        <v>181</v>
      </c>
      <c r="H47" s="5"/>
      <c r="I47" s="5"/>
      <c r="J47" s="5"/>
      <c r="K47" s="5"/>
      <c r="L47" s="23"/>
    </row>
    <row r="48" spans="1:12" s="11" customFormat="1" ht="15" x14ac:dyDescent="0.2">
      <c r="A48" s="14"/>
      <c r="B48" s="11">
        <f t="shared" si="0"/>
        <v>47</v>
      </c>
      <c r="C48" s="12">
        <v>33</v>
      </c>
      <c r="D48" s="11" t="s">
        <v>81</v>
      </c>
      <c r="E48" s="11" t="s">
        <v>2</v>
      </c>
      <c r="F48" s="13">
        <v>0.19193287037099555</v>
      </c>
      <c r="G48" s="11" t="s">
        <v>181</v>
      </c>
      <c r="H48" s="5"/>
      <c r="I48" s="5"/>
      <c r="J48" s="5"/>
      <c r="K48" s="5"/>
      <c r="L48" s="23"/>
    </row>
    <row r="49" spans="1:12" s="11" customFormat="1" ht="15" x14ac:dyDescent="0.2">
      <c r="A49" s="14"/>
      <c r="B49" s="11">
        <f t="shared" si="0"/>
        <v>48</v>
      </c>
      <c r="C49" s="12">
        <v>66</v>
      </c>
      <c r="D49" s="11" t="s">
        <v>108</v>
      </c>
      <c r="E49" s="11" t="s">
        <v>2</v>
      </c>
      <c r="F49" s="13">
        <v>0.1919444444477752</v>
      </c>
      <c r="G49" s="11" t="s">
        <v>181</v>
      </c>
      <c r="H49" s="5"/>
      <c r="I49" s="5"/>
      <c r="J49" s="5"/>
      <c r="K49" s="5"/>
      <c r="L49" s="23"/>
    </row>
    <row r="50" spans="1:12" s="11" customFormat="1" ht="15" x14ac:dyDescent="0.2">
      <c r="A50" s="14"/>
      <c r="B50" s="11">
        <f t="shared" si="0"/>
        <v>49</v>
      </c>
      <c r="C50" s="12">
        <v>39</v>
      </c>
      <c r="D50" s="11" t="s">
        <v>93</v>
      </c>
      <c r="E50" s="11" t="s">
        <v>7</v>
      </c>
      <c r="F50" s="13">
        <v>0.2243287037029707</v>
      </c>
      <c r="G50" s="11" t="s">
        <v>181</v>
      </c>
      <c r="H50" s="5"/>
      <c r="I50" s="5"/>
      <c r="J50" s="5"/>
      <c r="K50" s="5"/>
      <c r="L50" s="23"/>
    </row>
    <row r="51" spans="1:12" s="11" customFormat="1" ht="15" x14ac:dyDescent="0.2">
      <c r="A51" s="14"/>
      <c r="B51" s="11">
        <f t="shared" si="0"/>
        <v>50</v>
      </c>
      <c r="C51" s="12">
        <v>27</v>
      </c>
      <c r="D51" s="11" t="s">
        <v>73</v>
      </c>
      <c r="E51" s="11" t="s">
        <v>9</v>
      </c>
      <c r="F51" s="13" t="s">
        <v>174</v>
      </c>
      <c r="H51" s="5"/>
      <c r="I51" s="5"/>
      <c r="J51" s="5"/>
      <c r="K51" s="5"/>
      <c r="L51" s="23"/>
    </row>
    <row r="52" spans="1:12" s="11" customFormat="1" ht="15" x14ac:dyDescent="0.2">
      <c r="A52" s="14"/>
      <c r="B52" s="11" t="str">
        <f>IFERROR(VLOOKUP(Таблица723413[[#This Row],[НОМЕР]],#REF!,9,0),"")</f>
        <v/>
      </c>
      <c r="C52" s="12">
        <f>IF(Категорії!H497&lt;&gt;9999,Категорії!H497,"")</f>
        <v>0</v>
      </c>
      <c r="D52" s="11" t="str">
        <f>IFERROR(VLOOKUP(Таблица723413[[#This Row],[НОМЕР]],#REF!,2),"")</f>
        <v/>
      </c>
      <c r="E52" s="11" t="str">
        <f>IFERROR(VLOOKUP(Таблица723413[[#This Row],[НОМЕР]],#REF!,6),"")</f>
        <v/>
      </c>
      <c r="F52" s="13" t="str">
        <f>IFERROR(VLOOKUP(Таблица723413[[#This Row],[НОМЕР]],#REF!,4,0)-$J$2,"")</f>
        <v/>
      </c>
      <c r="H52" s="5"/>
      <c r="I52" s="5"/>
      <c r="J52" s="5"/>
      <c r="K52" s="5"/>
      <c r="L52" s="23"/>
    </row>
    <row r="53" spans="1:12" s="11" customFormat="1" ht="15" x14ac:dyDescent="0.2">
      <c r="A53" s="14"/>
      <c r="C53" s="12"/>
      <c r="F53" s="13"/>
      <c r="H53" s="5"/>
      <c r="I53" s="5"/>
      <c r="J53" s="5"/>
      <c r="K53" s="5"/>
      <c r="L53" s="23"/>
    </row>
    <row r="54" spans="1:12" s="11" customFormat="1" ht="15" x14ac:dyDescent="0.2">
      <c r="A54" s="14"/>
      <c r="C54" s="12"/>
      <c r="F54" s="13"/>
      <c r="H54" s="5"/>
      <c r="I54" s="5"/>
      <c r="J54" s="5"/>
      <c r="K54" s="5"/>
      <c r="L54" s="23"/>
    </row>
    <row r="55" spans="1:12" s="11" customFormat="1" ht="15" x14ac:dyDescent="0.2">
      <c r="A55" s="14"/>
      <c r="C55" s="12"/>
      <c r="F55" s="13"/>
      <c r="H55" s="5"/>
      <c r="I55" s="5"/>
      <c r="J55" s="5"/>
      <c r="K55" s="5"/>
      <c r="L55" s="23"/>
    </row>
    <row r="56" spans="1:12" s="11" customFormat="1" ht="15" x14ac:dyDescent="0.2">
      <c r="A56" s="14"/>
      <c r="C56" s="12"/>
      <c r="F56" s="13"/>
      <c r="H56" s="5"/>
      <c r="I56" s="5"/>
      <c r="J56" s="5"/>
      <c r="K56" s="5"/>
      <c r="L56" s="23"/>
    </row>
    <row r="57" spans="1:12" s="11" customFormat="1" ht="15" x14ac:dyDescent="0.2">
      <c r="A57" s="14"/>
      <c r="C57" s="12"/>
      <c r="F57" s="13"/>
      <c r="H57" s="5"/>
      <c r="I57" s="5"/>
      <c r="J57" s="5"/>
      <c r="K57" s="5"/>
      <c r="L57" s="23"/>
    </row>
    <row r="58" spans="1:12" s="11" customFormat="1" ht="15" x14ac:dyDescent="0.2">
      <c r="A58" s="14"/>
      <c r="C58" s="12"/>
      <c r="F58" s="13"/>
      <c r="H58" s="5"/>
      <c r="I58" s="5"/>
      <c r="J58" s="5"/>
      <c r="K58" s="5"/>
      <c r="L58" s="23"/>
    </row>
    <row r="59" spans="1:12" s="11" customFormat="1" ht="15" x14ac:dyDescent="0.2">
      <c r="A59" s="14"/>
      <c r="C59" s="12"/>
      <c r="F59" s="13"/>
      <c r="H59" s="5"/>
      <c r="I59" s="5"/>
      <c r="J59" s="5"/>
      <c r="K59" s="5"/>
      <c r="L59" s="23"/>
    </row>
    <row r="60" spans="1:12" s="11" customFormat="1" ht="15" x14ac:dyDescent="0.2">
      <c r="A60" s="14"/>
      <c r="C60" s="12"/>
      <c r="F60" s="13"/>
      <c r="H60" s="5"/>
      <c r="I60" s="5"/>
      <c r="J60" s="5"/>
      <c r="K60" s="5"/>
      <c r="L60" s="23"/>
    </row>
    <row r="61" spans="1:12" s="11" customFormat="1" ht="15" x14ac:dyDescent="0.2">
      <c r="A61" s="14"/>
      <c r="C61" s="12"/>
      <c r="F61" s="13"/>
      <c r="H61" s="5"/>
      <c r="I61" s="5"/>
      <c r="J61" s="5"/>
      <c r="K61" s="5"/>
      <c r="L61" s="23"/>
    </row>
    <row r="62" spans="1:12" s="11" customFormat="1" ht="15" x14ac:dyDescent="0.2">
      <c r="A62" s="14"/>
      <c r="C62" s="12"/>
      <c r="F62" s="13"/>
      <c r="H62" s="5"/>
      <c r="I62" s="5"/>
      <c r="J62" s="5"/>
      <c r="K62" s="5"/>
      <c r="L62" s="23"/>
    </row>
    <row r="63" spans="1:12" s="11" customFormat="1" ht="15" x14ac:dyDescent="0.2">
      <c r="A63" s="14"/>
      <c r="C63" s="12"/>
      <c r="F63" s="13"/>
      <c r="H63" s="5"/>
      <c r="I63" s="5"/>
      <c r="J63" s="5"/>
      <c r="K63" s="5"/>
      <c r="L63" s="23"/>
    </row>
    <row r="64" spans="1:12" s="11" customFormat="1" ht="15" x14ac:dyDescent="0.2">
      <c r="A64" s="14"/>
      <c r="C64" s="12"/>
      <c r="F64" s="13"/>
      <c r="H64" s="5"/>
      <c r="I64" s="5"/>
      <c r="J64" s="5"/>
      <c r="K64" s="5"/>
      <c r="L64" s="23"/>
    </row>
    <row r="65" spans="1:12" s="11" customFormat="1" ht="15" x14ac:dyDescent="0.2">
      <c r="A65" s="14"/>
      <c r="C65" s="12"/>
      <c r="F65" s="13"/>
      <c r="H65" s="5"/>
      <c r="I65" s="5"/>
      <c r="J65" s="5"/>
      <c r="K65" s="5"/>
      <c r="L65" s="23"/>
    </row>
    <row r="66" spans="1:12" s="11" customFormat="1" ht="15" x14ac:dyDescent="0.2">
      <c r="A66" s="14"/>
      <c r="C66" s="12"/>
      <c r="F66" s="13"/>
      <c r="H66" s="5"/>
      <c r="I66" s="5"/>
      <c r="J66" s="5"/>
      <c r="K66" s="5"/>
      <c r="L66" s="23"/>
    </row>
    <row r="67" spans="1:12" s="11" customFormat="1" ht="15" x14ac:dyDescent="0.2">
      <c r="A67" s="14"/>
      <c r="C67" s="12"/>
      <c r="F67" s="13"/>
      <c r="H67" s="5"/>
      <c r="I67" s="5"/>
      <c r="J67" s="5"/>
      <c r="K67" s="5"/>
      <c r="L67" s="23"/>
    </row>
    <row r="68" spans="1:12" s="11" customFormat="1" ht="15" x14ac:dyDescent="0.2">
      <c r="A68" s="14"/>
      <c r="C68" s="12"/>
      <c r="F68" s="13"/>
      <c r="H68" s="5"/>
      <c r="I68" s="5"/>
      <c r="J68" s="5"/>
      <c r="K68" s="5"/>
      <c r="L68" s="23"/>
    </row>
    <row r="69" spans="1:12" s="11" customFormat="1" ht="15" x14ac:dyDescent="0.2">
      <c r="A69" s="14"/>
      <c r="C69" s="12"/>
      <c r="F69" s="13"/>
      <c r="H69" s="5"/>
      <c r="I69" s="5"/>
      <c r="J69" s="5"/>
      <c r="K69" s="5"/>
      <c r="L69" s="23"/>
    </row>
    <row r="70" spans="1:12" s="11" customFormat="1" ht="15" x14ac:dyDescent="0.2">
      <c r="A70" s="14"/>
      <c r="C70" s="12"/>
      <c r="F70" s="13"/>
      <c r="H70" s="5"/>
      <c r="I70" s="5"/>
      <c r="J70" s="5"/>
      <c r="K70" s="5"/>
      <c r="L70" s="23"/>
    </row>
    <row r="71" spans="1:12" s="11" customFormat="1" ht="15" x14ac:dyDescent="0.2">
      <c r="A71" s="14"/>
      <c r="C71" s="12"/>
      <c r="F71" s="13"/>
      <c r="H71" s="5"/>
      <c r="I71" s="5"/>
      <c r="J71" s="5"/>
      <c r="K71" s="5"/>
      <c r="L71" s="23"/>
    </row>
    <row r="72" spans="1:12" s="11" customFormat="1" ht="15" x14ac:dyDescent="0.2">
      <c r="A72" s="14"/>
      <c r="C72" s="12"/>
      <c r="F72" s="13"/>
      <c r="H72" s="5"/>
      <c r="I72" s="5"/>
      <c r="J72" s="5"/>
      <c r="K72" s="5"/>
      <c r="L72" s="23"/>
    </row>
    <row r="73" spans="1:12" s="11" customFormat="1" ht="15" x14ac:dyDescent="0.2">
      <c r="A73" s="14"/>
      <c r="C73" s="12"/>
      <c r="F73" s="13"/>
      <c r="H73" s="5"/>
      <c r="I73" s="5"/>
      <c r="J73" s="5"/>
      <c r="K73" s="5"/>
      <c r="L73" s="23"/>
    </row>
    <row r="74" spans="1:12" s="11" customFormat="1" ht="15" x14ac:dyDescent="0.2">
      <c r="A74" s="14"/>
      <c r="C74" s="12"/>
      <c r="F74" s="13"/>
      <c r="H74" s="5"/>
      <c r="I74" s="5"/>
      <c r="J74" s="5"/>
      <c r="K74" s="5"/>
      <c r="L74" s="23"/>
    </row>
    <row r="75" spans="1:12" s="11" customFormat="1" ht="15" x14ac:dyDescent="0.2">
      <c r="A75" s="14"/>
      <c r="C75" s="12"/>
      <c r="F75" s="13"/>
      <c r="H75" s="5"/>
      <c r="I75" s="5"/>
      <c r="J75" s="5"/>
      <c r="K75" s="5"/>
      <c r="L75" s="23"/>
    </row>
    <row r="76" spans="1:12" s="11" customFormat="1" ht="15" x14ac:dyDescent="0.2">
      <c r="A76" s="14"/>
      <c r="C76" s="12"/>
      <c r="F76" s="13"/>
      <c r="H76" s="5"/>
      <c r="I76" s="5"/>
      <c r="J76" s="5"/>
      <c r="K76" s="5"/>
      <c r="L76" s="23"/>
    </row>
    <row r="77" spans="1:12" s="11" customFormat="1" ht="15" x14ac:dyDescent="0.2">
      <c r="A77" s="14"/>
      <c r="C77" s="12"/>
      <c r="F77" s="13"/>
      <c r="H77" s="5"/>
      <c r="I77" s="5"/>
      <c r="J77" s="5"/>
      <c r="K77" s="5"/>
      <c r="L77" s="23"/>
    </row>
    <row r="78" spans="1:12" s="11" customFormat="1" ht="15" x14ac:dyDescent="0.2">
      <c r="A78" s="14"/>
      <c r="C78" s="12"/>
      <c r="F78" s="13"/>
      <c r="H78" s="5"/>
      <c r="I78" s="5"/>
      <c r="J78" s="5"/>
      <c r="K78" s="5"/>
      <c r="L78" s="23"/>
    </row>
    <row r="79" spans="1:12" s="11" customFormat="1" ht="15" x14ac:dyDescent="0.2">
      <c r="A79" s="14"/>
      <c r="C79" s="12"/>
      <c r="F79" s="13"/>
      <c r="H79" s="5"/>
      <c r="I79" s="5"/>
      <c r="J79" s="5"/>
      <c r="K79" s="5"/>
      <c r="L79" s="23"/>
    </row>
    <row r="80" spans="1:12" s="11" customFormat="1" ht="15" x14ac:dyDescent="0.2">
      <c r="A80" s="14"/>
      <c r="C80" s="12"/>
      <c r="F80" s="13"/>
      <c r="H80" s="5"/>
      <c r="I80" s="5"/>
      <c r="J80" s="5"/>
      <c r="K80" s="5"/>
      <c r="L80" s="23"/>
    </row>
    <row r="81" spans="1:12" s="11" customFormat="1" ht="15" x14ac:dyDescent="0.2">
      <c r="A81" s="14"/>
      <c r="C81" s="12"/>
      <c r="F81" s="13"/>
      <c r="H81" s="5"/>
      <c r="I81" s="5"/>
      <c r="J81" s="5"/>
      <c r="K81" s="5"/>
      <c r="L81" s="23"/>
    </row>
    <row r="82" spans="1:12" s="11" customFormat="1" ht="15" x14ac:dyDescent="0.2">
      <c r="A82" s="14"/>
      <c r="C82" s="12"/>
      <c r="F82" s="13"/>
      <c r="H82" s="5"/>
      <c r="I82" s="5"/>
      <c r="J82" s="5"/>
      <c r="K82" s="5"/>
      <c r="L82" s="23"/>
    </row>
    <row r="83" spans="1:12" s="11" customFormat="1" ht="15" x14ac:dyDescent="0.2">
      <c r="A83" s="14"/>
      <c r="C83" s="12"/>
      <c r="F83" s="13"/>
      <c r="H83" s="5"/>
      <c r="I83" s="5"/>
      <c r="J83" s="5"/>
      <c r="K83" s="5"/>
      <c r="L83" s="23"/>
    </row>
    <row r="84" spans="1:12" s="11" customFormat="1" ht="15" x14ac:dyDescent="0.2">
      <c r="A84" s="14"/>
      <c r="C84" s="12"/>
      <c r="F84" s="13"/>
      <c r="H84" s="5"/>
      <c r="I84" s="5"/>
      <c r="J84" s="5"/>
      <c r="K84" s="5"/>
      <c r="L84" s="23"/>
    </row>
    <row r="85" spans="1:12" s="11" customFormat="1" ht="15" x14ac:dyDescent="0.2">
      <c r="A85" s="14"/>
      <c r="C85" s="12"/>
      <c r="F85" s="13"/>
      <c r="H85" s="5"/>
      <c r="I85" s="5"/>
      <c r="J85" s="5"/>
      <c r="K85" s="5"/>
      <c r="L85" s="23"/>
    </row>
    <row r="86" spans="1:12" s="11" customFormat="1" ht="15" x14ac:dyDescent="0.2">
      <c r="A86" s="14"/>
      <c r="C86" s="12"/>
      <c r="F86" s="13"/>
      <c r="H86" s="5"/>
      <c r="I86" s="5"/>
      <c r="J86" s="5"/>
      <c r="K86" s="5"/>
      <c r="L86" s="23"/>
    </row>
    <row r="87" spans="1:12" s="11" customFormat="1" ht="15" x14ac:dyDescent="0.2">
      <c r="A87" s="14"/>
      <c r="C87" s="12"/>
      <c r="F87" s="13"/>
      <c r="H87" s="5"/>
      <c r="I87" s="5"/>
      <c r="J87" s="5"/>
      <c r="K87" s="5"/>
      <c r="L87" s="23"/>
    </row>
    <row r="88" spans="1:12" s="11" customFormat="1" ht="15" x14ac:dyDescent="0.2">
      <c r="A88" s="14"/>
      <c r="C88" s="12"/>
      <c r="F88" s="13"/>
      <c r="H88" s="5"/>
      <c r="I88" s="5"/>
      <c r="J88" s="5"/>
      <c r="K88" s="5"/>
      <c r="L88" s="23"/>
    </row>
    <row r="89" spans="1:12" s="11" customFormat="1" ht="15" x14ac:dyDescent="0.2">
      <c r="A89" s="14"/>
      <c r="C89" s="12"/>
      <c r="F89" s="13"/>
      <c r="H89" s="5"/>
      <c r="I89" s="5"/>
      <c r="J89" s="5"/>
      <c r="K89" s="5"/>
      <c r="L89" s="23"/>
    </row>
    <row r="90" spans="1:12" s="11" customFormat="1" ht="15" x14ac:dyDescent="0.2">
      <c r="A90" s="14"/>
      <c r="C90" s="12"/>
      <c r="F90" s="13"/>
      <c r="H90" s="5"/>
      <c r="I90" s="5"/>
      <c r="J90" s="5"/>
      <c r="K90" s="5"/>
      <c r="L90" s="23"/>
    </row>
    <row r="91" spans="1:12" s="11" customFormat="1" ht="15" x14ac:dyDescent="0.2">
      <c r="A91" s="14"/>
      <c r="C91" s="12"/>
      <c r="F91" s="13"/>
      <c r="H91" s="5"/>
      <c r="I91" s="5"/>
      <c r="J91" s="5"/>
      <c r="K91" s="5"/>
      <c r="L91" s="23"/>
    </row>
    <row r="92" spans="1:12" s="11" customFormat="1" ht="15" x14ac:dyDescent="0.2">
      <c r="A92" s="14"/>
      <c r="C92" s="12"/>
      <c r="F92" s="13"/>
      <c r="H92" s="5"/>
      <c r="I92" s="5"/>
      <c r="J92" s="5"/>
      <c r="K92" s="5"/>
      <c r="L92" s="23"/>
    </row>
    <row r="93" spans="1:12" s="11" customFormat="1" ht="15" x14ac:dyDescent="0.2">
      <c r="A93" s="14"/>
      <c r="C93" s="12"/>
      <c r="F93" s="13"/>
      <c r="H93" s="5"/>
      <c r="I93" s="5"/>
      <c r="J93" s="5"/>
      <c r="K93" s="5"/>
      <c r="L93" s="23"/>
    </row>
    <row r="94" spans="1:12" s="11" customFormat="1" ht="15" x14ac:dyDescent="0.2">
      <c r="A94" s="14"/>
      <c r="C94" s="12"/>
      <c r="F94" s="13"/>
      <c r="H94" s="5"/>
      <c r="I94" s="5"/>
      <c r="J94" s="5"/>
      <c r="K94" s="5"/>
      <c r="L94" s="23"/>
    </row>
    <row r="95" spans="1:12" s="11" customFormat="1" ht="15" x14ac:dyDescent="0.2">
      <c r="A95" s="14"/>
      <c r="C95" s="12"/>
      <c r="F95" s="13"/>
      <c r="H95" s="5"/>
      <c r="I95" s="5"/>
      <c r="J95" s="5"/>
      <c r="K95" s="5"/>
      <c r="L95" s="23"/>
    </row>
    <row r="96" spans="1:12" s="11" customFormat="1" ht="15" x14ac:dyDescent="0.2">
      <c r="A96" s="14"/>
      <c r="C96" s="12"/>
      <c r="F96" s="13"/>
      <c r="H96" s="5"/>
      <c r="I96" s="5"/>
      <c r="J96" s="5"/>
      <c r="K96" s="5"/>
      <c r="L96" s="23"/>
    </row>
    <row r="97" spans="1:12" s="11" customFormat="1" ht="15" x14ac:dyDescent="0.2">
      <c r="A97" s="14"/>
      <c r="C97" s="12"/>
      <c r="F97" s="13"/>
      <c r="H97" s="5"/>
      <c r="I97" s="5"/>
      <c r="J97" s="5"/>
      <c r="K97" s="5"/>
      <c r="L97" s="23"/>
    </row>
    <row r="98" spans="1:12" s="11" customFormat="1" ht="15" x14ac:dyDescent="0.2">
      <c r="A98" s="14"/>
      <c r="C98" s="12"/>
      <c r="F98" s="13"/>
      <c r="H98" s="5"/>
      <c r="I98" s="5"/>
      <c r="J98" s="5"/>
      <c r="K98" s="5"/>
      <c r="L98" s="23"/>
    </row>
    <row r="99" spans="1:12" s="11" customFormat="1" ht="15" x14ac:dyDescent="0.2">
      <c r="A99" s="14"/>
      <c r="C99" s="12"/>
      <c r="F99" s="13"/>
      <c r="H99" s="5"/>
      <c r="I99" s="5"/>
      <c r="J99" s="5"/>
      <c r="K99" s="5"/>
      <c r="L99" s="23"/>
    </row>
    <row r="100" spans="1:12" s="11" customFormat="1" ht="15" x14ac:dyDescent="0.2">
      <c r="A100" s="14"/>
      <c r="C100" s="12"/>
      <c r="F100" s="13"/>
      <c r="H100" s="5"/>
      <c r="I100" s="5"/>
      <c r="J100" s="5"/>
      <c r="K100" s="5"/>
      <c r="L100" s="23"/>
    </row>
    <row r="101" spans="1:12" s="11" customFormat="1" ht="15" x14ac:dyDescent="0.2">
      <c r="A101" s="14"/>
      <c r="C101" s="12"/>
      <c r="F101" s="13"/>
      <c r="H101" s="5"/>
      <c r="I101" s="5"/>
      <c r="J101" s="5"/>
      <c r="K101" s="5"/>
      <c r="L101" s="23"/>
    </row>
    <row r="102" spans="1:12" s="11" customFormat="1" ht="15" x14ac:dyDescent="0.2">
      <c r="A102" s="14"/>
      <c r="C102" s="12"/>
      <c r="F102" s="13"/>
      <c r="H102" s="5"/>
      <c r="I102" s="5"/>
      <c r="J102" s="5"/>
      <c r="K102" s="5"/>
      <c r="L102" s="23"/>
    </row>
    <row r="103" spans="1:12" s="11" customFormat="1" ht="15" x14ac:dyDescent="0.2">
      <c r="A103" s="14"/>
      <c r="C103" s="12"/>
      <c r="F103" s="13"/>
      <c r="H103" s="5"/>
      <c r="I103" s="5"/>
      <c r="J103" s="5"/>
      <c r="K103" s="5"/>
      <c r="L103" s="23"/>
    </row>
    <row r="104" spans="1:12" s="11" customFormat="1" ht="15" x14ac:dyDescent="0.2">
      <c r="A104" s="14"/>
      <c r="C104" s="12"/>
      <c r="F104" s="13"/>
      <c r="H104" s="5"/>
      <c r="I104" s="5"/>
      <c r="J104" s="5"/>
      <c r="K104" s="5"/>
      <c r="L104" s="23"/>
    </row>
    <row r="105" spans="1:12" s="11" customFormat="1" ht="15" x14ac:dyDescent="0.2">
      <c r="A105" s="14"/>
      <c r="C105" s="12"/>
      <c r="F105" s="13"/>
      <c r="H105" s="5"/>
      <c r="I105" s="5"/>
      <c r="J105" s="5"/>
      <c r="K105" s="5"/>
      <c r="L105" s="23"/>
    </row>
    <row r="106" spans="1:12" s="11" customFormat="1" ht="15" x14ac:dyDescent="0.2">
      <c r="A106" s="14"/>
      <c r="C106" s="12"/>
      <c r="F106" s="13"/>
      <c r="H106" s="5"/>
      <c r="I106" s="5"/>
      <c r="J106" s="5"/>
      <c r="K106" s="5"/>
      <c r="L106" s="23"/>
    </row>
    <row r="107" spans="1:12" s="11" customFormat="1" ht="15" x14ac:dyDescent="0.2">
      <c r="A107" s="14"/>
      <c r="C107" s="12"/>
      <c r="F107" s="13"/>
      <c r="H107" s="5"/>
      <c r="I107" s="5"/>
      <c r="J107" s="5"/>
      <c r="K107" s="5"/>
      <c r="L107" s="23"/>
    </row>
    <row r="108" spans="1:12" s="11" customFormat="1" ht="15" x14ac:dyDescent="0.2">
      <c r="A108" s="14"/>
      <c r="C108" s="12"/>
      <c r="F108" s="13"/>
      <c r="H108" s="5"/>
      <c r="I108" s="5"/>
      <c r="J108" s="5"/>
      <c r="K108" s="5"/>
      <c r="L108" s="23"/>
    </row>
    <row r="109" spans="1:12" s="11" customFormat="1" ht="15" x14ac:dyDescent="0.2">
      <c r="A109" s="14"/>
      <c r="C109" s="12"/>
      <c r="F109" s="13"/>
      <c r="H109" s="5"/>
      <c r="I109" s="5"/>
      <c r="J109" s="5"/>
      <c r="K109" s="5"/>
      <c r="L109" s="23"/>
    </row>
    <row r="110" spans="1:12" s="11" customFormat="1" ht="15" x14ac:dyDescent="0.2">
      <c r="A110" s="14"/>
      <c r="C110" s="12"/>
      <c r="F110" s="13"/>
      <c r="H110" s="5"/>
      <c r="I110" s="5"/>
      <c r="J110" s="5"/>
      <c r="K110" s="5"/>
      <c r="L110" s="23"/>
    </row>
    <row r="111" spans="1:12" s="11" customFormat="1" ht="15" x14ac:dyDescent="0.2">
      <c r="A111" s="14"/>
      <c r="C111" s="12"/>
      <c r="F111" s="13"/>
      <c r="H111" s="5"/>
      <c r="I111" s="5"/>
      <c r="J111" s="5"/>
      <c r="K111" s="5"/>
      <c r="L111" s="23"/>
    </row>
    <row r="112" spans="1:12" s="11" customFormat="1" ht="15" x14ac:dyDescent="0.2">
      <c r="A112" s="14"/>
      <c r="C112" s="12"/>
      <c r="F112" s="13"/>
      <c r="H112" s="5"/>
      <c r="I112" s="5"/>
      <c r="J112" s="5"/>
      <c r="K112" s="5"/>
      <c r="L112" s="23"/>
    </row>
    <row r="113" spans="1:12" s="11" customFormat="1" ht="15" x14ac:dyDescent="0.2">
      <c r="A113" s="14"/>
      <c r="C113" s="12"/>
      <c r="F113" s="13"/>
      <c r="H113" s="5"/>
      <c r="I113" s="5"/>
      <c r="J113" s="5"/>
      <c r="K113" s="5"/>
      <c r="L113" s="23"/>
    </row>
    <row r="114" spans="1:12" s="11" customFormat="1" ht="15" x14ac:dyDescent="0.2">
      <c r="A114" s="14"/>
      <c r="C114" s="12"/>
      <c r="F114" s="13"/>
      <c r="H114" s="5"/>
      <c r="I114" s="5"/>
      <c r="J114" s="5"/>
      <c r="K114" s="5"/>
      <c r="L114" s="23"/>
    </row>
    <row r="115" spans="1:12" s="11" customFormat="1" ht="15" x14ac:dyDescent="0.2">
      <c r="A115" s="14"/>
      <c r="C115" s="12"/>
      <c r="F115" s="13"/>
      <c r="H115" s="5"/>
      <c r="I115" s="5"/>
      <c r="J115" s="5"/>
      <c r="K115" s="5"/>
      <c r="L115" s="23"/>
    </row>
    <row r="116" spans="1:12" s="11" customFormat="1" ht="15" x14ac:dyDescent="0.2">
      <c r="A116" s="14"/>
      <c r="C116" s="12"/>
      <c r="F116" s="13"/>
      <c r="H116" s="5"/>
      <c r="I116" s="5"/>
      <c r="J116" s="5"/>
      <c r="K116" s="5"/>
      <c r="L116" s="23"/>
    </row>
    <row r="117" spans="1:12" s="11" customFormat="1" ht="15" x14ac:dyDescent="0.2">
      <c r="A117" s="14"/>
      <c r="C117" s="12"/>
      <c r="F117" s="13"/>
      <c r="H117" s="5"/>
      <c r="I117" s="5"/>
      <c r="J117" s="5"/>
      <c r="K117" s="5"/>
      <c r="L117" s="23"/>
    </row>
    <row r="118" spans="1:12" s="11" customFormat="1" ht="15" x14ac:dyDescent="0.2">
      <c r="A118" s="14"/>
      <c r="C118" s="12"/>
      <c r="F118" s="13"/>
      <c r="H118" s="5"/>
      <c r="I118" s="5"/>
      <c r="J118" s="5"/>
      <c r="K118" s="5"/>
      <c r="L118" s="23"/>
    </row>
    <row r="119" spans="1:12" s="11" customFormat="1" ht="15" x14ac:dyDescent="0.2">
      <c r="A119" s="14"/>
      <c r="C119" s="12"/>
      <c r="F119" s="13"/>
      <c r="H119" s="5"/>
      <c r="I119" s="5"/>
      <c r="J119" s="5"/>
      <c r="K119" s="5"/>
      <c r="L119" s="23"/>
    </row>
    <row r="120" spans="1:12" s="11" customFormat="1" ht="15" x14ac:dyDescent="0.2">
      <c r="A120" s="14"/>
      <c r="C120" s="12"/>
      <c r="F120" s="13"/>
      <c r="H120" s="5"/>
      <c r="I120" s="5"/>
      <c r="J120" s="5"/>
      <c r="K120" s="5"/>
      <c r="L120" s="23"/>
    </row>
    <row r="121" spans="1:12" s="11" customFormat="1" ht="15" x14ac:dyDescent="0.2">
      <c r="A121" s="14"/>
      <c r="C121" s="12"/>
      <c r="F121" s="13"/>
      <c r="H121" s="5"/>
      <c r="I121" s="5"/>
      <c r="J121" s="5"/>
      <c r="K121" s="5"/>
      <c r="L121" s="23"/>
    </row>
    <row r="122" spans="1:12" s="11" customFormat="1" ht="15" x14ac:dyDescent="0.2">
      <c r="A122" s="14"/>
      <c r="C122" s="12"/>
      <c r="F122" s="13"/>
      <c r="H122" s="5"/>
      <c r="I122" s="5"/>
      <c r="J122" s="5"/>
      <c r="K122" s="5"/>
      <c r="L122" s="23"/>
    </row>
    <row r="123" spans="1:12" s="11" customFormat="1" ht="15" x14ac:dyDescent="0.2">
      <c r="A123" s="14"/>
      <c r="C123" s="12"/>
      <c r="F123" s="13"/>
      <c r="H123" s="5"/>
      <c r="I123" s="5"/>
      <c r="J123" s="5"/>
      <c r="K123" s="5"/>
      <c r="L123" s="23"/>
    </row>
    <row r="124" spans="1:12" s="11" customFormat="1" ht="15" x14ac:dyDescent="0.2">
      <c r="A124" s="14"/>
      <c r="C124" s="12"/>
      <c r="F124" s="13"/>
      <c r="H124" s="5"/>
      <c r="I124" s="5"/>
      <c r="J124" s="5"/>
      <c r="K124" s="5"/>
      <c r="L124" s="23"/>
    </row>
    <row r="125" spans="1:12" s="11" customFormat="1" ht="15" x14ac:dyDescent="0.2">
      <c r="A125" s="14"/>
      <c r="C125" s="12"/>
      <c r="F125" s="13"/>
      <c r="H125" s="5"/>
      <c r="I125" s="5"/>
      <c r="J125" s="5"/>
      <c r="K125" s="5"/>
      <c r="L125" s="23"/>
    </row>
    <row r="126" spans="1:12" s="11" customFormat="1" ht="15" x14ac:dyDescent="0.2">
      <c r="A126" s="14"/>
      <c r="C126" s="12"/>
      <c r="F126" s="13"/>
      <c r="H126" s="5"/>
      <c r="I126" s="5"/>
      <c r="J126" s="5"/>
      <c r="K126" s="5"/>
      <c r="L126" s="23"/>
    </row>
    <row r="127" spans="1:12" s="11" customFormat="1" ht="15" x14ac:dyDescent="0.2">
      <c r="A127" s="14"/>
      <c r="C127" s="12"/>
      <c r="F127" s="13"/>
      <c r="H127" s="5"/>
      <c r="I127" s="5"/>
      <c r="J127" s="5"/>
      <c r="K127" s="5"/>
      <c r="L127" s="23"/>
    </row>
    <row r="128" spans="1:12" s="11" customFormat="1" ht="15" x14ac:dyDescent="0.2">
      <c r="A128" s="14"/>
      <c r="C128" s="12"/>
      <c r="F128" s="13"/>
      <c r="H128" s="5"/>
      <c r="I128" s="5"/>
      <c r="J128" s="5"/>
      <c r="K128" s="5"/>
      <c r="L128" s="23"/>
    </row>
    <row r="129" spans="1:12" s="11" customFormat="1" ht="15" x14ac:dyDescent="0.2">
      <c r="A129" s="14"/>
      <c r="C129" s="12"/>
      <c r="F129" s="13"/>
      <c r="H129" s="5"/>
      <c r="I129" s="5"/>
      <c r="J129" s="5"/>
      <c r="K129" s="5"/>
      <c r="L129" s="23"/>
    </row>
    <row r="130" spans="1:12" s="11" customFormat="1" ht="15" x14ac:dyDescent="0.2">
      <c r="A130" s="14"/>
      <c r="C130" s="12"/>
      <c r="F130" s="13"/>
      <c r="H130" s="5"/>
      <c r="I130" s="5"/>
      <c r="J130" s="5"/>
      <c r="K130" s="5"/>
      <c r="L130" s="23"/>
    </row>
    <row r="131" spans="1:12" s="11" customFormat="1" ht="15" x14ac:dyDescent="0.2">
      <c r="A131" s="14"/>
      <c r="C131" s="12"/>
      <c r="F131" s="13"/>
      <c r="H131" s="5"/>
      <c r="I131" s="5"/>
      <c r="J131" s="5"/>
      <c r="K131" s="5"/>
      <c r="L131" s="23"/>
    </row>
    <row r="132" spans="1:12" s="11" customFormat="1" ht="15" x14ac:dyDescent="0.2">
      <c r="A132" s="14"/>
      <c r="C132" s="12"/>
      <c r="F132" s="13"/>
      <c r="H132" s="5"/>
      <c r="I132" s="5"/>
      <c r="J132" s="5"/>
      <c r="K132" s="5"/>
      <c r="L132" s="23"/>
    </row>
    <row r="133" spans="1:12" s="11" customFormat="1" ht="15" x14ac:dyDescent="0.2">
      <c r="A133" s="14"/>
      <c r="C133" s="12"/>
      <c r="F133" s="13"/>
      <c r="H133" s="5"/>
      <c r="I133" s="5"/>
      <c r="J133" s="5"/>
      <c r="K133" s="5"/>
      <c r="L133" s="23"/>
    </row>
    <row r="134" spans="1:12" s="11" customFormat="1" ht="15" x14ac:dyDescent="0.2">
      <c r="A134" s="14"/>
      <c r="C134" s="12"/>
      <c r="F134" s="13"/>
      <c r="H134" s="5"/>
      <c r="I134" s="5"/>
      <c r="J134" s="5"/>
      <c r="K134" s="5"/>
      <c r="L134" s="23"/>
    </row>
    <row r="135" spans="1:12" s="11" customFormat="1" ht="15" x14ac:dyDescent="0.2">
      <c r="A135" s="14"/>
      <c r="C135" s="12"/>
      <c r="F135" s="13"/>
      <c r="H135" s="5"/>
      <c r="I135" s="5"/>
      <c r="J135" s="5"/>
      <c r="K135" s="5"/>
      <c r="L135" s="23"/>
    </row>
    <row r="136" spans="1:12" s="11" customFormat="1" ht="15" x14ac:dyDescent="0.2">
      <c r="A136" s="14"/>
      <c r="C136" s="12"/>
      <c r="F136" s="13"/>
      <c r="H136" s="5"/>
      <c r="I136" s="5"/>
      <c r="J136" s="5"/>
      <c r="K136" s="5"/>
      <c r="L136" s="23"/>
    </row>
    <row r="137" spans="1:12" s="11" customFormat="1" ht="15" x14ac:dyDescent="0.2">
      <c r="A137" s="14"/>
      <c r="C137" s="12"/>
      <c r="F137" s="13"/>
      <c r="H137" s="5"/>
      <c r="I137" s="5"/>
      <c r="J137" s="5"/>
      <c r="K137" s="5"/>
      <c r="L137" s="23"/>
    </row>
    <row r="138" spans="1:12" s="11" customFormat="1" ht="15" x14ac:dyDescent="0.2">
      <c r="A138" s="14"/>
      <c r="C138" s="12"/>
      <c r="F138" s="13"/>
      <c r="H138" s="5"/>
      <c r="I138" s="5"/>
      <c r="J138" s="5"/>
      <c r="K138" s="5"/>
      <c r="L138" s="23"/>
    </row>
    <row r="139" spans="1:12" s="11" customFormat="1" ht="15" x14ac:dyDescent="0.2">
      <c r="A139" s="14"/>
      <c r="C139" s="12"/>
      <c r="F139" s="13"/>
      <c r="H139" s="5"/>
      <c r="I139" s="5"/>
      <c r="J139" s="5"/>
      <c r="K139" s="5"/>
      <c r="L139" s="23"/>
    </row>
    <row r="140" spans="1:12" s="11" customFormat="1" ht="15" x14ac:dyDescent="0.2">
      <c r="A140" s="14"/>
      <c r="C140" s="12"/>
      <c r="F140" s="13"/>
      <c r="H140" s="5"/>
      <c r="I140" s="5"/>
      <c r="J140" s="5"/>
      <c r="K140" s="5"/>
      <c r="L140" s="23"/>
    </row>
    <row r="141" spans="1:12" s="11" customFormat="1" ht="15" x14ac:dyDescent="0.2">
      <c r="A141" s="14"/>
      <c r="C141" s="12"/>
      <c r="F141" s="13"/>
      <c r="H141" s="5"/>
      <c r="I141" s="5"/>
      <c r="J141" s="5"/>
      <c r="K141" s="5"/>
      <c r="L141" s="23"/>
    </row>
    <row r="142" spans="1:12" s="11" customFormat="1" ht="15" x14ac:dyDescent="0.2">
      <c r="A142" s="14"/>
      <c r="C142" s="12"/>
      <c r="F142" s="13"/>
      <c r="H142" s="5"/>
      <c r="I142" s="5"/>
      <c r="J142" s="5"/>
      <c r="K142" s="5"/>
      <c r="L142" s="23"/>
    </row>
    <row r="143" spans="1:12" s="11" customFormat="1" ht="15" x14ac:dyDescent="0.2">
      <c r="A143" s="14"/>
      <c r="C143" s="12"/>
      <c r="F143" s="13"/>
      <c r="H143" s="5"/>
      <c r="I143" s="5"/>
      <c r="J143" s="5"/>
      <c r="K143" s="5"/>
      <c r="L143" s="23"/>
    </row>
    <row r="144" spans="1:12" s="11" customFormat="1" ht="15" x14ac:dyDescent="0.2">
      <c r="A144" s="14"/>
      <c r="C144" s="12"/>
      <c r="F144" s="13"/>
      <c r="H144" s="5"/>
      <c r="I144" s="5"/>
      <c r="J144" s="5"/>
      <c r="K144" s="5"/>
      <c r="L144" s="23"/>
    </row>
    <row r="145" spans="1:12" s="11" customFormat="1" ht="15" x14ac:dyDescent="0.2">
      <c r="A145" s="14"/>
      <c r="C145" s="12"/>
      <c r="F145" s="13"/>
      <c r="H145" s="5"/>
      <c r="I145" s="5"/>
      <c r="J145" s="5"/>
      <c r="K145" s="5"/>
      <c r="L145" s="23"/>
    </row>
    <row r="146" spans="1:12" s="11" customFormat="1" ht="15" x14ac:dyDescent="0.2">
      <c r="A146" s="14"/>
      <c r="C146" s="12"/>
      <c r="F146" s="13"/>
      <c r="H146" s="5"/>
      <c r="I146" s="5"/>
      <c r="J146" s="5"/>
      <c r="K146" s="5"/>
      <c r="L146" s="23"/>
    </row>
    <row r="147" spans="1:12" s="11" customFormat="1" ht="15" x14ac:dyDescent="0.2">
      <c r="A147" s="14"/>
      <c r="C147" s="12"/>
      <c r="F147" s="13"/>
      <c r="H147" s="5"/>
      <c r="I147" s="5"/>
      <c r="J147" s="5"/>
      <c r="K147" s="5"/>
      <c r="L147" s="23"/>
    </row>
    <row r="148" spans="1:12" s="11" customFormat="1" ht="15" x14ac:dyDescent="0.2">
      <c r="A148" s="14"/>
      <c r="C148" s="12"/>
      <c r="F148" s="13"/>
      <c r="H148" s="5"/>
      <c r="I148" s="5"/>
      <c r="J148" s="5"/>
      <c r="K148" s="5"/>
      <c r="L148" s="23"/>
    </row>
    <row r="149" spans="1:12" s="11" customFormat="1" ht="15" x14ac:dyDescent="0.2">
      <c r="A149" s="14"/>
      <c r="C149" s="12"/>
      <c r="F149" s="13"/>
      <c r="H149" s="5"/>
      <c r="I149" s="5"/>
      <c r="J149" s="5"/>
      <c r="K149" s="5"/>
      <c r="L149" s="23"/>
    </row>
    <row r="150" spans="1:12" s="11" customFormat="1" ht="15" x14ac:dyDescent="0.2">
      <c r="A150" s="14"/>
      <c r="C150" s="12"/>
      <c r="F150" s="13"/>
      <c r="H150" s="5"/>
      <c r="I150" s="5"/>
      <c r="J150" s="5"/>
      <c r="K150" s="5"/>
      <c r="L150" s="23"/>
    </row>
    <row r="151" spans="1:12" s="11" customFormat="1" ht="15" x14ac:dyDescent="0.2">
      <c r="A151" s="14"/>
      <c r="C151" s="12"/>
      <c r="F151" s="13"/>
      <c r="H151" s="5"/>
      <c r="I151" s="5"/>
      <c r="J151" s="5"/>
      <c r="K151" s="5"/>
      <c r="L151" s="23"/>
    </row>
    <row r="152" spans="1:12" s="11" customFormat="1" ht="15" x14ac:dyDescent="0.2">
      <c r="A152" s="14"/>
      <c r="C152" s="12"/>
      <c r="F152" s="13"/>
      <c r="H152" s="5"/>
      <c r="I152" s="5"/>
      <c r="J152" s="5"/>
      <c r="K152" s="5"/>
      <c r="L152" s="23"/>
    </row>
    <row r="153" spans="1:12" s="11" customFormat="1" ht="15" x14ac:dyDescent="0.2">
      <c r="A153" s="14"/>
      <c r="C153" s="12"/>
      <c r="F153" s="13"/>
      <c r="H153" s="5"/>
      <c r="I153" s="5"/>
      <c r="J153" s="5"/>
      <c r="K153" s="5"/>
      <c r="L153" s="23"/>
    </row>
    <row r="154" spans="1:12" s="11" customFormat="1" ht="15" x14ac:dyDescent="0.2">
      <c r="A154" s="14"/>
      <c r="C154" s="12"/>
      <c r="F154" s="13"/>
      <c r="H154" s="5"/>
      <c r="I154" s="5"/>
      <c r="J154" s="5"/>
      <c r="K154" s="5"/>
      <c r="L154" s="23"/>
    </row>
    <row r="155" spans="1:12" s="11" customFormat="1" ht="15" x14ac:dyDescent="0.2">
      <c r="A155" s="14"/>
      <c r="C155" s="12"/>
      <c r="F155" s="13"/>
      <c r="H155" s="5"/>
      <c r="I155" s="5"/>
      <c r="J155" s="5"/>
      <c r="K155" s="5"/>
      <c r="L155" s="23"/>
    </row>
    <row r="156" spans="1:12" s="11" customFormat="1" ht="15" x14ac:dyDescent="0.2">
      <c r="A156" s="14"/>
      <c r="C156" s="12"/>
      <c r="F156" s="13"/>
      <c r="H156" s="5"/>
      <c r="I156" s="5"/>
      <c r="J156" s="5"/>
      <c r="K156" s="5"/>
      <c r="L156" s="23"/>
    </row>
    <row r="157" spans="1:12" s="11" customFormat="1" ht="15" x14ac:dyDescent="0.2">
      <c r="A157" s="14"/>
      <c r="C157" s="12"/>
      <c r="F157" s="13"/>
      <c r="H157" s="5"/>
      <c r="I157" s="5"/>
      <c r="J157" s="5"/>
      <c r="K157" s="5"/>
      <c r="L157" s="23"/>
    </row>
    <row r="158" spans="1:12" s="11" customFormat="1" ht="15" x14ac:dyDescent="0.2">
      <c r="A158" s="14"/>
      <c r="C158" s="12"/>
      <c r="F158" s="13"/>
      <c r="H158" s="5"/>
      <c r="I158" s="5"/>
      <c r="J158" s="5"/>
      <c r="K158" s="5"/>
      <c r="L158" s="23"/>
    </row>
    <row r="159" spans="1:12" s="11" customFormat="1" ht="15" x14ac:dyDescent="0.2">
      <c r="A159" s="14"/>
      <c r="C159" s="12"/>
      <c r="F159" s="13"/>
      <c r="H159" s="5"/>
      <c r="I159" s="5"/>
      <c r="J159" s="5"/>
      <c r="K159" s="5"/>
      <c r="L159" s="23"/>
    </row>
    <row r="160" spans="1:12" s="11" customFormat="1" ht="15" x14ac:dyDescent="0.2">
      <c r="A160" s="14"/>
      <c r="C160" s="12"/>
      <c r="F160" s="13"/>
      <c r="H160" s="5"/>
      <c r="I160" s="5"/>
      <c r="J160" s="5"/>
      <c r="K160" s="5"/>
      <c r="L160" s="23"/>
    </row>
    <row r="161" spans="1:12" s="11" customFormat="1" ht="15" x14ac:dyDescent="0.2">
      <c r="A161" s="14"/>
      <c r="C161" s="12"/>
      <c r="F161" s="13"/>
      <c r="H161" s="5"/>
      <c r="I161" s="5"/>
      <c r="J161" s="5"/>
      <c r="K161" s="5"/>
      <c r="L161" s="23"/>
    </row>
    <row r="162" spans="1:12" s="11" customFormat="1" ht="15" x14ac:dyDescent="0.2">
      <c r="A162" s="14"/>
      <c r="C162" s="12"/>
      <c r="F162" s="13"/>
      <c r="H162" s="5"/>
      <c r="I162" s="5"/>
      <c r="J162" s="5"/>
      <c r="K162" s="5"/>
      <c r="L162" s="23"/>
    </row>
    <row r="163" spans="1:12" s="11" customFormat="1" ht="15" x14ac:dyDescent="0.2">
      <c r="A163" s="14"/>
      <c r="C163" s="12"/>
      <c r="F163" s="13"/>
      <c r="H163" s="5"/>
      <c r="I163" s="5"/>
      <c r="J163" s="5"/>
      <c r="K163" s="5"/>
      <c r="L163" s="23"/>
    </row>
    <row r="164" spans="1:12" s="11" customFormat="1" ht="15" x14ac:dyDescent="0.2">
      <c r="A164" s="14"/>
      <c r="C164" s="12"/>
      <c r="F164" s="13"/>
      <c r="H164" s="5"/>
      <c r="I164" s="5"/>
      <c r="J164" s="5"/>
      <c r="K164" s="5"/>
      <c r="L164" s="23"/>
    </row>
    <row r="165" spans="1:12" s="11" customFormat="1" ht="15" x14ac:dyDescent="0.2">
      <c r="A165" s="14"/>
      <c r="C165" s="12"/>
      <c r="F165" s="13"/>
      <c r="H165" s="5"/>
      <c r="I165" s="5"/>
      <c r="J165" s="5"/>
      <c r="K165" s="5"/>
      <c r="L165" s="23"/>
    </row>
    <row r="166" spans="1:12" s="11" customFormat="1" ht="15" x14ac:dyDescent="0.2">
      <c r="A166" s="14"/>
      <c r="C166" s="12"/>
      <c r="F166" s="13"/>
      <c r="H166" s="5"/>
      <c r="I166" s="5"/>
      <c r="J166" s="5"/>
      <c r="K166" s="5"/>
      <c r="L166" s="23"/>
    </row>
    <row r="167" spans="1:12" s="11" customFormat="1" ht="15" x14ac:dyDescent="0.2">
      <c r="A167" s="14"/>
      <c r="C167" s="12"/>
      <c r="F167" s="13"/>
      <c r="H167" s="5"/>
      <c r="I167" s="5"/>
      <c r="J167" s="5"/>
      <c r="K167" s="5"/>
      <c r="L167" s="23"/>
    </row>
    <row r="168" spans="1:12" s="11" customFormat="1" ht="15" x14ac:dyDescent="0.2">
      <c r="A168" s="14"/>
      <c r="C168" s="12"/>
      <c r="F168" s="13"/>
      <c r="H168" s="5"/>
      <c r="I168" s="5"/>
      <c r="J168" s="5"/>
      <c r="K168" s="5"/>
      <c r="L168" s="23"/>
    </row>
    <row r="169" spans="1:12" s="11" customFormat="1" ht="15" x14ac:dyDescent="0.2">
      <c r="A169" s="14"/>
      <c r="C169" s="12"/>
      <c r="F169" s="13"/>
      <c r="H169" s="5"/>
      <c r="I169" s="5"/>
      <c r="J169" s="5"/>
      <c r="K169" s="5"/>
      <c r="L169" s="23"/>
    </row>
    <row r="170" spans="1:12" s="11" customFormat="1" ht="15" x14ac:dyDescent="0.2">
      <c r="A170" s="14"/>
      <c r="C170" s="12"/>
      <c r="F170" s="13"/>
      <c r="H170" s="5"/>
      <c r="I170" s="5"/>
      <c r="J170" s="5"/>
      <c r="K170" s="5"/>
      <c r="L170" s="23"/>
    </row>
    <row r="171" spans="1:12" s="11" customFormat="1" ht="15" x14ac:dyDescent="0.2">
      <c r="A171" s="14"/>
      <c r="C171" s="12"/>
      <c r="F171" s="13"/>
      <c r="H171" s="5"/>
      <c r="I171" s="5"/>
      <c r="J171" s="5"/>
      <c r="K171" s="5"/>
      <c r="L171" s="23"/>
    </row>
    <row r="172" spans="1:12" s="11" customFormat="1" ht="15" x14ac:dyDescent="0.2">
      <c r="A172" s="14"/>
      <c r="C172" s="12"/>
      <c r="F172" s="13"/>
      <c r="H172" s="5"/>
      <c r="I172" s="5"/>
      <c r="J172" s="5"/>
      <c r="K172" s="5"/>
      <c r="L172" s="23"/>
    </row>
    <row r="173" spans="1:12" s="11" customFormat="1" ht="15" x14ac:dyDescent="0.2">
      <c r="A173" s="14"/>
      <c r="C173" s="12"/>
      <c r="F173" s="13"/>
      <c r="H173" s="5"/>
      <c r="I173" s="5"/>
      <c r="J173" s="5"/>
      <c r="K173" s="5"/>
      <c r="L173" s="23"/>
    </row>
    <row r="174" spans="1:12" s="11" customFormat="1" ht="15" x14ac:dyDescent="0.2">
      <c r="A174" s="14"/>
      <c r="C174" s="12"/>
      <c r="F174" s="13"/>
      <c r="H174" s="5"/>
      <c r="I174" s="5"/>
      <c r="J174" s="5"/>
      <c r="K174" s="5"/>
      <c r="L174" s="23"/>
    </row>
    <row r="175" spans="1:12" s="11" customFormat="1" ht="15" x14ac:dyDescent="0.2">
      <c r="A175" s="14"/>
      <c r="C175" s="12"/>
      <c r="F175" s="13"/>
      <c r="H175" s="5"/>
      <c r="I175" s="5"/>
      <c r="J175" s="5"/>
      <c r="K175" s="5"/>
      <c r="L175" s="23"/>
    </row>
    <row r="176" spans="1:12" s="11" customFormat="1" ht="15" x14ac:dyDescent="0.2">
      <c r="A176" s="14"/>
      <c r="C176" s="12"/>
      <c r="F176" s="13"/>
      <c r="H176" s="5"/>
      <c r="I176" s="5"/>
      <c r="J176" s="5"/>
      <c r="K176" s="5"/>
      <c r="L176" s="23"/>
    </row>
    <row r="177" spans="1:12" s="11" customFormat="1" ht="15" x14ac:dyDescent="0.2">
      <c r="A177" s="14"/>
      <c r="C177" s="12"/>
      <c r="F177" s="13"/>
      <c r="H177" s="5"/>
      <c r="I177" s="5"/>
      <c r="J177" s="5"/>
      <c r="K177" s="5"/>
      <c r="L177" s="23"/>
    </row>
    <row r="178" spans="1:12" s="11" customFormat="1" ht="15" x14ac:dyDescent="0.2">
      <c r="A178" s="14"/>
      <c r="C178" s="12"/>
      <c r="F178" s="13"/>
      <c r="H178" s="5"/>
      <c r="I178" s="5"/>
      <c r="J178" s="5"/>
      <c r="K178" s="5"/>
      <c r="L178" s="23"/>
    </row>
    <row r="179" spans="1:12" s="11" customFormat="1" ht="15" x14ac:dyDescent="0.2">
      <c r="A179" s="14"/>
      <c r="C179" s="12"/>
      <c r="F179" s="13"/>
      <c r="H179" s="5"/>
      <c r="I179" s="5"/>
      <c r="J179" s="5"/>
      <c r="K179" s="5"/>
      <c r="L179" s="23"/>
    </row>
    <row r="180" spans="1:12" s="11" customFormat="1" ht="15" x14ac:dyDescent="0.2">
      <c r="A180" s="14"/>
      <c r="C180" s="12"/>
      <c r="F180" s="13"/>
      <c r="H180" s="5"/>
      <c r="I180" s="5"/>
      <c r="J180" s="5"/>
      <c r="K180" s="5"/>
      <c r="L180" s="23"/>
    </row>
    <row r="181" spans="1:12" s="11" customFormat="1" ht="15" x14ac:dyDescent="0.2">
      <c r="A181" s="14"/>
      <c r="C181" s="12"/>
      <c r="F181" s="13"/>
      <c r="H181" s="5"/>
      <c r="I181" s="5"/>
      <c r="J181" s="5"/>
      <c r="K181" s="5"/>
      <c r="L181" s="23"/>
    </row>
    <row r="182" spans="1:12" s="11" customFormat="1" ht="15" x14ac:dyDescent="0.2">
      <c r="A182" s="14"/>
      <c r="C182" s="12"/>
      <c r="F182" s="13"/>
      <c r="H182" s="5"/>
      <c r="I182" s="5"/>
      <c r="J182" s="5"/>
      <c r="K182" s="5"/>
      <c r="L182" s="23"/>
    </row>
    <row r="183" spans="1:12" s="11" customFormat="1" ht="15" x14ac:dyDescent="0.2">
      <c r="A183" s="14"/>
      <c r="C183" s="12"/>
      <c r="F183" s="13"/>
      <c r="H183" s="5"/>
      <c r="I183" s="5"/>
      <c r="J183" s="5"/>
      <c r="K183" s="5"/>
      <c r="L183" s="23"/>
    </row>
    <row r="184" spans="1:12" s="11" customFormat="1" ht="15" x14ac:dyDescent="0.2">
      <c r="A184" s="14"/>
      <c r="C184" s="12"/>
      <c r="F184" s="13"/>
      <c r="H184" s="5"/>
      <c r="I184" s="5"/>
      <c r="J184" s="5"/>
      <c r="K184" s="5"/>
      <c r="L184" s="23"/>
    </row>
    <row r="185" spans="1:12" s="11" customFormat="1" ht="15" x14ac:dyDescent="0.2">
      <c r="A185" s="14"/>
      <c r="C185" s="12"/>
      <c r="F185" s="13"/>
      <c r="H185" s="5"/>
      <c r="I185" s="5"/>
      <c r="J185" s="5"/>
      <c r="K185" s="5"/>
      <c r="L185" s="23"/>
    </row>
    <row r="186" spans="1:12" s="11" customFormat="1" ht="15" x14ac:dyDescent="0.2">
      <c r="A186" s="14"/>
      <c r="C186" s="12"/>
      <c r="F186" s="13"/>
      <c r="H186" s="5"/>
      <c r="I186" s="5"/>
      <c r="J186" s="5"/>
      <c r="K186" s="5"/>
      <c r="L186" s="23"/>
    </row>
    <row r="187" spans="1:12" s="11" customFormat="1" ht="15" x14ac:dyDescent="0.2">
      <c r="A187" s="14"/>
      <c r="C187" s="12"/>
      <c r="F187" s="13"/>
      <c r="H187" s="5"/>
      <c r="I187" s="5"/>
      <c r="J187" s="5"/>
      <c r="K187" s="5"/>
      <c r="L187" s="23"/>
    </row>
    <row r="188" spans="1:12" s="11" customFormat="1" ht="15" x14ac:dyDescent="0.2">
      <c r="A188" s="14"/>
      <c r="C188" s="12"/>
      <c r="F188" s="13"/>
      <c r="H188" s="5"/>
      <c r="I188" s="5"/>
      <c r="J188" s="5"/>
      <c r="K188" s="5"/>
      <c r="L188" s="23"/>
    </row>
    <row r="189" spans="1:12" s="11" customFormat="1" ht="15" x14ac:dyDescent="0.2">
      <c r="A189" s="14"/>
      <c r="C189" s="12"/>
      <c r="F189" s="13"/>
      <c r="H189" s="5"/>
      <c r="I189" s="5"/>
      <c r="J189" s="5"/>
      <c r="K189" s="5"/>
      <c r="L189" s="23"/>
    </row>
    <row r="190" spans="1:12" s="11" customFormat="1" ht="15" x14ac:dyDescent="0.2">
      <c r="A190" s="14"/>
      <c r="C190" s="12"/>
      <c r="F190" s="13"/>
      <c r="H190" s="5"/>
      <c r="I190" s="5"/>
      <c r="J190" s="5"/>
      <c r="K190" s="5"/>
      <c r="L190" s="23"/>
    </row>
    <row r="191" spans="1:12" s="11" customFormat="1" ht="15" x14ac:dyDescent="0.2">
      <c r="A191" s="14"/>
      <c r="C191" s="12"/>
      <c r="F191" s="13"/>
      <c r="H191" s="5"/>
      <c r="I191" s="5"/>
      <c r="J191" s="5"/>
      <c r="K191" s="5"/>
      <c r="L191" s="23"/>
    </row>
    <row r="192" spans="1:12" s="11" customFormat="1" ht="15" x14ac:dyDescent="0.2">
      <c r="A192" s="14"/>
      <c r="C192" s="12"/>
      <c r="F192" s="13"/>
      <c r="H192" s="5"/>
      <c r="I192" s="5"/>
      <c r="J192" s="5"/>
      <c r="K192" s="5"/>
      <c r="L192" s="23"/>
    </row>
    <row r="193" spans="1:12" s="11" customFormat="1" ht="15" x14ac:dyDescent="0.2">
      <c r="A193" s="14"/>
      <c r="C193" s="12"/>
      <c r="F193" s="13"/>
      <c r="H193" s="5"/>
      <c r="I193" s="5"/>
      <c r="J193" s="5"/>
      <c r="K193" s="5"/>
      <c r="L193" s="23"/>
    </row>
    <row r="194" spans="1:12" s="11" customFormat="1" ht="15" x14ac:dyDescent="0.2">
      <c r="A194" s="14"/>
      <c r="C194" s="12"/>
      <c r="F194" s="13"/>
      <c r="H194" s="5"/>
      <c r="I194" s="5"/>
      <c r="J194" s="5"/>
      <c r="K194" s="5"/>
      <c r="L194" s="23"/>
    </row>
    <row r="195" spans="1:12" s="11" customFormat="1" ht="15" x14ac:dyDescent="0.2">
      <c r="A195" s="14"/>
      <c r="C195" s="12"/>
      <c r="F195" s="13"/>
      <c r="H195" s="5"/>
      <c r="I195" s="5"/>
      <c r="J195" s="5"/>
      <c r="K195" s="5"/>
      <c r="L195" s="23"/>
    </row>
    <row r="196" spans="1:12" s="11" customFormat="1" ht="15" x14ac:dyDescent="0.2">
      <c r="A196" s="14"/>
      <c r="C196" s="12"/>
      <c r="F196" s="13"/>
      <c r="H196" s="5"/>
      <c r="I196" s="5"/>
      <c r="J196" s="5"/>
      <c r="K196" s="5"/>
      <c r="L196" s="23"/>
    </row>
    <row r="197" spans="1:12" s="11" customFormat="1" ht="15" x14ac:dyDescent="0.2">
      <c r="A197" s="14"/>
      <c r="C197" s="12"/>
      <c r="F197" s="13"/>
      <c r="H197" s="5"/>
      <c r="I197" s="5"/>
      <c r="J197" s="5"/>
      <c r="K197" s="5"/>
      <c r="L197" s="23"/>
    </row>
    <row r="198" spans="1:12" s="11" customFormat="1" ht="15" x14ac:dyDescent="0.2">
      <c r="A198" s="14"/>
      <c r="C198" s="12"/>
      <c r="F198" s="13"/>
      <c r="H198" s="5"/>
      <c r="I198" s="5"/>
      <c r="J198" s="5"/>
      <c r="K198" s="5"/>
      <c r="L198" s="23"/>
    </row>
    <row r="199" spans="1:12" s="11" customFormat="1" ht="15" x14ac:dyDescent="0.2">
      <c r="A199" s="14"/>
      <c r="C199" s="12"/>
      <c r="F199" s="13"/>
      <c r="H199" s="5"/>
      <c r="I199" s="5"/>
      <c r="J199" s="5"/>
      <c r="K199" s="5"/>
      <c r="L199" s="23"/>
    </row>
    <row r="200" spans="1:12" s="11" customFormat="1" ht="15" x14ac:dyDescent="0.2">
      <c r="A200" s="14"/>
      <c r="C200" s="12"/>
      <c r="F200" s="13"/>
      <c r="H200" s="5"/>
      <c r="I200" s="5"/>
      <c r="J200" s="5"/>
      <c r="K200" s="5"/>
      <c r="L200" s="23"/>
    </row>
    <row r="201" spans="1:12" s="11" customFormat="1" ht="15" x14ac:dyDescent="0.2">
      <c r="A201" s="14"/>
      <c r="C201" s="12"/>
      <c r="F201" s="13"/>
      <c r="H201" s="5"/>
      <c r="I201" s="5"/>
      <c r="J201" s="5"/>
      <c r="K201" s="5"/>
      <c r="L201" s="23"/>
    </row>
    <row r="202" spans="1:12" s="11" customFormat="1" ht="15" x14ac:dyDescent="0.2">
      <c r="A202" s="14"/>
      <c r="C202" s="12"/>
      <c r="F202" s="13"/>
      <c r="H202" s="5"/>
      <c r="I202" s="5"/>
      <c r="J202" s="5"/>
      <c r="K202" s="5"/>
      <c r="L202" s="23"/>
    </row>
    <row r="203" spans="1:12" s="11" customFormat="1" ht="15" x14ac:dyDescent="0.2">
      <c r="A203" s="14"/>
      <c r="C203" s="12"/>
      <c r="F203" s="13"/>
      <c r="H203" s="5"/>
      <c r="I203" s="5"/>
      <c r="J203" s="5"/>
      <c r="K203" s="5"/>
      <c r="L203" s="23"/>
    </row>
    <row r="204" spans="1:12" s="11" customFormat="1" ht="15" x14ac:dyDescent="0.2">
      <c r="A204" s="14"/>
      <c r="C204" s="12"/>
      <c r="F204" s="13"/>
      <c r="H204" s="5"/>
      <c r="I204" s="5"/>
      <c r="J204" s="5"/>
      <c r="K204" s="5"/>
      <c r="L204" s="23"/>
    </row>
    <row r="205" spans="1:12" s="11" customFormat="1" ht="15" x14ac:dyDescent="0.2">
      <c r="A205" s="14"/>
      <c r="C205" s="12"/>
      <c r="F205" s="13"/>
      <c r="H205" s="5"/>
      <c r="I205" s="5"/>
      <c r="J205" s="5"/>
      <c r="K205" s="5"/>
      <c r="L205" s="23"/>
    </row>
    <row r="206" spans="1:12" s="11" customFormat="1" ht="15" x14ac:dyDescent="0.2">
      <c r="A206" s="14"/>
      <c r="C206" s="12"/>
      <c r="F206" s="13"/>
      <c r="H206" s="5"/>
      <c r="I206" s="5"/>
      <c r="J206" s="5"/>
      <c r="K206" s="5"/>
      <c r="L206" s="23"/>
    </row>
    <row r="207" spans="1:12" s="11" customFormat="1" ht="15" x14ac:dyDescent="0.2">
      <c r="A207" s="14"/>
      <c r="C207" s="12"/>
      <c r="F207" s="13"/>
      <c r="H207" s="5"/>
      <c r="I207" s="5"/>
      <c r="J207" s="5"/>
      <c r="K207" s="5"/>
      <c r="L207" s="23"/>
    </row>
    <row r="208" spans="1:12" s="11" customFormat="1" ht="15" x14ac:dyDescent="0.2">
      <c r="A208" s="14"/>
      <c r="C208" s="12"/>
      <c r="F208" s="13"/>
      <c r="H208" s="5"/>
      <c r="I208" s="5"/>
      <c r="J208" s="5"/>
      <c r="K208" s="5"/>
      <c r="L208" s="23"/>
    </row>
    <row r="209" spans="1:12" s="11" customFormat="1" ht="15" x14ac:dyDescent="0.2">
      <c r="A209" s="14"/>
      <c r="C209" s="12"/>
      <c r="F209" s="13"/>
      <c r="H209" s="5"/>
      <c r="I209" s="5"/>
      <c r="J209" s="5"/>
      <c r="K209" s="5"/>
      <c r="L209" s="23"/>
    </row>
    <row r="210" spans="1:12" s="11" customFormat="1" ht="15" x14ac:dyDescent="0.2">
      <c r="A210" s="14"/>
      <c r="C210" s="12"/>
      <c r="F210" s="13"/>
      <c r="H210" s="5"/>
      <c r="I210" s="5"/>
      <c r="J210" s="5"/>
      <c r="K210" s="5"/>
      <c r="L210" s="23"/>
    </row>
    <row r="211" spans="1:12" s="11" customFormat="1" ht="15" x14ac:dyDescent="0.2">
      <c r="A211" s="14"/>
      <c r="C211" s="12"/>
      <c r="F211" s="13"/>
      <c r="H211" s="5"/>
      <c r="I211" s="5"/>
      <c r="J211" s="5"/>
      <c r="K211" s="5"/>
      <c r="L211" s="23"/>
    </row>
    <row r="212" spans="1:12" s="11" customFormat="1" ht="15" x14ac:dyDescent="0.2">
      <c r="A212" s="14"/>
      <c r="C212" s="12"/>
      <c r="F212" s="13"/>
      <c r="H212" s="5"/>
      <c r="I212" s="5"/>
      <c r="J212" s="5"/>
      <c r="K212" s="5"/>
      <c r="L212" s="23"/>
    </row>
    <row r="213" spans="1:12" s="11" customFormat="1" ht="15" x14ac:dyDescent="0.2">
      <c r="A213" s="14"/>
      <c r="C213" s="12"/>
      <c r="F213" s="13"/>
      <c r="H213" s="5"/>
      <c r="I213" s="5"/>
      <c r="J213" s="5"/>
      <c r="K213" s="5"/>
      <c r="L213" s="23"/>
    </row>
    <row r="214" spans="1:12" s="11" customFormat="1" ht="15" x14ac:dyDescent="0.2">
      <c r="A214" s="14"/>
      <c r="C214" s="12"/>
      <c r="F214" s="13"/>
      <c r="H214" s="5"/>
      <c r="I214" s="5"/>
      <c r="J214" s="5"/>
      <c r="K214" s="5"/>
      <c r="L214" s="23"/>
    </row>
    <row r="215" spans="1:12" s="11" customFormat="1" ht="15" x14ac:dyDescent="0.2">
      <c r="A215" s="14"/>
      <c r="C215" s="12"/>
      <c r="F215" s="13"/>
      <c r="H215" s="5"/>
      <c r="I215" s="5"/>
      <c r="J215" s="5"/>
      <c r="K215" s="5"/>
      <c r="L215" s="23"/>
    </row>
    <row r="216" spans="1:12" s="11" customFormat="1" ht="15" x14ac:dyDescent="0.2">
      <c r="A216" s="14"/>
      <c r="C216" s="12"/>
      <c r="F216" s="13"/>
      <c r="H216" s="5"/>
      <c r="I216" s="5"/>
      <c r="J216" s="5"/>
      <c r="K216" s="5"/>
      <c r="L216" s="23"/>
    </row>
    <row r="217" spans="1:12" s="11" customFormat="1" ht="15" x14ac:dyDescent="0.2">
      <c r="A217" s="14"/>
      <c r="C217" s="12"/>
      <c r="F217" s="13"/>
      <c r="H217" s="5"/>
      <c r="I217" s="5"/>
      <c r="J217" s="5"/>
      <c r="K217" s="5"/>
      <c r="L217" s="23"/>
    </row>
    <row r="218" spans="1:12" s="11" customFormat="1" ht="15" x14ac:dyDescent="0.2">
      <c r="A218" s="14"/>
      <c r="C218" s="12"/>
      <c r="F218" s="13"/>
      <c r="H218" s="5"/>
      <c r="I218" s="5"/>
      <c r="J218" s="5"/>
      <c r="K218" s="5"/>
      <c r="L218" s="23"/>
    </row>
    <row r="219" spans="1:12" s="11" customFormat="1" ht="15" x14ac:dyDescent="0.2">
      <c r="A219" s="14"/>
      <c r="C219" s="12"/>
      <c r="F219" s="13"/>
      <c r="H219" s="5"/>
      <c r="I219" s="5"/>
      <c r="J219" s="5"/>
      <c r="K219" s="5"/>
      <c r="L219" s="23"/>
    </row>
    <row r="220" spans="1:12" s="11" customFormat="1" ht="15" x14ac:dyDescent="0.2">
      <c r="A220" s="14"/>
      <c r="C220" s="12"/>
      <c r="F220" s="13"/>
      <c r="H220" s="5"/>
      <c r="I220" s="5"/>
      <c r="J220" s="5"/>
      <c r="K220" s="5"/>
      <c r="L220" s="23"/>
    </row>
    <row r="221" spans="1:12" s="11" customFormat="1" ht="15" x14ac:dyDescent="0.2">
      <c r="A221" s="14"/>
      <c r="C221" s="12"/>
      <c r="F221" s="13"/>
      <c r="H221" s="5"/>
      <c r="I221" s="5"/>
      <c r="J221" s="5"/>
      <c r="K221" s="5"/>
      <c r="L221" s="23"/>
    </row>
    <row r="222" spans="1:12" s="11" customFormat="1" ht="15" x14ac:dyDescent="0.2">
      <c r="A222" s="14"/>
      <c r="C222" s="12"/>
      <c r="F222" s="13"/>
      <c r="H222" s="5"/>
      <c r="I222" s="5"/>
      <c r="J222" s="5"/>
      <c r="K222" s="5"/>
      <c r="L222" s="23"/>
    </row>
    <row r="223" spans="1:12" s="11" customFormat="1" ht="15" x14ac:dyDescent="0.2">
      <c r="A223" s="14"/>
      <c r="C223" s="12"/>
      <c r="F223" s="13"/>
      <c r="H223" s="5"/>
      <c r="I223" s="5"/>
      <c r="J223" s="5"/>
      <c r="K223" s="5"/>
      <c r="L223" s="23"/>
    </row>
    <row r="224" spans="1:12" s="11" customFormat="1" ht="15" x14ac:dyDescent="0.2">
      <c r="A224" s="14"/>
      <c r="C224" s="12"/>
      <c r="F224" s="13"/>
      <c r="H224" s="5"/>
      <c r="I224" s="5"/>
      <c r="J224" s="5"/>
      <c r="K224" s="5"/>
      <c r="L224" s="23"/>
    </row>
    <row r="225" spans="1:12" s="11" customFormat="1" ht="15" x14ac:dyDescent="0.2">
      <c r="A225" s="14"/>
      <c r="C225" s="12"/>
      <c r="F225" s="13"/>
      <c r="H225" s="5"/>
      <c r="I225" s="5"/>
      <c r="J225" s="5"/>
      <c r="K225" s="5"/>
      <c r="L225" s="23"/>
    </row>
    <row r="226" spans="1:12" s="11" customFormat="1" ht="15" x14ac:dyDescent="0.2">
      <c r="A226" s="14"/>
      <c r="C226" s="12"/>
      <c r="F226" s="13"/>
      <c r="H226" s="5"/>
      <c r="I226" s="5"/>
      <c r="J226" s="5"/>
      <c r="K226" s="5"/>
      <c r="L226" s="23"/>
    </row>
    <row r="227" spans="1:12" s="11" customFormat="1" ht="15" x14ac:dyDescent="0.2">
      <c r="A227" s="14"/>
      <c r="C227" s="12"/>
      <c r="F227" s="13"/>
      <c r="H227" s="5"/>
      <c r="I227" s="5"/>
      <c r="J227" s="5"/>
      <c r="K227" s="5"/>
      <c r="L227" s="23"/>
    </row>
    <row r="228" spans="1:12" s="11" customFormat="1" ht="15" x14ac:dyDescent="0.2">
      <c r="A228" s="14"/>
      <c r="C228" s="12"/>
      <c r="F228" s="13"/>
      <c r="H228" s="5"/>
      <c r="I228" s="5"/>
      <c r="J228" s="5"/>
      <c r="K228" s="5"/>
      <c r="L228" s="23"/>
    </row>
    <row r="229" spans="1:12" s="11" customFormat="1" ht="15" x14ac:dyDescent="0.2">
      <c r="A229" s="14"/>
      <c r="C229" s="12"/>
      <c r="F229" s="13"/>
      <c r="H229" s="5"/>
      <c r="I229" s="5"/>
      <c r="J229" s="5"/>
      <c r="K229" s="5"/>
      <c r="L229" s="23"/>
    </row>
    <row r="230" spans="1:12" s="11" customFormat="1" ht="15" x14ac:dyDescent="0.2">
      <c r="A230" s="14"/>
      <c r="C230" s="12"/>
      <c r="F230" s="13"/>
      <c r="H230" s="5"/>
      <c r="I230" s="5"/>
      <c r="J230" s="5"/>
      <c r="K230" s="5"/>
      <c r="L230" s="23"/>
    </row>
    <row r="231" spans="1:12" s="11" customFormat="1" ht="15" x14ac:dyDescent="0.2">
      <c r="A231" s="14"/>
      <c r="C231" s="12"/>
      <c r="F231" s="13"/>
      <c r="H231" s="5"/>
      <c r="I231" s="5"/>
      <c r="J231" s="5"/>
      <c r="K231" s="5"/>
      <c r="L231" s="23"/>
    </row>
    <row r="232" spans="1:12" s="11" customFormat="1" ht="15" x14ac:dyDescent="0.2">
      <c r="A232" s="14"/>
      <c r="C232" s="12"/>
      <c r="F232" s="13"/>
      <c r="H232" s="5"/>
      <c r="I232" s="5"/>
      <c r="J232" s="5"/>
      <c r="K232" s="5"/>
      <c r="L232" s="23"/>
    </row>
    <row r="233" spans="1:12" s="11" customFormat="1" ht="15" x14ac:dyDescent="0.2">
      <c r="A233" s="14"/>
      <c r="C233" s="12"/>
      <c r="F233" s="13"/>
      <c r="H233" s="5"/>
      <c r="I233" s="5"/>
      <c r="J233" s="5"/>
      <c r="K233" s="5"/>
      <c r="L233" s="23"/>
    </row>
    <row r="234" spans="1:12" s="11" customFormat="1" ht="15" x14ac:dyDescent="0.2">
      <c r="A234" s="14"/>
      <c r="C234" s="12"/>
      <c r="F234" s="13"/>
      <c r="H234" s="5"/>
      <c r="I234" s="5"/>
      <c r="J234" s="5"/>
      <c r="K234" s="5"/>
      <c r="L234" s="23"/>
    </row>
    <row r="235" spans="1:12" s="11" customFormat="1" ht="15" x14ac:dyDescent="0.2">
      <c r="A235" s="14"/>
      <c r="C235" s="12"/>
      <c r="F235" s="13"/>
      <c r="H235" s="5"/>
      <c r="I235" s="5"/>
      <c r="J235" s="5"/>
      <c r="K235" s="5"/>
      <c r="L235" s="23"/>
    </row>
    <row r="236" spans="1:12" s="11" customFormat="1" ht="15" x14ac:dyDescent="0.2">
      <c r="A236" s="14"/>
      <c r="C236" s="12"/>
      <c r="F236" s="13"/>
      <c r="H236" s="5"/>
      <c r="I236" s="5"/>
      <c r="J236" s="5"/>
      <c r="K236" s="5"/>
      <c r="L236" s="23"/>
    </row>
    <row r="237" spans="1:12" s="11" customFormat="1" ht="15" x14ac:dyDescent="0.2">
      <c r="A237" s="14"/>
      <c r="C237" s="12"/>
      <c r="F237" s="13"/>
      <c r="H237" s="5"/>
      <c r="I237" s="5"/>
      <c r="J237" s="5"/>
      <c r="K237" s="5"/>
      <c r="L237" s="23"/>
    </row>
    <row r="238" spans="1:12" s="11" customFormat="1" ht="15" x14ac:dyDescent="0.2">
      <c r="A238" s="14"/>
      <c r="C238" s="12"/>
      <c r="F238" s="13"/>
      <c r="H238" s="5"/>
      <c r="I238" s="5"/>
      <c r="J238" s="5"/>
      <c r="K238" s="5"/>
      <c r="L238" s="23"/>
    </row>
    <row r="239" spans="1:12" s="11" customFormat="1" ht="15" x14ac:dyDescent="0.2">
      <c r="A239" s="14"/>
      <c r="C239" s="12"/>
      <c r="F239" s="13"/>
      <c r="H239" s="5"/>
      <c r="I239" s="5"/>
      <c r="J239" s="5"/>
      <c r="K239" s="5"/>
      <c r="L239" s="23"/>
    </row>
    <row r="240" spans="1:12" s="11" customFormat="1" ht="15" x14ac:dyDescent="0.2">
      <c r="A240" s="14"/>
      <c r="C240" s="12"/>
      <c r="F240" s="13"/>
      <c r="H240" s="5"/>
      <c r="I240" s="5"/>
      <c r="J240" s="5"/>
      <c r="K240" s="5"/>
      <c r="L240" s="23"/>
    </row>
    <row r="241" spans="1:12" s="11" customFormat="1" ht="15" x14ac:dyDescent="0.2">
      <c r="A241" s="14"/>
      <c r="C241" s="12"/>
      <c r="F241" s="13"/>
      <c r="H241" s="5"/>
      <c r="I241" s="5"/>
      <c r="J241" s="5"/>
      <c r="K241" s="5"/>
      <c r="L241" s="23"/>
    </row>
    <row r="242" spans="1:12" s="11" customFormat="1" ht="15" x14ac:dyDescent="0.2">
      <c r="A242" s="14"/>
      <c r="C242" s="12"/>
      <c r="F242" s="13"/>
      <c r="H242" s="5"/>
      <c r="I242" s="5"/>
      <c r="J242" s="5"/>
      <c r="K242" s="5"/>
      <c r="L242" s="23"/>
    </row>
    <row r="243" spans="1:12" s="11" customFormat="1" ht="15" x14ac:dyDescent="0.2">
      <c r="A243" s="14"/>
      <c r="C243" s="12"/>
      <c r="F243" s="13"/>
      <c r="H243" s="5"/>
      <c r="I243" s="5"/>
      <c r="J243" s="5"/>
      <c r="K243" s="5"/>
      <c r="L243" s="23"/>
    </row>
    <row r="244" spans="1:12" s="11" customFormat="1" ht="15" x14ac:dyDescent="0.2">
      <c r="A244" s="14"/>
      <c r="C244" s="12"/>
      <c r="F244" s="13"/>
      <c r="H244" s="5"/>
      <c r="I244" s="5"/>
      <c r="J244" s="5"/>
      <c r="K244" s="5"/>
      <c r="L244" s="23"/>
    </row>
    <row r="245" spans="1:12" s="11" customFormat="1" ht="15" x14ac:dyDescent="0.2">
      <c r="A245" s="14"/>
      <c r="C245" s="12"/>
      <c r="F245" s="13"/>
      <c r="H245" s="5"/>
      <c r="I245" s="5"/>
      <c r="J245" s="5"/>
      <c r="K245" s="5"/>
      <c r="L245" s="23"/>
    </row>
    <row r="246" spans="1:12" s="11" customFormat="1" ht="15" x14ac:dyDescent="0.2">
      <c r="A246" s="14"/>
      <c r="C246" s="12"/>
      <c r="F246" s="13"/>
      <c r="H246" s="5"/>
      <c r="I246" s="5"/>
      <c r="J246" s="5"/>
      <c r="K246" s="5"/>
      <c r="L246" s="23"/>
    </row>
    <row r="247" spans="1:12" s="11" customFormat="1" ht="15" x14ac:dyDescent="0.2">
      <c r="A247" s="14"/>
      <c r="C247" s="12"/>
      <c r="F247" s="13"/>
      <c r="H247" s="5"/>
      <c r="I247" s="5"/>
      <c r="J247" s="5"/>
      <c r="K247" s="5"/>
      <c r="L247" s="23"/>
    </row>
    <row r="248" spans="1:12" s="11" customFormat="1" ht="15" x14ac:dyDescent="0.2">
      <c r="A248" s="14"/>
      <c r="C248" s="12"/>
      <c r="F248" s="13"/>
      <c r="H248" s="5"/>
      <c r="I248" s="5"/>
      <c r="J248" s="5"/>
      <c r="K248" s="5"/>
      <c r="L248" s="23"/>
    </row>
    <row r="249" spans="1:12" s="11" customFormat="1" ht="15" x14ac:dyDescent="0.2">
      <c r="A249" s="14"/>
      <c r="C249" s="12"/>
      <c r="F249" s="13"/>
      <c r="H249" s="5"/>
      <c r="I249" s="5"/>
      <c r="J249" s="5"/>
      <c r="K249" s="5"/>
      <c r="L249" s="23"/>
    </row>
    <row r="250" spans="1:12" s="11" customFormat="1" ht="15" x14ac:dyDescent="0.2">
      <c r="A250" s="14"/>
      <c r="C250" s="12"/>
      <c r="F250" s="13"/>
      <c r="H250" s="5"/>
      <c r="I250" s="5"/>
      <c r="J250" s="5"/>
      <c r="K250" s="5"/>
      <c r="L250" s="23"/>
    </row>
    <row r="251" spans="1:12" s="11" customFormat="1" ht="15" x14ac:dyDescent="0.2">
      <c r="A251" s="14"/>
      <c r="C251" s="12"/>
      <c r="F251" s="13"/>
      <c r="H251" s="5"/>
      <c r="I251" s="5"/>
      <c r="J251" s="5"/>
      <c r="K251" s="5"/>
      <c r="L251" s="23"/>
    </row>
    <row r="252" spans="1:12" s="11" customFormat="1" ht="15" x14ac:dyDescent="0.2">
      <c r="A252" s="14"/>
      <c r="C252" s="12"/>
      <c r="F252" s="13"/>
      <c r="H252" s="5"/>
      <c r="I252" s="5"/>
      <c r="J252" s="5"/>
      <c r="K252" s="5"/>
      <c r="L252" s="23"/>
    </row>
    <row r="253" spans="1:12" s="11" customFormat="1" ht="15" x14ac:dyDescent="0.2">
      <c r="A253" s="14"/>
      <c r="C253" s="12"/>
      <c r="F253" s="13"/>
      <c r="H253" s="5"/>
      <c r="I253" s="5"/>
      <c r="J253" s="5"/>
      <c r="K253" s="5"/>
      <c r="L253" s="23"/>
    </row>
    <row r="254" spans="1:12" s="11" customFormat="1" ht="15" x14ac:dyDescent="0.2">
      <c r="A254" s="14"/>
      <c r="C254" s="12"/>
      <c r="F254" s="13"/>
      <c r="H254" s="5"/>
      <c r="I254" s="5"/>
      <c r="J254" s="5"/>
      <c r="K254" s="5"/>
      <c r="L254" s="23"/>
    </row>
    <row r="255" spans="1:12" s="11" customFormat="1" ht="15" x14ac:dyDescent="0.2">
      <c r="A255" s="14"/>
      <c r="C255" s="12"/>
      <c r="F255" s="13"/>
      <c r="H255" s="5"/>
      <c r="I255" s="5"/>
      <c r="J255" s="5"/>
      <c r="K255" s="5"/>
      <c r="L255" s="23"/>
    </row>
    <row r="256" spans="1:12" s="11" customFormat="1" ht="15" x14ac:dyDescent="0.2">
      <c r="A256" s="14"/>
      <c r="C256" s="12"/>
      <c r="F256" s="13"/>
      <c r="H256" s="5"/>
      <c r="I256" s="5"/>
      <c r="J256" s="5"/>
      <c r="K256" s="5"/>
      <c r="L256" s="23"/>
    </row>
    <row r="257" spans="1:12" s="11" customFormat="1" ht="15" x14ac:dyDescent="0.2">
      <c r="A257" s="14"/>
      <c r="C257" s="12"/>
      <c r="F257" s="13"/>
      <c r="H257" s="5"/>
      <c r="I257" s="5"/>
      <c r="J257" s="5"/>
      <c r="K257" s="5"/>
      <c r="L257" s="23"/>
    </row>
    <row r="258" spans="1:12" s="11" customFormat="1" ht="15" x14ac:dyDescent="0.2">
      <c r="A258" s="14"/>
      <c r="C258" s="12"/>
      <c r="F258" s="13"/>
      <c r="H258" s="5"/>
      <c r="I258" s="5"/>
      <c r="J258" s="5"/>
      <c r="K258" s="5"/>
      <c r="L258" s="23"/>
    </row>
    <row r="259" spans="1:12" s="11" customFormat="1" ht="15" x14ac:dyDescent="0.2">
      <c r="A259" s="14"/>
      <c r="C259" s="12"/>
      <c r="F259" s="13"/>
      <c r="H259" s="5"/>
      <c r="I259" s="5"/>
      <c r="J259" s="5"/>
      <c r="K259" s="5"/>
      <c r="L259" s="23"/>
    </row>
    <row r="260" spans="1:12" s="11" customFormat="1" ht="15" x14ac:dyDescent="0.2">
      <c r="A260" s="14"/>
      <c r="C260" s="12"/>
      <c r="F260" s="13"/>
      <c r="H260" s="5"/>
      <c r="I260" s="5"/>
      <c r="J260" s="5"/>
      <c r="K260" s="5"/>
      <c r="L260" s="23"/>
    </row>
    <row r="261" spans="1:12" s="11" customFormat="1" ht="15" x14ac:dyDescent="0.2">
      <c r="A261" s="14"/>
      <c r="C261" s="12"/>
      <c r="F261" s="13"/>
      <c r="H261" s="5"/>
      <c r="I261" s="5"/>
      <c r="J261" s="5"/>
      <c r="K261" s="5"/>
      <c r="L261" s="23"/>
    </row>
    <row r="262" spans="1:12" s="11" customFormat="1" ht="15" x14ac:dyDescent="0.2">
      <c r="A262" s="14"/>
      <c r="C262" s="12"/>
      <c r="F262" s="13"/>
      <c r="H262" s="5"/>
      <c r="I262" s="5"/>
      <c r="J262" s="5"/>
      <c r="K262" s="5"/>
      <c r="L262" s="23"/>
    </row>
    <row r="263" spans="1:12" s="11" customFormat="1" ht="15" x14ac:dyDescent="0.2">
      <c r="A263" s="14"/>
      <c r="C263" s="12"/>
      <c r="F263" s="13"/>
      <c r="H263" s="5"/>
      <c r="I263" s="5"/>
      <c r="J263" s="5"/>
      <c r="K263" s="5"/>
      <c r="L263" s="23"/>
    </row>
    <row r="264" spans="1:12" s="11" customFormat="1" ht="15" x14ac:dyDescent="0.2">
      <c r="A264" s="14"/>
      <c r="C264" s="12"/>
      <c r="F264" s="13"/>
      <c r="H264" s="5"/>
      <c r="I264" s="5"/>
      <c r="J264" s="5"/>
      <c r="K264" s="5"/>
      <c r="L264" s="23"/>
    </row>
    <row r="265" spans="1:12" s="11" customFormat="1" ht="15" x14ac:dyDescent="0.2">
      <c r="A265" s="14"/>
      <c r="C265" s="12"/>
      <c r="F265" s="13"/>
      <c r="H265" s="5"/>
      <c r="I265" s="5"/>
      <c r="J265" s="5"/>
      <c r="K265" s="5"/>
      <c r="L265" s="23"/>
    </row>
    <row r="266" spans="1:12" s="11" customFormat="1" ht="15" x14ac:dyDescent="0.2">
      <c r="A266" s="14"/>
      <c r="C266" s="12"/>
      <c r="F266" s="13"/>
      <c r="H266" s="5"/>
      <c r="I266" s="5"/>
      <c r="J266" s="5"/>
      <c r="K266" s="5"/>
      <c r="L266" s="23"/>
    </row>
    <row r="267" spans="1:12" s="11" customFormat="1" ht="15" x14ac:dyDescent="0.2">
      <c r="A267" s="14"/>
      <c r="C267" s="12"/>
      <c r="F267" s="13"/>
      <c r="H267" s="5"/>
      <c r="I267" s="5"/>
      <c r="J267" s="5"/>
      <c r="K267" s="5"/>
      <c r="L267" s="23"/>
    </row>
    <row r="268" spans="1:12" s="11" customFormat="1" ht="15" x14ac:dyDescent="0.2">
      <c r="A268" s="14"/>
      <c r="C268" s="12"/>
      <c r="F268" s="13"/>
      <c r="H268" s="5"/>
      <c r="I268" s="5"/>
      <c r="J268" s="5"/>
      <c r="K268" s="5"/>
      <c r="L268" s="23"/>
    </row>
    <row r="269" spans="1:12" s="11" customFormat="1" ht="15" x14ac:dyDescent="0.2">
      <c r="A269" s="14"/>
      <c r="C269" s="12"/>
      <c r="F269" s="13"/>
      <c r="H269" s="5"/>
      <c r="I269" s="5"/>
      <c r="J269" s="5"/>
      <c r="K269" s="5"/>
      <c r="L269" s="23"/>
    </row>
    <row r="270" spans="1:12" s="11" customFormat="1" ht="15" x14ac:dyDescent="0.2">
      <c r="A270" s="14"/>
      <c r="C270" s="12"/>
      <c r="F270" s="13"/>
      <c r="H270" s="5"/>
      <c r="I270" s="5"/>
      <c r="J270" s="5"/>
      <c r="K270" s="5"/>
      <c r="L270" s="23"/>
    </row>
    <row r="271" spans="1:12" s="11" customFormat="1" ht="15" x14ac:dyDescent="0.2">
      <c r="A271" s="14"/>
      <c r="C271" s="12"/>
      <c r="F271" s="13"/>
      <c r="H271" s="5"/>
      <c r="I271" s="5"/>
      <c r="J271" s="5"/>
      <c r="K271" s="5"/>
      <c r="L271" s="23"/>
    </row>
    <row r="272" spans="1:12" s="11" customFormat="1" ht="15" x14ac:dyDescent="0.2">
      <c r="A272" s="14"/>
      <c r="C272" s="12"/>
      <c r="F272" s="13"/>
      <c r="H272" s="5"/>
      <c r="I272" s="5"/>
      <c r="J272" s="5"/>
      <c r="K272" s="5"/>
      <c r="L272" s="23"/>
    </row>
    <row r="273" spans="1:12" s="11" customFormat="1" ht="15" x14ac:dyDescent="0.2">
      <c r="A273" s="14"/>
      <c r="C273" s="12"/>
      <c r="F273" s="13"/>
      <c r="H273" s="5"/>
      <c r="I273" s="5"/>
      <c r="J273" s="5"/>
      <c r="K273" s="5"/>
      <c r="L273" s="23"/>
    </row>
    <row r="274" spans="1:12" s="11" customFormat="1" ht="15" x14ac:dyDescent="0.2">
      <c r="A274" s="14"/>
      <c r="C274" s="12"/>
      <c r="F274" s="13"/>
      <c r="H274" s="5"/>
      <c r="I274" s="5"/>
      <c r="J274" s="5"/>
      <c r="K274" s="5"/>
      <c r="L274" s="23"/>
    </row>
    <row r="275" spans="1:12" s="11" customFormat="1" ht="15" x14ac:dyDescent="0.2">
      <c r="A275" s="14"/>
      <c r="C275" s="12"/>
      <c r="F275" s="13"/>
      <c r="H275" s="5"/>
      <c r="I275" s="5"/>
      <c r="J275" s="5"/>
      <c r="K275" s="5"/>
      <c r="L275" s="23"/>
    </row>
    <row r="276" spans="1:12" s="11" customFormat="1" ht="15" x14ac:dyDescent="0.2">
      <c r="A276" s="14"/>
      <c r="C276" s="12"/>
      <c r="F276" s="13"/>
      <c r="H276" s="5"/>
      <c r="I276" s="5"/>
      <c r="J276" s="5"/>
      <c r="K276" s="5"/>
      <c r="L276" s="23"/>
    </row>
    <row r="277" spans="1:12" s="11" customFormat="1" ht="15" x14ac:dyDescent="0.2">
      <c r="A277" s="14"/>
      <c r="C277" s="12"/>
      <c r="F277" s="13"/>
      <c r="H277" s="5"/>
      <c r="I277" s="5"/>
      <c r="J277" s="5"/>
      <c r="K277" s="5"/>
      <c r="L277" s="23"/>
    </row>
    <row r="278" spans="1:12" s="11" customFormat="1" ht="15" x14ac:dyDescent="0.2">
      <c r="A278" s="14"/>
      <c r="C278" s="12"/>
      <c r="F278" s="13"/>
      <c r="H278" s="5"/>
      <c r="I278" s="5"/>
      <c r="J278" s="5"/>
      <c r="K278" s="5"/>
      <c r="L278" s="23"/>
    </row>
    <row r="279" spans="1:12" s="11" customFormat="1" ht="15" x14ac:dyDescent="0.2">
      <c r="A279" s="14"/>
      <c r="C279" s="12"/>
      <c r="F279" s="13"/>
      <c r="H279" s="5"/>
      <c r="I279" s="5"/>
      <c r="J279" s="5"/>
      <c r="K279" s="5"/>
      <c r="L279" s="23"/>
    </row>
    <row r="280" spans="1:12" s="11" customFormat="1" ht="15" x14ac:dyDescent="0.2">
      <c r="A280" s="14"/>
      <c r="C280" s="12"/>
      <c r="F280" s="13"/>
      <c r="H280" s="5"/>
      <c r="I280" s="5"/>
      <c r="J280" s="5"/>
      <c r="K280" s="5"/>
      <c r="L280" s="23"/>
    </row>
    <row r="281" spans="1:12" s="11" customFormat="1" ht="15" x14ac:dyDescent="0.2">
      <c r="A281" s="14"/>
      <c r="C281" s="12"/>
      <c r="F281" s="13"/>
      <c r="H281" s="5"/>
      <c r="I281" s="5"/>
      <c r="J281" s="5"/>
      <c r="K281" s="5"/>
      <c r="L281" s="23"/>
    </row>
    <row r="282" spans="1:12" s="11" customFormat="1" ht="15" x14ac:dyDescent="0.2">
      <c r="A282" s="14"/>
      <c r="C282" s="12"/>
      <c r="F282" s="13"/>
      <c r="H282" s="5"/>
      <c r="I282" s="5"/>
      <c r="J282" s="5"/>
      <c r="K282" s="5"/>
      <c r="L282" s="23"/>
    </row>
    <row r="283" spans="1:12" s="11" customFormat="1" ht="15" x14ac:dyDescent="0.2">
      <c r="A283" s="14"/>
      <c r="C283" s="12"/>
      <c r="F283" s="13"/>
      <c r="H283" s="5"/>
      <c r="I283" s="5"/>
      <c r="J283" s="5"/>
      <c r="K283" s="5"/>
      <c r="L283" s="23"/>
    </row>
    <row r="284" spans="1:12" s="11" customFormat="1" ht="15" x14ac:dyDescent="0.2">
      <c r="A284" s="14"/>
      <c r="C284" s="12"/>
      <c r="F284" s="13"/>
      <c r="H284" s="5"/>
      <c r="I284" s="5"/>
      <c r="J284" s="5"/>
      <c r="K284" s="5"/>
      <c r="L284" s="23"/>
    </row>
    <row r="285" spans="1:12" s="11" customFormat="1" ht="15" x14ac:dyDescent="0.2">
      <c r="A285" s="14"/>
      <c r="C285" s="12"/>
      <c r="F285" s="13"/>
      <c r="H285" s="5"/>
      <c r="I285" s="5"/>
      <c r="J285" s="5"/>
      <c r="K285" s="5"/>
      <c r="L285" s="23"/>
    </row>
    <row r="286" spans="1:12" s="11" customFormat="1" ht="15" x14ac:dyDescent="0.2">
      <c r="A286" s="14"/>
      <c r="C286" s="12"/>
      <c r="F286" s="13"/>
      <c r="H286" s="5"/>
      <c r="I286" s="5"/>
      <c r="J286" s="5"/>
      <c r="K286" s="5"/>
      <c r="L286" s="23"/>
    </row>
    <row r="287" spans="1:12" s="11" customFormat="1" ht="15" x14ac:dyDescent="0.2">
      <c r="A287" s="14"/>
      <c r="C287" s="12"/>
      <c r="F287" s="13"/>
      <c r="H287" s="5"/>
      <c r="I287" s="5"/>
      <c r="J287" s="5"/>
      <c r="K287" s="5"/>
      <c r="L287" s="23"/>
    </row>
    <row r="288" spans="1:12" s="11" customFormat="1" ht="15" x14ac:dyDescent="0.2">
      <c r="A288" s="14"/>
      <c r="C288" s="12"/>
      <c r="F288" s="13"/>
      <c r="H288" s="5"/>
      <c r="I288" s="5"/>
      <c r="J288" s="5"/>
      <c r="K288" s="5"/>
      <c r="L288" s="23"/>
    </row>
    <row r="289" spans="1:12" s="11" customFormat="1" ht="15" x14ac:dyDescent="0.2">
      <c r="A289" s="14"/>
      <c r="C289" s="12"/>
      <c r="F289" s="13"/>
      <c r="H289" s="5"/>
      <c r="I289" s="5"/>
      <c r="J289" s="5"/>
      <c r="K289" s="5"/>
      <c r="L289" s="23"/>
    </row>
    <row r="290" spans="1:12" s="11" customFormat="1" ht="15" x14ac:dyDescent="0.2">
      <c r="A290" s="14"/>
      <c r="C290" s="12"/>
      <c r="F290" s="13"/>
      <c r="H290" s="5"/>
      <c r="I290" s="5"/>
      <c r="J290" s="5"/>
      <c r="K290" s="5"/>
      <c r="L290" s="23"/>
    </row>
    <row r="291" spans="1:12" s="11" customFormat="1" ht="15" x14ac:dyDescent="0.2">
      <c r="A291" s="14"/>
      <c r="C291" s="12"/>
      <c r="F291" s="13"/>
      <c r="H291" s="5"/>
      <c r="I291" s="5"/>
      <c r="J291" s="5"/>
      <c r="K291" s="5"/>
      <c r="L291" s="23"/>
    </row>
    <row r="292" spans="1:12" s="11" customFormat="1" ht="15" x14ac:dyDescent="0.2">
      <c r="A292" s="14"/>
      <c r="C292" s="12"/>
      <c r="F292" s="13"/>
      <c r="H292" s="5"/>
      <c r="I292" s="5"/>
      <c r="J292" s="5"/>
      <c r="K292" s="5"/>
      <c r="L292" s="23"/>
    </row>
    <row r="293" spans="1:12" s="11" customFormat="1" ht="15" x14ac:dyDescent="0.2">
      <c r="A293" s="14"/>
      <c r="C293" s="12"/>
      <c r="F293" s="13"/>
      <c r="H293" s="5"/>
      <c r="I293" s="5"/>
      <c r="J293" s="5"/>
      <c r="K293" s="5"/>
      <c r="L293" s="23"/>
    </row>
    <row r="294" spans="1:12" s="11" customFormat="1" ht="15" x14ac:dyDescent="0.2">
      <c r="A294" s="14"/>
      <c r="C294" s="12"/>
      <c r="F294" s="13"/>
      <c r="H294" s="5"/>
      <c r="I294" s="5"/>
      <c r="J294" s="5"/>
      <c r="K294" s="5"/>
      <c r="L294" s="23"/>
    </row>
    <row r="295" spans="1:12" s="11" customFormat="1" ht="15" x14ac:dyDescent="0.2">
      <c r="A295" s="14"/>
      <c r="C295" s="12"/>
      <c r="F295" s="13"/>
      <c r="H295" s="5"/>
      <c r="I295" s="5"/>
      <c r="J295" s="5"/>
      <c r="K295" s="5"/>
      <c r="L295" s="23"/>
    </row>
    <row r="296" spans="1:12" s="11" customFormat="1" ht="15" x14ac:dyDescent="0.2">
      <c r="A296" s="14"/>
      <c r="C296" s="12"/>
      <c r="F296" s="13"/>
      <c r="H296" s="5"/>
      <c r="I296" s="5"/>
      <c r="J296" s="5"/>
      <c r="K296" s="5"/>
      <c r="L296" s="23"/>
    </row>
    <row r="297" spans="1:12" s="11" customFormat="1" ht="15" x14ac:dyDescent="0.2">
      <c r="A297" s="14"/>
      <c r="C297" s="12"/>
      <c r="F297" s="13"/>
      <c r="H297" s="5"/>
      <c r="I297" s="5"/>
      <c r="J297" s="5"/>
      <c r="K297" s="5"/>
      <c r="L297" s="23"/>
    </row>
    <row r="298" spans="1:12" s="11" customFormat="1" ht="15" x14ac:dyDescent="0.2">
      <c r="A298" s="14"/>
      <c r="C298" s="12"/>
      <c r="F298" s="13"/>
      <c r="H298" s="5"/>
      <c r="I298" s="5"/>
      <c r="J298" s="5"/>
      <c r="K298" s="5"/>
      <c r="L298" s="23"/>
    </row>
    <row r="299" spans="1:12" s="11" customFormat="1" ht="15" x14ac:dyDescent="0.2">
      <c r="A299" s="14"/>
      <c r="C299" s="12"/>
      <c r="F299" s="13"/>
      <c r="H299" s="5"/>
      <c r="I299" s="5"/>
      <c r="J299" s="5"/>
      <c r="K299" s="5"/>
      <c r="L299" s="23"/>
    </row>
    <row r="300" spans="1:12" s="11" customFormat="1" ht="15" x14ac:dyDescent="0.2">
      <c r="A300" s="14"/>
      <c r="C300" s="12"/>
      <c r="F300" s="13"/>
      <c r="H300" s="5"/>
      <c r="I300" s="5"/>
      <c r="J300" s="5"/>
      <c r="K300" s="5"/>
      <c r="L300" s="23"/>
    </row>
    <row r="301" spans="1:12" s="11" customFormat="1" ht="15" x14ac:dyDescent="0.2">
      <c r="A301" s="14"/>
      <c r="C301" s="12"/>
      <c r="F301" s="13"/>
      <c r="H301" s="5"/>
      <c r="I301" s="5"/>
      <c r="J301" s="5"/>
      <c r="K301" s="5"/>
      <c r="L301" s="23"/>
    </row>
    <row r="302" spans="1:12" s="11" customFormat="1" ht="15" x14ac:dyDescent="0.2">
      <c r="A302" s="14"/>
      <c r="C302" s="12"/>
      <c r="F302" s="13"/>
      <c r="H302" s="5"/>
      <c r="I302" s="5"/>
      <c r="J302" s="5"/>
      <c r="K302" s="5"/>
      <c r="L302" s="23"/>
    </row>
    <row r="303" spans="1:12" s="11" customFormat="1" ht="15" x14ac:dyDescent="0.2">
      <c r="A303" s="14"/>
      <c r="C303" s="12"/>
      <c r="F303" s="13"/>
      <c r="H303" s="5"/>
      <c r="I303" s="5"/>
      <c r="J303" s="5"/>
      <c r="K303" s="5"/>
      <c r="L303" s="23"/>
    </row>
    <row r="304" spans="1:12" s="11" customFormat="1" ht="15" x14ac:dyDescent="0.2">
      <c r="A304" s="14"/>
      <c r="C304" s="12"/>
      <c r="F304" s="13"/>
      <c r="H304" s="5"/>
      <c r="I304" s="5"/>
      <c r="J304" s="5"/>
      <c r="K304" s="5"/>
      <c r="L304" s="23"/>
    </row>
    <row r="305" spans="1:12" s="11" customFormat="1" ht="15" x14ac:dyDescent="0.2">
      <c r="A305" s="14"/>
      <c r="C305" s="12"/>
      <c r="F305" s="13"/>
      <c r="H305" s="5"/>
      <c r="I305" s="5"/>
      <c r="J305" s="5"/>
      <c r="K305" s="5"/>
      <c r="L305" s="23"/>
    </row>
    <row r="306" spans="1:12" s="11" customFormat="1" ht="15" x14ac:dyDescent="0.2">
      <c r="A306" s="14"/>
      <c r="C306" s="12"/>
      <c r="F306" s="13"/>
      <c r="H306" s="5"/>
      <c r="I306" s="5"/>
      <c r="J306" s="5"/>
      <c r="K306" s="5"/>
      <c r="L306" s="23"/>
    </row>
    <row r="307" spans="1:12" s="11" customFormat="1" ht="15" x14ac:dyDescent="0.2">
      <c r="A307" s="14"/>
      <c r="C307" s="12"/>
      <c r="F307" s="13"/>
      <c r="H307" s="5"/>
      <c r="I307" s="5"/>
      <c r="J307" s="5"/>
      <c r="K307" s="5"/>
      <c r="L307" s="23"/>
    </row>
    <row r="308" spans="1:12" s="11" customFormat="1" ht="15" x14ac:dyDescent="0.2">
      <c r="A308" s="14"/>
      <c r="C308" s="12"/>
      <c r="F308" s="13"/>
      <c r="H308" s="5"/>
      <c r="I308" s="5"/>
      <c r="J308" s="5"/>
      <c r="K308" s="5"/>
      <c r="L308" s="23"/>
    </row>
    <row r="309" spans="1:12" s="11" customFormat="1" ht="15" x14ac:dyDescent="0.2">
      <c r="A309" s="14"/>
      <c r="C309" s="12"/>
      <c r="F309" s="13"/>
      <c r="H309" s="5"/>
      <c r="I309" s="5"/>
      <c r="J309" s="5"/>
      <c r="K309" s="5"/>
      <c r="L309" s="23"/>
    </row>
    <row r="310" spans="1:12" s="11" customFormat="1" ht="15" x14ac:dyDescent="0.2">
      <c r="A310" s="14"/>
      <c r="C310" s="12"/>
      <c r="F310" s="13"/>
      <c r="H310" s="5"/>
      <c r="I310" s="5"/>
      <c r="J310" s="5"/>
      <c r="K310" s="5"/>
      <c r="L310" s="23"/>
    </row>
    <row r="311" spans="1:12" s="11" customFormat="1" ht="15" x14ac:dyDescent="0.2">
      <c r="A311" s="14"/>
      <c r="C311" s="12"/>
      <c r="F311" s="13"/>
      <c r="H311" s="5"/>
      <c r="I311" s="5"/>
      <c r="J311" s="5"/>
      <c r="K311" s="5"/>
      <c r="L311" s="23"/>
    </row>
    <row r="312" spans="1:12" s="11" customFormat="1" ht="15" x14ac:dyDescent="0.2">
      <c r="A312" s="14"/>
      <c r="C312" s="12"/>
      <c r="F312" s="13"/>
      <c r="H312" s="5"/>
      <c r="I312" s="5"/>
      <c r="J312" s="5"/>
      <c r="K312" s="5"/>
      <c r="L312" s="23"/>
    </row>
    <row r="313" spans="1:12" s="11" customFormat="1" ht="15" x14ac:dyDescent="0.2">
      <c r="A313" s="14"/>
      <c r="C313" s="12"/>
      <c r="F313" s="13"/>
      <c r="H313" s="5"/>
      <c r="I313" s="5"/>
      <c r="J313" s="5"/>
      <c r="K313" s="5"/>
      <c r="L313" s="23"/>
    </row>
    <row r="314" spans="1:12" s="11" customFormat="1" ht="15" x14ac:dyDescent="0.2">
      <c r="A314" s="14"/>
      <c r="C314" s="12"/>
      <c r="F314" s="13"/>
      <c r="H314" s="5"/>
      <c r="I314" s="5"/>
      <c r="J314" s="5"/>
      <c r="K314" s="5"/>
      <c r="L314" s="23"/>
    </row>
    <row r="315" spans="1:12" s="11" customFormat="1" ht="15" x14ac:dyDescent="0.2">
      <c r="A315" s="14"/>
      <c r="C315" s="12"/>
      <c r="F315" s="13"/>
      <c r="H315" s="5"/>
      <c r="I315" s="5"/>
      <c r="J315" s="5"/>
      <c r="K315" s="5"/>
      <c r="L315" s="23"/>
    </row>
    <row r="316" spans="1:12" s="11" customFormat="1" ht="15" x14ac:dyDescent="0.2">
      <c r="A316" s="14"/>
      <c r="C316" s="12"/>
      <c r="F316" s="13"/>
      <c r="H316" s="5"/>
      <c r="I316" s="5"/>
      <c r="J316" s="5"/>
      <c r="K316" s="5"/>
      <c r="L316" s="23"/>
    </row>
    <row r="317" spans="1:12" s="11" customFormat="1" ht="15" x14ac:dyDescent="0.2">
      <c r="A317" s="14"/>
      <c r="C317" s="12"/>
      <c r="F317" s="13"/>
      <c r="H317" s="5"/>
      <c r="I317" s="5"/>
      <c r="J317" s="5"/>
      <c r="K317" s="5"/>
      <c r="L317" s="23"/>
    </row>
    <row r="318" spans="1:12" s="11" customFormat="1" ht="15" x14ac:dyDescent="0.2">
      <c r="A318" s="14"/>
      <c r="C318" s="12"/>
      <c r="F318" s="13"/>
      <c r="H318" s="5"/>
      <c r="I318" s="5"/>
      <c r="J318" s="5"/>
      <c r="K318" s="5"/>
      <c r="L318" s="23"/>
    </row>
    <row r="319" spans="1:12" s="11" customFormat="1" ht="15" x14ac:dyDescent="0.2">
      <c r="A319" s="14"/>
      <c r="C319" s="12"/>
      <c r="F319" s="13"/>
      <c r="H319" s="5"/>
      <c r="I319" s="5"/>
      <c r="J319" s="5"/>
      <c r="K319" s="5"/>
      <c r="L319" s="23"/>
    </row>
    <row r="320" spans="1:12" s="11" customFormat="1" ht="15" x14ac:dyDescent="0.2">
      <c r="A320" s="14"/>
      <c r="C320" s="12"/>
      <c r="F320" s="13"/>
      <c r="H320" s="5"/>
      <c r="I320" s="5"/>
      <c r="J320" s="5"/>
      <c r="K320" s="5"/>
      <c r="L320" s="23"/>
    </row>
    <row r="321" spans="1:12" s="11" customFormat="1" ht="15" x14ac:dyDescent="0.2">
      <c r="A321" s="14"/>
      <c r="C321" s="12"/>
      <c r="F321" s="13"/>
      <c r="H321" s="5"/>
      <c r="I321" s="5"/>
      <c r="J321" s="5"/>
      <c r="K321" s="5"/>
      <c r="L321" s="23"/>
    </row>
    <row r="322" spans="1:12" s="11" customFormat="1" ht="15" x14ac:dyDescent="0.2">
      <c r="A322" s="14"/>
      <c r="C322" s="12"/>
      <c r="F322" s="13"/>
      <c r="H322" s="5"/>
      <c r="I322" s="5"/>
      <c r="J322" s="5"/>
      <c r="K322" s="5"/>
      <c r="L322" s="23"/>
    </row>
    <row r="323" spans="1:12" s="11" customFormat="1" ht="15" x14ac:dyDescent="0.2">
      <c r="A323" s="14"/>
      <c r="C323" s="12"/>
      <c r="F323" s="13"/>
      <c r="H323" s="5"/>
      <c r="I323" s="5"/>
      <c r="J323" s="5"/>
      <c r="K323" s="5"/>
      <c r="L323" s="23"/>
    </row>
    <row r="324" spans="1:12" s="11" customFormat="1" ht="15" x14ac:dyDescent="0.2">
      <c r="A324" s="14"/>
      <c r="C324" s="12"/>
      <c r="F324" s="13"/>
      <c r="H324" s="5"/>
      <c r="I324" s="5"/>
      <c r="J324" s="5"/>
      <c r="K324" s="5"/>
      <c r="L324" s="23"/>
    </row>
    <row r="325" spans="1:12" s="11" customFormat="1" ht="15" x14ac:dyDescent="0.2">
      <c r="A325" s="14"/>
      <c r="C325" s="12"/>
      <c r="F325" s="13"/>
      <c r="H325" s="5"/>
      <c r="I325" s="5"/>
      <c r="J325" s="5"/>
      <c r="K325" s="5"/>
      <c r="L325" s="23"/>
    </row>
    <row r="326" spans="1:12" s="11" customFormat="1" ht="15" x14ac:dyDescent="0.2">
      <c r="A326" s="14"/>
      <c r="C326" s="12"/>
      <c r="F326" s="13"/>
      <c r="H326" s="5"/>
      <c r="I326" s="5"/>
      <c r="J326" s="5"/>
      <c r="K326" s="5"/>
      <c r="L326" s="23"/>
    </row>
    <row r="327" spans="1:12" s="11" customFormat="1" ht="15" x14ac:dyDescent="0.2">
      <c r="A327" s="14"/>
      <c r="C327" s="12"/>
      <c r="F327" s="13"/>
      <c r="H327" s="5"/>
      <c r="I327" s="5"/>
      <c r="J327" s="5"/>
      <c r="K327" s="5"/>
      <c r="L327" s="23"/>
    </row>
    <row r="328" spans="1:12" s="11" customFormat="1" ht="15" x14ac:dyDescent="0.2">
      <c r="A328" s="14"/>
      <c r="C328" s="12"/>
      <c r="F328" s="13"/>
      <c r="H328" s="5"/>
      <c r="I328" s="5"/>
      <c r="J328" s="5"/>
      <c r="K328" s="5"/>
      <c r="L328" s="23"/>
    </row>
    <row r="329" spans="1:12" s="11" customFormat="1" ht="15" x14ac:dyDescent="0.2">
      <c r="A329" s="14"/>
      <c r="C329" s="12"/>
      <c r="F329" s="13"/>
      <c r="H329" s="5"/>
      <c r="I329" s="5"/>
      <c r="J329" s="5"/>
      <c r="K329" s="5"/>
      <c r="L329" s="23"/>
    </row>
    <row r="330" spans="1:12" s="11" customFormat="1" ht="15" x14ac:dyDescent="0.2">
      <c r="A330" s="14"/>
      <c r="C330" s="12"/>
      <c r="F330" s="13"/>
      <c r="H330" s="5"/>
      <c r="I330" s="5"/>
      <c r="J330" s="5"/>
      <c r="K330" s="5"/>
      <c r="L330" s="23"/>
    </row>
    <row r="331" spans="1:12" s="11" customFormat="1" ht="15" x14ac:dyDescent="0.2">
      <c r="A331" s="14"/>
      <c r="C331" s="12"/>
      <c r="F331" s="13"/>
      <c r="H331" s="5"/>
      <c r="I331" s="5"/>
      <c r="J331" s="5"/>
      <c r="K331" s="5"/>
      <c r="L331" s="23"/>
    </row>
    <row r="332" spans="1:12" s="11" customFormat="1" ht="15" x14ac:dyDescent="0.2">
      <c r="A332" s="14"/>
      <c r="C332" s="12"/>
      <c r="F332" s="13"/>
      <c r="H332" s="5"/>
      <c r="I332" s="5"/>
      <c r="J332" s="5"/>
      <c r="K332" s="5"/>
      <c r="L332" s="23"/>
    </row>
    <row r="333" spans="1:12" s="11" customFormat="1" ht="15" x14ac:dyDescent="0.2">
      <c r="A333" s="14"/>
      <c r="C333" s="12"/>
      <c r="F333" s="13"/>
      <c r="H333" s="5"/>
      <c r="I333" s="5"/>
      <c r="J333" s="5"/>
      <c r="K333" s="5"/>
      <c r="L333" s="23"/>
    </row>
    <row r="334" spans="1:12" s="11" customFormat="1" ht="15" x14ac:dyDescent="0.2">
      <c r="A334" s="14"/>
      <c r="C334" s="12"/>
      <c r="F334" s="13"/>
      <c r="H334" s="5"/>
      <c r="I334" s="5"/>
      <c r="J334" s="5"/>
      <c r="K334" s="5"/>
      <c r="L334" s="23"/>
    </row>
    <row r="335" spans="1:12" s="11" customFormat="1" ht="15" x14ac:dyDescent="0.2">
      <c r="A335" s="14"/>
      <c r="C335" s="12"/>
      <c r="F335" s="13"/>
      <c r="H335" s="5"/>
      <c r="I335" s="5"/>
      <c r="J335" s="5"/>
      <c r="K335" s="5"/>
      <c r="L335" s="23"/>
    </row>
    <row r="336" spans="1:12" s="11" customFormat="1" ht="15" x14ac:dyDescent="0.2">
      <c r="A336" s="14"/>
      <c r="C336" s="12"/>
      <c r="F336" s="13"/>
      <c r="H336" s="5"/>
      <c r="I336" s="5"/>
      <c r="J336" s="5"/>
      <c r="K336" s="5"/>
      <c r="L336" s="23"/>
    </row>
    <row r="337" spans="1:12" s="11" customFormat="1" ht="15" x14ac:dyDescent="0.2">
      <c r="A337" s="14"/>
      <c r="C337" s="12"/>
      <c r="F337" s="13"/>
      <c r="H337" s="5"/>
      <c r="I337" s="5"/>
      <c r="J337" s="5"/>
      <c r="K337" s="5"/>
      <c r="L337" s="23"/>
    </row>
    <row r="338" spans="1:12" s="11" customFormat="1" ht="15" x14ac:dyDescent="0.2">
      <c r="A338" s="14"/>
      <c r="C338" s="12"/>
      <c r="F338" s="13"/>
      <c r="H338" s="5"/>
      <c r="I338" s="5"/>
      <c r="J338" s="5"/>
      <c r="K338" s="5"/>
      <c r="L338" s="23"/>
    </row>
    <row r="339" spans="1:12" s="11" customFormat="1" ht="15" x14ac:dyDescent="0.2">
      <c r="A339" s="14"/>
      <c r="C339" s="12"/>
      <c r="F339" s="13"/>
      <c r="H339" s="5"/>
      <c r="I339" s="5"/>
      <c r="J339" s="5"/>
      <c r="K339" s="5"/>
      <c r="L339" s="23"/>
    </row>
    <row r="340" spans="1:12" s="11" customFormat="1" ht="15" x14ac:dyDescent="0.2">
      <c r="A340" s="14"/>
      <c r="C340" s="12"/>
      <c r="F340" s="13"/>
      <c r="H340" s="5"/>
      <c r="I340" s="5"/>
      <c r="J340" s="5"/>
      <c r="K340" s="5"/>
      <c r="L340" s="23"/>
    </row>
    <row r="341" spans="1:12" s="11" customFormat="1" ht="15" x14ac:dyDescent="0.2">
      <c r="A341" s="14"/>
      <c r="C341" s="12"/>
      <c r="F341" s="13"/>
      <c r="H341" s="5"/>
      <c r="I341" s="5"/>
      <c r="J341" s="5"/>
      <c r="K341" s="5"/>
      <c r="L341" s="23"/>
    </row>
    <row r="342" spans="1:12" s="11" customFormat="1" ht="15" x14ac:dyDescent="0.2">
      <c r="A342" s="14"/>
      <c r="C342" s="12"/>
      <c r="F342" s="13"/>
      <c r="H342" s="5"/>
      <c r="I342" s="5"/>
      <c r="J342" s="5"/>
      <c r="K342" s="5"/>
      <c r="L342" s="23"/>
    </row>
    <row r="343" spans="1:12" s="11" customFormat="1" ht="15" x14ac:dyDescent="0.2">
      <c r="A343" s="14"/>
      <c r="C343" s="12"/>
      <c r="F343" s="13"/>
      <c r="H343" s="5"/>
      <c r="I343" s="5"/>
      <c r="J343" s="5"/>
      <c r="K343" s="5"/>
      <c r="L343" s="23"/>
    </row>
    <row r="344" spans="1:12" s="11" customFormat="1" ht="15" x14ac:dyDescent="0.2">
      <c r="A344" s="14"/>
      <c r="C344" s="12"/>
      <c r="F344" s="13"/>
      <c r="H344" s="5"/>
      <c r="I344" s="5"/>
      <c r="J344" s="5"/>
      <c r="K344" s="5"/>
      <c r="L344" s="23"/>
    </row>
    <row r="345" spans="1:12" s="11" customFormat="1" ht="15" x14ac:dyDescent="0.2">
      <c r="A345" s="14"/>
      <c r="C345" s="12"/>
      <c r="F345" s="13"/>
      <c r="H345" s="5"/>
      <c r="I345" s="5"/>
      <c r="J345" s="5"/>
      <c r="K345" s="5"/>
      <c r="L345" s="23"/>
    </row>
    <row r="346" spans="1:12" s="11" customFormat="1" ht="15" x14ac:dyDescent="0.2">
      <c r="A346" s="14"/>
      <c r="C346" s="12"/>
      <c r="F346" s="13"/>
      <c r="H346" s="5"/>
      <c r="I346" s="5"/>
      <c r="J346" s="5"/>
      <c r="K346" s="5"/>
      <c r="L346" s="23"/>
    </row>
    <row r="347" spans="1:12" s="11" customFormat="1" ht="15" x14ac:dyDescent="0.2">
      <c r="A347" s="14"/>
      <c r="C347" s="12"/>
      <c r="F347" s="13"/>
      <c r="H347" s="5"/>
      <c r="I347" s="5"/>
      <c r="J347" s="5"/>
      <c r="K347" s="5"/>
      <c r="L347" s="23"/>
    </row>
    <row r="348" spans="1:12" s="11" customFormat="1" ht="15" x14ac:dyDescent="0.2">
      <c r="A348" s="14"/>
      <c r="C348" s="12"/>
      <c r="F348" s="13"/>
      <c r="H348" s="5"/>
      <c r="I348" s="5"/>
      <c r="J348" s="5"/>
      <c r="K348" s="5"/>
      <c r="L348" s="23"/>
    </row>
    <row r="349" spans="1:12" s="11" customFormat="1" ht="15" x14ac:dyDescent="0.2">
      <c r="A349" s="14"/>
      <c r="C349" s="12"/>
      <c r="F349" s="13"/>
      <c r="H349" s="5"/>
      <c r="I349" s="5"/>
      <c r="J349" s="5"/>
      <c r="K349" s="5"/>
      <c r="L349" s="23"/>
    </row>
    <row r="350" spans="1:12" s="11" customFormat="1" ht="15" x14ac:dyDescent="0.2">
      <c r="A350" s="14"/>
      <c r="C350" s="12"/>
      <c r="F350" s="13"/>
      <c r="H350" s="5"/>
      <c r="I350" s="5"/>
      <c r="J350" s="5"/>
      <c r="K350" s="5"/>
      <c r="L350" s="23"/>
    </row>
    <row r="351" spans="1:12" s="11" customFormat="1" ht="15" x14ac:dyDescent="0.2">
      <c r="A351" s="14"/>
      <c r="C351" s="12"/>
      <c r="F351" s="13"/>
      <c r="H351" s="5"/>
      <c r="I351" s="5"/>
      <c r="J351" s="5"/>
      <c r="K351" s="5"/>
      <c r="L351" s="23"/>
    </row>
    <row r="352" spans="1:12" s="11" customFormat="1" ht="15" x14ac:dyDescent="0.2">
      <c r="A352" s="14"/>
      <c r="C352" s="12"/>
      <c r="F352" s="13"/>
      <c r="H352" s="5"/>
      <c r="I352" s="5"/>
      <c r="J352" s="5"/>
      <c r="K352" s="5"/>
      <c r="L352" s="23"/>
    </row>
    <row r="353" spans="1:12" s="11" customFormat="1" ht="15" x14ac:dyDescent="0.2">
      <c r="A353" s="14"/>
      <c r="C353" s="12"/>
      <c r="F353" s="13"/>
      <c r="H353" s="5"/>
      <c r="I353" s="5"/>
      <c r="J353" s="5"/>
      <c r="K353" s="5"/>
      <c r="L353" s="23"/>
    </row>
    <row r="354" spans="1:12" s="11" customFormat="1" ht="15" x14ac:dyDescent="0.2">
      <c r="A354" s="14"/>
      <c r="C354" s="12"/>
      <c r="F354" s="13"/>
      <c r="H354" s="5"/>
      <c r="I354" s="5"/>
      <c r="J354" s="5"/>
      <c r="K354" s="5"/>
      <c r="L354" s="23"/>
    </row>
    <row r="355" spans="1:12" s="11" customFormat="1" ht="15" x14ac:dyDescent="0.2">
      <c r="A355" s="14"/>
      <c r="C355" s="12"/>
      <c r="F355" s="13"/>
      <c r="H355" s="5"/>
      <c r="I355" s="5"/>
      <c r="J355" s="5"/>
      <c r="K355" s="5"/>
      <c r="L355" s="23"/>
    </row>
    <row r="356" spans="1:12" s="11" customFormat="1" ht="15" x14ac:dyDescent="0.2">
      <c r="A356" s="14"/>
      <c r="C356" s="12"/>
      <c r="F356" s="13"/>
      <c r="H356" s="5"/>
      <c r="I356" s="5"/>
      <c r="J356" s="5"/>
      <c r="K356" s="5"/>
      <c r="L356" s="23"/>
    </row>
    <row r="357" spans="1:12" s="11" customFormat="1" ht="15" x14ac:dyDescent="0.2">
      <c r="A357" s="14"/>
      <c r="C357" s="12"/>
      <c r="F357" s="13"/>
      <c r="H357" s="5"/>
      <c r="I357" s="5"/>
      <c r="J357" s="5"/>
      <c r="K357" s="5"/>
      <c r="L357" s="23"/>
    </row>
    <row r="358" spans="1:12" s="11" customFormat="1" ht="15" x14ac:dyDescent="0.2">
      <c r="A358" s="14"/>
      <c r="C358" s="12"/>
      <c r="F358" s="13"/>
      <c r="H358" s="5"/>
      <c r="I358" s="5"/>
      <c r="J358" s="5"/>
      <c r="K358" s="5"/>
      <c r="L358" s="23"/>
    </row>
    <row r="359" spans="1:12" s="11" customFormat="1" ht="15" x14ac:dyDescent="0.2">
      <c r="A359" s="14"/>
      <c r="C359" s="12"/>
      <c r="F359" s="13"/>
      <c r="H359" s="5"/>
      <c r="I359" s="5"/>
      <c r="J359" s="5"/>
      <c r="K359" s="5"/>
      <c r="L359" s="23"/>
    </row>
    <row r="360" spans="1:12" s="11" customFormat="1" ht="15" x14ac:dyDescent="0.2">
      <c r="A360" s="14"/>
      <c r="C360" s="12"/>
      <c r="F360" s="13"/>
      <c r="H360" s="5"/>
      <c r="I360" s="5"/>
      <c r="J360" s="5"/>
      <c r="K360" s="5"/>
      <c r="L360" s="23"/>
    </row>
    <row r="361" spans="1:12" s="11" customFormat="1" ht="15" x14ac:dyDescent="0.2">
      <c r="A361" s="14"/>
      <c r="C361" s="12"/>
      <c r="F361" s="13"/>
      <c r="H361" s="5"/>
      <c r="I361" s="5"/>
      <c r="J361" s="5"/>
      <c r="K361" s="5"/>
      <c r="L361" s="23"/>
    </row>
    <row r="362" spans="1:12" s="11" customFormat="1" ht="15" x14ac:dyDescent="0.2">
      <c r="A362" s="14"/>
      <c r="C362" s="12"/>
      <c r="F362" s="13"/>
      <c r="H362" s="5"/>
      <c r="I362" s="5"/>
      <c r="J362" s="5"/>
      <c r="K362" s="5"/>
      <c r="L362" s="23"/>
    </row>
    <row r="363" spans="1:12" s="11" customFormat="1" ht="15" x14ac:dyDescent="0.2">
      <c r="A363" s="14"/>
      <c r="C363" s="12"/>
      <c r="F363" s="13"/>
      <c r="H363" s="5"/>
      <c r="I363" s="5"/>
      <c r="J363" s="5"/>
      <c r="K363" s="5"/>
      <c r="L363" s="23"/>
    </row>
    <row r="364" spans="1:12" s="11" customFormat="1" ht="15" x14ac:dyDescent="0.2">
      <c r="A364" s="14"/>
      <c r="C364" s="12"/>
      <c r="F364" s="13"/>
      <c r="H364" s="5"/>
      <c r="I364" s="5"/>
      <c r="J364" s="5"/>
      <c r="K364" s="5"/>
      <c r="L364" s="23"/>
    </row>
    <row r="365" spans="1:12" s="11" customFormat="1" ht="15" x14ac:dyDescent="0.2">
      <c r="A365" s="14"/>
      <c r="C365" s="12"/>
      <c r="F365" s="13"/>
      <c r="H365" s="5"/>
      <c r="I365" s="5"/>
      <c r="J365" s="5"/>
      <c r="K365" s="5"/>
      <c r="L365" s="23"/>
    </row>
    <row r="366" spans="1:12" s="11" customFormat="1" ht="15" x14ac:dyDescent="0.2">
      <c r="A366" s="14"/>
      <c r="C366" s="12"/>
      <c r="F366" s="13"/>
      <c r="H366" s="5"/>
      <c r="I366" s="5"/>
      <c r="J366" s="5"/>
      <c r="K366" s="5"/>
      <c r="L366" s="23"/>
    </row>
    <row r="367" spans="1:12" s="11" customFormat="1" ht="15" x14ac:dyDescent="0.2">
      <c r="A367" s="14"/>
      <c r="C367" s="12"/>
      <c r="F367" s="13"/>
      <c r="H367" s="5"/>
      <c r="I367" s="5"/>
      <c r="J367" s="5"/>
      <c r="K367" s="5"/>
      <c r="L367" s="23"/>
    </row>
    <row r="368" spans="1:12" s="11" customFormat="1" ht="15" x14ac:dyDescent="0.2">
      <c r="A368" s="14"/>
      <c r="C368" s="12"/>
      <c r="F368" s="13"/>
      <c r="H368" s="5"/>
      <c r="I368" s="5"/>
      <c r="J368" s="5"/>
      <c r="K368" s="5"/>
      <c r="L368" s="23"/>
    </row>
    <row r="369" spans="1:12" s="11" customFormat="1" ht="15" x14ac:dyDescent="0.2">
      <c r="A369" s="14"/>
      <c r="C369" s="12"/>
      <c r="F369" s="13"/>
      <c r="H369" s="5"/>
      <c r="I369" s="5"/>
      <c r="J369" s="5"/>
      <c r="K369" s="5"/>
      <c r="L369" s="23"/>
    </row>
    <row r="370" spans="1:12" s="11" customFormat="1" ht="15" x14ac:dyDescent="0.2">
      <c r="A370" s="14"/>
      <c r="C370" s="12"/>
      <c r="F370" s="13"/>
      <c r="H370" s="5"/>
      <c r="I370" s="5"/>
      <c r="J370" s="5"/>
      <c r="K370" s="5"/>
      <c r="L370" s="23"/>
    </row>
    <row r="371" spans="1:12" s="11" customFormat="1" ht="15" x14ac:dyDescent="0.2">
      <c r="A371" s="14"/>
      <c r="C371" s="12"/>
      <c r="F371" s="13"/>
      <c r="H371" s="5"/>
      <c r="I371" s="5"/>
      <c r="J371" s="5"/>
      <c r="K371" s="5"/>
      <c r="L371" s="23"/>
    </row>
    <row r="372" spans="1:12" s="11" customFormat="1" ht="15" x14ac:dyDescent="0.2">
      <c r="A372" s="14"/>
      <c r="C372" s="12"/>
      <c r="F372" s="13"/>
      <c r="H372" s="5"/>
      <c r="I372" s="5"/>
      <c r="J372" s="5"/>
      <c r="K372" s="5"/>
      <c r="L372" s="23"/>
    </row>
    <row r="373" spans="1:12" s="11" customFormat="1" ht="15" x14ac:dyDescent="0.2">
      <c r="A373" s="14"/>
      <c r="C373" s="12"/>
      <c r="F373" s="13"/>
      <c r="H373" s="5"/>
      <c r="I373" s="5"/>
      <c r="J373" s="5"/>
      <c r="K373" s="5"/>
      <c r="L373" s="23"/>
    </row>
    <row r="374" spans="1:12" s="11" customFormat="1" ht="15" x14ac:dyDescent="0.2">
      <c r="A374" s="14"/>
      <c r="C374" s="12"/>
      <c r="F374" s="13"/>
      <c r="H374" s="5"/>
      <c r="I374" s="5"/>
      <c r="J374" s="5"/>
      <c r="K374" s="5"/>
      <c r="L374" s="23"/>
    </row>
    <row r="375" spans="1:12" s="11" customFormat="1" ht="15" x14ac:dyDescent="0.2">
      <c r="A375" s="14"/>
      <c r="C375" s="12"/>
      <c r="F375" s="13"/>
      <c r="H375" s="5"/>
      <c r="I375" s="5"/>
      <c r="J375" s="5"/>
      <c r="K375" s="5"/>
      <c r="L375" s="23"/>
    </row>
    <row r="376" spans="1:12" s="11" customFormat="1" ht="15" x14ac:dyDescent="0.2">
      <c r="A376" s="14"/>
      <c r="C376" s="12"/>
      <c r="F376" s="13"/>
      <c r="H376" s="5"/>
      <c r="I376" s="5"/>
      <c r="J376" s="5"/>
      <c r="K376" s="5"/>
      <c r="L376" s="23"/>
    </row>
    <row r="377" spans="1:12" s="11" customFormat="1" ht="15" x14ac:dyDescent="0.2">
      <c r="A377" s="14"/>
      <c r="C377" s="12"/>
      <c r="F377" s="13"/>
      <c r="H377" s="5"/>
      <c r="I377" s="5"/>
      <c r="J377" s="5"/>
      <c r="K377" s="5"/>
      <c r="L377" s="23"/>
    </row>
    <row r="378" spans="1:12" s="11" customFormat="1" ht="15" x14ac:dyDescent="0.2">
      <c r="A378" s="14"/>
      <c r="C378" s="12"/>
      <c r="F378" s="13"/>
      <c r="H378" s="5"/>
      <c r="I378" s="5"/>
      <c r="J378" s="5"/>
      <c r="K378" s="5"/>
      <c r="L378" s="23"/>
    </row>
    <row r="379" spans="1:12" s="11" customFormat="1" ht="15" x14ac:dyDescent="0.2">
      <c r="A379" s="14"/>
      <c r="C379" s="12"/>
      <c r="F379" s="13"/>
      <c r="H379" s="5"/>
      <c r="I379" s="5"/>
      <c r="J379" s="5"/>
      <c r="K379" s="5"/>
      <c r="L379" s="23"/>
    </row>
    <row r="380" spans="1:12" s="11" customFormat="1" ht="15" x14ac:dyDescent="0.2">
      <c r="A380" s="14"/>
      <c r="C380" s="12"/>
      <c r="F380" s="13"/>
      <c r="H380" s="5"/>
      <c r="I380" s="5"/>
      <c r="J380" s="5"/>
      <c r="K380" s="5"/>
      <c r="L380" s="23"/>
    </row>
    <row r="381" spans="1:12" s="11" customFormat="1" ht="15" x14ac:dyDescent="0.2">
      <c r="A381" s="14"/>
      <c r="C381" s="12"/>
      <c r="F381" s="13"/>
      <c r="H381" s="5"/>
      <c r="I381" s="5"/>
      <c r="J381" s="5"/>
      <c r="K381" s="5"/>
      <c r="L381" s="23"/>
    </row>
    <row r="382" spans="1:12" s="11" customFormat="1" ht="15" x14ac:dyDescent="0.2">
      <c r="A382" s="14"/>
      <c r="C382" s="12"/>
      <c r="F382" s="13"/>
      <c r="H382" s="5"/>
      <c r="I382" s="5"/>
      <c r="J382" s="5"/>
      <c r="K382" s="5"/>
      <c r="L382" s="23"/>
    </row>
    <row r="383" spans="1:12" s="11" customFormat="1" ht="15" x14ac:dyDescent="0.2">
      <c r="A383" s="14"/>
      <c r="C383" s="12"/>
      <c r="F383" s="13"/>
      <c r="H383" s="5"/>
      <c r="I383" s="5"/>
      <c r="J383" s="5"/>
      <c r="K383" s="5"/>
      <c r="L383" s="23"/>
    </row>
    <row r="384" spans="1:12" s="11" customFormat="1" ht="15" x14ac:dyDescent="0.2">
      <c r="A384" s="14"/>
      <c r="C384" s="12"/>
      <c r="F384" s="13"/>
      <c r="H384" s="5"/>
      <c r="I384" s="5"/>
      <c r="J384" s="5"/>
      <c r="K384" s="5"/>
      <c r="L384" s="23"/>
    </row>
    <row r="385" spans="1:12" s="11" customFormat="1" ht="15" x14ac:dyDescent="0.2">
      <c r="A385" s="14"/>
      <c r="C385" s="12"/>
      <c r="F385" s="13"/>
      <c r="H385" s="5"/>
      <c r="I385" s="5"/>
      <c r="J385" s="5"/>
      <c r="K385" s="5"/>
      <c r="L385" s="23"/>
    </row>
    <row r="386" spans="1:12" s="11" customFormat="1" ht="15" x14ac:dyDescent="0.2">
      <c r="A386" s="14"/>
      <c r="C386" s="12"/>
      <c r="F386" s="13"/>
      <c r="H386" s="5"/>
      <c r="I386" s="5"/>
      <c r="J386" s="5"/>
      <c r="K386" s="5"/>
      <c r="L386" s="23"/>
    </row>
    <row r="387" spans="1:12" s="11" customFormat="1" ht="15" x14ac:dyDescent="0.2">
      <c r="A387" s="14"/>
      <c r="C387" s="12"/>
      <c r="F387" s="13"/>
      <c r="H387" s="5"/>
      <c r="I387" s="5"/>
      <c r="J387" s="5"/>
      <c r="K387" s="5"/>
      <c r="L387" s="23"/>
    </row>
    <row r="388" spans="1:12" s="11" customFormat="1" ht="15" x14ac:dyDescent="0.2">
      <c r="A388" s="14"/>
      <c r="C388" s="12"/>
      <c r="F388" s="13"/>
      <c r="H388" s="5"/>
      <c r="I388" s="5"/>
      <c r="J388" s="5"/>
      <c r="K388" s="5"/>
      <c r="L388" s="23"/>
    </row>
    <row r="389" spans="1:12" s="11" customFormat="1" ht="15" x14ac:dyDescent="0.2">
      <c r="A389" s="14"/>
      <c r="C389" s="12"/>
      <c r="F389" s="13"/>
      <c r="H389" s="5"/>
      <c r="I389" s="5"/>
      <c r="J389" s="5"/>
      <c r="K389" s="5"/>
      <c r="L389" s="23"/>
    </row>
    <row r="390" spans="1:12" s="11" customFormat="1" ht="15" x14ac:dyDescent="0.2">
      <c r="A390" s="14"/>
      <c r="C390" s="12"/>
      <c r="F390" s="13"/>
      <c r="H390" s="5"/>
      <c r="I390" s="5"/>
      <c r="J390" s="5"/>
      <c r="K390" s="5"/>
      <c r="L390" s="23"/>
    </row>
    <row r="391" spans="1:12" s="11" customFormat="1" ht="15" x14ac:dyDescent="0.2">
      <c r="A391" s="14"/>
      <c r="C391" s="12"/>
      <c r="F391" s="13"/>
      <c r="H391" s="5"/>
      <c r="I391" s="5"/>
      <c r="J391" s="5"/>
      <c r="K391" s="5"/>
      <c r="L391" s="23"/>
    </row>
    <row r="392" spans="1:12" s="11" customFormat="1" ht="15" x14ac:dyDescent="0.2">
      <c r="A392" s="14"/>
      <c r="C392" s="12"/>
      <c r="F392" s="13"/>
      <c r="H392" s="5"/>
      <c r="I392" s="5"/>
      <c r="J392" s="5"/>
      <c r="K392" s="5"/>
      <c r="L392" s="23"/>
    </row>
    <row r="393" spans="1:12" s="11" customFormat="1" ht="15" x14ac:dyDescent="0.2">
      <c r="A393" s="14"/>
      <c r="C393" s="12"/>
      <c r="F393" s="13"/>
      <c r="H393" s="5"/>
      <c r="I393" s="5"/>
      <c r="J393" s="5"/>
      <c r="K393" s="5"/>
      <c r="L393" s="23"/>
    </row>
    <row r="394" spans="1:12" s="11" customFormat="1" ht="15" x14ac:dyDescent="0.2">
      <c r="A394" s="14"/>
      <c r="C394" s="12"/>
      <c r="F394" s="13"/>
      <c r="H394" s="5"/>
      <c r="I394" s="5"/>
      <c r="J394" s="5"/>
      <c r="K394" s="5"/>
      <c r="L394" s="23"/>
    </row>
    <row r="395" spans="1:12" s="11" customFormat="1" ht="15" x14ac:dyDescent="0.2">
      <c r="A395" s="14"/>
      <c r="C395" s="12"/>
      <c r="F395" s="13"/>
      <c r="H395" s="5"/>
      <c r="I395" s="5"/>
      <c r="J395" s="5"/>
      <c r="K395" s="5"/>
      <c r="L395" s="23"/>
    </row>
    <row r="396" spans="1:12" s="11" customFormat="1" ht="15" x14ac:dyDescent="0.2">
      <c r="A396" s="14"/>
      <c r="C396" s="12"/>
      <c r="F396" s="13"/>
      <c r="H396" s="5"/>
      <c r="I396" s="5"/>
      <c r="J396" s="5"/>
      <c r="K396" s="5"/>
      <c r="L396" s="23"/>
    </row>
    <row r="397" spans="1:12" s="11" customFormat="1" ht="15" x14ac:dyDescent="0.2">
      <c r="A397" s="14"/>
      <c r="C397" s="12"/>
      <c r="F397" s="13"/>
      <c r="H397" s="5"/>
      <c r="I397" s="5"/>
      <c r="J397" s="5"/>
      <c r="K397" s="5"/>
      <c r="L397" s="23"/>
    </row>
    <row r="398" spans="1:12" s="11" customFormat="1" ht="15" x14ac:dyDescent="0.2">
      <c r="A398" s="14"/>
      <c r="C398" s="12"/>
      <c r="F398" s="13"/>
      <c r="H398" s="5"/>
      <c r="I398" s="5"/>
      <c r="J398" s="5"/>
      <c r="K398" s="5"/>
      <c r="L398" s="23"/>
    </row>
    <row r="399" spans="1:12" s="11" customFormat="1" ht="15" x14ac:dyDescent="0.2">
      <c r="A399" s="14"/>
      <c r="C399" s="12"/>
      <c r="F399" s="13"/>
      <c r="H399" s="5"/>
      <c r="I399" s="5"/>
      <c r="J399" s="5"/>
      <c r="K399" s="5"/>
      <c r="L399" s="23"/>
    </row>
    <row r="400" spans="1:12" s="11" customFormat="1" ht="15" x14ac:dyDescent="0.2">
      <c r="A400" s="14"/>
      <c r="C400" s="12"/>
      <c r="F400" s="13"/>
      <c r="H400" s="5"/>
      <c r="I400" s="5"/>
      <c r="J400" s="5"/>
      <c r="K400" s="5"/>
      <c r="L400" s="23"/>
    </row>
    <row r="401" spans="1:12" s="11" customFormat="1" ht="15" x14ac:dyDescent="0.2">
      <c r="A401" s="14"/>
      <c r="C401" s="12"/>
      <c r="F401" s="13"/>
      <c r="H401" s="5"/>
      <c r="I401" s="5"/>
      <c r="J401" s="5"/>
      <c r="K401" s="5"/>
      <c r="L401" s="23"/>
    </row>
    <row r="402" spans="1:12" s="11" customFormat="1" ht="15" x14ac:dyDescent="0.2">
      <c r="A402" s="14"/>
      <c r="C402" s="12"/>
      <c r="F402" s="13"/>
      <c r="H402" s="5"/>
      <c r="I402" s="5"/>
      <c r="J402" s="5"/>
      <c r="K402" s="5"/>
      <c r="L402" s="23"/>
    </row>
    <row r="403" spans="1:12" s="11" customFormat="1" ht="15" x14ac:dyDescent="0.2">
      <c r="A403" s="14"/>
      <c r="C403" s="12"/>
      <c r="F403" s="13"/>
      <c r="H403" s="5"/>
      <c r="I403" s="5"/>
      <c r="J403" s="5"/>
      <c r="K403" s="5"/>
      <c r="L403" s="23"/>
    </row>
    <row r="404" spans="1:12" s="11" customFormat="1" ht="15" x14ac:dyDescent="0.2">
      <c r="A404" s="14"/>
      <c r="C404" s="12"/>
      <c r="F404" s="13"/>
      <c r="H404" s="5"/>
      <c r="I404" s="5"/>
      <c r="J404" s="5"/>
      <c r="K404" s="5"/>
      <c r="L404" s="23"/>
    </row>
    <row r="405" spans="1:12" s="11" customFormat="1" ht="15" x14ac:dyDescent="0.2">
      <c r="A405" s="14"/>
      <c r="C405" s="12"/>
      <c r="F405" s="13"/>
      <c r="H405" s="5"/>
      <c r="I405" s="5"/>
      <c r="J405" s="5"/>
      <c r="K405" s="5"/>
      <c r="L405" s="23"/>
    </row>
    <row r="406" spans="1:12" s="11" customFormat="1" ht="15" x14ac:dyDescent="0.2">
      <c r="A406" s="14"/>
      <c r="C406" s="12"/>
      <c r="F406" s="13"/>
      <c r="H406" s="5"/>
      <c r="I406" s="5"/>
      <c r="J406" s="5"/>
      <c r="K406" s="5"/>
      <c r="L406" s="23"/>
    </row>
    <row r="407" spans="1:12" s="11" customFormat="1" ht="15" x14ac:dyDescent="0.2">
      <c r="A407" s="14"/>
      <c r="C407" s="12"/>
      <c r="F407" s="13"/>
      <c r="H407" s="5"/>
      <c r="I407" s="5"/>
      <c r="J407" s="5"/>
      <c r="K407" s="5"/>
      <c r="L407" s="23"/>
    </row>
    <row r="408" spans="1:12" s="11" customFormat="1" ht="15" x14ac:dyDescent="0.2">
      <c r="A408" s="14"/>
      <c r="C408" s="12"/>
      <c r="F408" s="13"/>
      <c r="H408" s="5"/>
      <c r="I408" s="5"/>
      <c r="J408" s="5"/>
      <c r="K408" s="5"/>
      <c r="L408" s="23"/>
    </row>
    <row r="409" spans="1:12" s="11" customFormat="1" ht="15" x14ac:dyDescent="0.2">
      <c r="A409" s="14"/>
      <c r="C409" s="12"/>
      <c r="F409" s="13"/>
      <c r="H409" s="5"/>
      <c r="I409" s="5"/>
      <c r="J409" s="5"/>
      <c r="K409" s="5"/>
      <c r="L409" s="23"/>
    </row>
    <row r="410" spans="1:12" s="11" customFormat="1" ht="15" x14ac:dyDescent="0.2">
      <c r="A410" s="14"/>
      <c r="C410" s="12"/>
      <c r="F410" s="13"/>
      <c r="H410" s="5"/>
      <c r="I410" s="5"/>
      <c r="J410" s="5"/>
      <c r="K410" s="5"/>
      <c r="L410" s="23"/>
    </row>
    <row r="411" spans="1:12" s="11" customFormat="1" ht="15" x14ac:dyDescent="0.2">
      <c r="A411" s="14"/>
      <c r="C411" s="12"/>
      <c r="F411" s="13"/>
      <c r="H411" s="5"/>
      <c r="I411" s="5"/>
      <c r="J411" s="5"/>
      <c r="K411" s="5"/>
      <c r="L411" s="23"/>
    </row>
    <row r="412" spans="1:12" s="11" customFormat="1" ht="15" x14ac:dyDescent="0.2">
      <c r="A412" s="14"/>
      <c r="C412" s="12"/>
      <c r="F412" s="13"/>
      <c r="H412" s="5"/>
      <c r="I412" s="5"/>
      <c r="J412" s="5"/>
      <c r="K412" s="5"/>
      <c r="L412" s="23"/>
    </row>
    <row r="413" spans="1:12" s="11" customFormat="1" ht="15" x14ac:dyDescent="0.2">
      <c r="A413" s="14"/>
      <c r="C413" s="12"/>
      <c r="F413" s="13"/>
      <c r="H413" s="5"/>
      <c r="I413" s="5"/>
      <c r="J413" s="5"/>
      <c r="K413" s="5"/>
      <c r="L413" s="23"/>
    </row>
    <row r="414" spans="1:12" s="11" customFormat="1" ht="15" x14ac:dyDescent="0.2">
      <c r="A414" s="14"/>
      <c r="C414" s="12"/>
      <c r="F414" s="13"/>
      <c r="H414" s="5"/>
      <c r="I414" s="5"/>
      <c r="J414" s="5"/>
      <c r="K414" s="5"/>
      <c r="L414" s="23"/>
    </row>
    <row r="415" spans="1:12" s="11" customFormat="1" ht="15" x14ac:dyDescent="0.2">
      <c r="A415" s="14"/>
      <c r="C415" s="12"/>
      <c r="F415" s="13"/>
      <c r="H415" s="5"/>
      <c r="I415" s="5"/>
      <c r="J415" s="5"/>
      <c r="K415" s="5"/>
      <c r="L415" s="23"/>
    </row>
    <row r="416" spans="1:12" s="11" customFormat="1" ht="15" x14ac:dyDescent="0.2">
      <c r="A416" s="14"/>
      <c r="C416" s="12"/>
      <c r="F416" s="13"/>
      <c r="H416" s="5"/>
      <c r="I416" s="5"/>
      <c r="J416" s="5"/>
      <c r="K416" s="5"/>
      <c r="L416" s="23"/>
    </row>
    <row r="417" spans="1:12" s="11" customFormat="1" ht="15" x14ac:dyDescent="0.2">
      <c r="A417" s="14"/>
      <c r="C417" s="12"/>
      <c r="F417" s="13"/>
      <c r="H417" s="5"/>
      <c r="I417" s="5"/>
      <c r="J417" s="5"/>
      <c r="K417" s="5"/>
      <c r="L417" s="23"/>
    </row>
    <row r="418" spans="1:12" s="11" customFormat="1" ht="15" x14ac:dyDescent="0.2">
      <c r="A418" s="14"/>
      <c r="C418" s="12"/>
      <c r="F418" s="13"/>
      <c r="H418" s="5"/>
      <c r="I418" s="5"/>
      <c r="J418" s="5"/>
      <c r="K418" s="5"/>
      <c r="L418" s="23"/>
    </row>
    <row r="419" spans="1:12" s="11" customFormat="1" ht="15" x14ac:dyDescent="0.2">
      <c r="A419" s="14"/>
      <c r="C419" s="12"/>
      <c r="F419" s="13"/>
      <c r="H419" s="5"/>
      <c r="I419" s="5"/>
      <c r="J419" s="5"/>
      <c r="K419" s="5"/>
      <c r="L419" s="23"/>
    </row>
    <row r="420" spans="1:12" s="11" customFormat="1" ht="15" x14ac:dyDescent="0.2">
      <c r="A420" s="14"/>
      <c r="C420" s="12"/>
      <c r="F420" s="13"/>
      <c r="H420" s="5"/>
      <c r="I420" s="5"/>
      <c r="J420" s="5"/>
      <c r="K420" s="5"/>
      <c r="L420" s="23"/>
    </row>
    <row r="421" spans="1:12" s="11" customFormat="1" ht="15" x14ac:dyDescent="0.2">
      <c r="A421" s="14"/>
      <c r="C421" s="12"/>
      <c r="F421" s="13"/>
      <c r="H421" s="5"/>
      <c r="I421" s="5"/>
      <c r="J421" s="5"/>
      <c r="K421" s="5"/>
      <c r="L421" s="23"/>
    </row>
    <row r="422" spans="1:12" s="11" customFormat="1" ht="15" x14ac:dyDescent="0.2">
      <c r="A422" s="14"/>
      <c r="C422" s="12"/>
      <c r="F422" s="13"/>
      <c r="H422" s="5"/>
      <c r="I422" s="5"/>
      <c r="J422" s="5"/>
      <c r="K422" s="5"/>
      <c r="L422" s="23"/>
    </row>
    <row r="423" spans="1:12" s="11" customFormat="1" ht="15" x14ac:dyDescent="0.2">
      <c r="A423" s="14"/>
      <c r="C423" s="12"/>
      <c r="F423" s="13"/>
      <c r="H423" s="5"/>
      <c r="I423" s="5"/>
      <c r="J423" s="5"/>
      <c r="K423" s="5"/>
      <c r="L423" s="23"/>
    </row>
    <row r="424" spans="1:12" s="11" customFormat="1" ht="15" x14ac:dyDescent="0.2">
      <c r="A424" s="14"/>
      <c r="C424" s="12"/>
      <c r="F424" s="13"/>
      <c r="H424" s="5"/>
      <c r="I424" s="5"/>
      <c r="J424" s="5"/>
      <c r="K424" s="5"/>
      <c r="L424" s="23"/>
    </row>
    <row r="425" spans="1:12" s="11" customFormat="1" ht="15" x14ac:dyDescent="0.2">
      <c r="A425" s="14"/>
      <c r="C425" s="12"/>
      <c r="F425" s="13"/>
      <c r="H425" s="5"/>
      <c r="I425" s="5"/>
      <c r="J425" s="5"/>
      <c r="K425" s="5"/>
      <c r="L425" s="23"/>
    </row>
    <row r="426" spans="1:12" s="11" customFormat="1" ht="15" x14ac:dyDescent="0.2">
      <c r="A426" s="14"/>
      <c r="C426" s="12"/>
      <c r="F426" s="13"/>
      <c r="H426" s="5"/>
      <c r="I426" s="5"/>
      <c r="J426" s="5"/>
      <c r="K426" s="5"/>
      <c r="L426" s="23"/>
    </row>
    <row r="427" spans="1:12" s="11" customFormat="1" ht="15" x14ac:dyDescent="0.2">
      <c r="A427" s="14"/>
      <c r="C427" s="12"/>
      <c r="F427" s="13"/>
      <c r="H427" s="5"/>
      <c r="I427" s="5"/>
      <c r="J427" s="5"/>
      <c r="K427" s="5"/>
      <c r="L427" s="23"/>
    </row>
    <row r="428" spans="1:12" s="11" customFormat="1" ht="15" x14ac:dyDescent="0.2">
      <c r="A428" s="14"/>
      <c r="C428" s="12"/>
      <c r="F428" s="13"/>
      <c r="H428" s="5"/>
      <c r="I428" s="5"/>
      <c r="J428" s="5"/>
      <c r="K428" s="5"/>
      <c r="L428" s="23"/>
    </row>
    <row r="429" spans="1:12" s="11" customFormat="1" ht="15" x14ac:dyDescent="0.2">
      <c r="A429" s="14"/>
      <c r="C429" s="12"/>
      <c r="F429" s="13"/>
      <c r="H429" s="5"/>
      <c r="I429" s="5"/>
      <c r="J429" s="5"/>
      <c r="K429" s="5"/>
      <c r="L429" s="23"/>
    </row>
    <row r="430" spans="1:12" s="11" customFormat="1" ht="15" x14ac:dyDescent="0.2">
      <c r="A430" s="14"/>
      <c r="C430" s="12"/>
      <c r="F430" s="13"/>
      <c r="H430" s="5"/>
      <c r="I430" s="5"/>
      <c r="J430" s="5"/>
      <c r="K430" s="5"/>
      <c r="L430" s="23"/>
    </row>
    <row r="431" spans="1:12" s="11" customFormat="1" ht="15" x14ac:dyDescent="0.2">
      <c r="A431" s="14"/>
      <c r="C431" s="12"/>
      <c r="F431" s="13"/>
      <c r="H431" s="5"/>
      <c r="I431" s="5"/>
      <c r="J431" s="5"/>
      <c r="K431" s="5"/>
      <c r="L431" s="23"/>
    </row>
    <row r="432" spans="1:12" s="11" customFormat="1" ht="15" x14ac:dyDescent="0.2">
      <c r="A432" s="14"/>
      <c r="C432" s="12"/>
      <c r="F432" s="13"/>
      <c r="H432" s="5"/>
      <c r="I432" s="5"/>
      <c r="J432" s="5"/>
      <c r="K432" s="5"/>
      <c r="L432" s="23"/>
    </row>
    <row r="433" spans="1:12" s="11" customFormat="1" ht="15" x14ac:dyDescent="0.2">
      <c r="A433" s="14"/>
      <c r="C433" s="12"/>
      <c r="F433" s="13"/>
      <c r="H433" s="5"/>
      <c r="I433" s="5"/>
      <c r="J433" s="5"/>
      <c r="K433" s="5"/>
      <c r="L433" s="23"/>
    </row>
    <row r="434" spans="1:12" s="11" customFormat="1" ht="15" x14ac:dyDescent="0.2">
      <c r="A434" s="14"/>
      <c r="C434" s="12"/>
      <c r="F434" s="13"/>
      <c r="H434" s="5"/>
      <c r="I434" s="5"/>
      <c r="J434" s="5"/>
      <c r="K434" s="5"/>
      <c r="L434" s="23"/>
    </row>
    <row r="435" spans="1:12" s="11" customFormat="1" ht="15" x14ac:dyDescent="0.2">
      <c r="A435" s="14"/>
      <c r="C435" s="12"/>
      <c r="F435" s="13"/>
      <c r="H435" s="5"/>
      <c r="I435" s="5"/>
      <c r="J435" s="5"/>
      <c r="K435" s="5"/>
      <c r="L435" s="23"/>
    </row>
    <row r="436" spans="1:12" s="11" customFormat="1" ht="15" x14ac:dyDescent="0.2">
      <c r="A436" s="14"/>
      <c r="C436" s="12"/>
      <c r="F436" s="13"/>
      <c r="H436" s="5"/>
      <c r="I436" s="5"/>
      <c r="J436" s="5"/>
      <c r="K436" s="5"/>
      <c r="L436" s="23"/>
    </row>
    <row r="437" spans="1:12" s="11" customFormat="1" ht="15" x14ac:dyDescent="0.2">
      <c r="A437" s="14"/>
      <c r="C437" s="12"/>
      <c r="F437" s="13"/>
      <c r="H437" s="5"/>
      <c r="I437" s="5"/>
      <c r="J437" s="5"/>
      <c r="K437" s="5"/>
      <c r="L437" s="23"/>
    </row>
    <row r="438" spans="1:12" s="11" customFormat="1" ht="15" x14ac:dyDescent="0.2">
      <c r="A438" s="14"/>
      <c r="C438" s="12"/>
      <c r="F438" s="13"/>
      <c r="H438" s="5"/>
      <c r="I438" s="5"/>
      <c r="J438" s="5"/>
      <c r="K438" s="5"/>
      <c r="L438" s="23"/>
    </row>
    <row r="439" spans="1:12" s="11" customFormat="1" ht="15" x14ac:dyDescent="0.2">
      <c r="A439" s="14"/>
      <c r="C439" s="12"/>
      <c r="F439" s="13"/>
      <c r="H439" s="5"/>
      <c r="I439" s="5"/>
      <c r="J439" s="5"/>
      <c r="K439" s="5"/>
      <c r="L439" s="23"/>
    </row>
    <row r="440" spans="1:12" s="11" customFormat="1" ht="15" x14ac:dyDescent="0.2">
      <c r="A440" s="14"/>
      <c r="C440" s="12"/>
      <c r="F440" s="13"/>
      <c r="H440" s="5"/>
      <c r="I440" s="5"/>
      <c r="J440" s="5"/>
      <c r="K440" s="5"/>
      <c r="L440" s="23"/>
    </row>
    <row r="441" spans="1:12" s="11" customFormat="1" ht="15" x14ac:dyDescent="0.2">
      <c r="A441" s="14"/>
      <c r="C441" s="12"/>
      <c r="F441" s="13"/>
      <c r="H441" s="5"/>
      <c r="I441" s="5"/>
      <c r="J441" s="5"/>
      <c r="K441" s="5"/>
      <c r="L441" s="23"/>
    </row>
    <row r="442" spans="1:12" s="11" customFormat="1" ht="15" x14ac:dyDescent="0.2">
      <c r="A442" s="14"/>
      <c r="C442" s="12"/>
      <c r="F442" s="13"/>
      <c r="H442" s="5"/>
      <c r="I442" s="5"/>
      <c r="J442" s="5"/>
      <c r="K442" s="5"/>
      <c r="L442" s="23"/>
    </row>
    <row r="443" spans="1:12" s="11" customFormat="1" ht="15" x14ac:dyDescent="0.2">
      <c r="A443" s="14"/>
      <c r="C443" s="12"/>
      <c r="F443" s="13"/>
      <c r="H443" s="5"/>
      <c r="I443" s="5"/>
      <c r="J443" s="5"/>
      <c r="K443" s="5"/>
      <c r="L443" s="23"/>
    </row>
    <row r="444" spans="1:12" s="11" customFormat="1" ht="15" x14ac:dyDescent="0.2">
      <c r="A444" s="14"/>
      <c r="C444" s="12"/>
      <c r="F444" s="13"/>
      <c r="H444" s="5"/>
      <c r="I444" s="5"/>
      <c r="J444" s="5"/>
      <c r="K444" s="5"/>
      <c r="L444" s="23"/>
    </row>
    <row r="445" spans="1:12" s="11" customFormat="1" ht="15" x14ac:dyDescent="0.2">
      <c r="A445" s="14"/>
      <c r="C445" s="12"/>
      <c r="F445" s="13"/>
      <c r="H445" s="5"/>
      <c r="I445" s="5"/>
      <c r="J445" s="5"/>
      <c r="K445" s="5"/>
      <c r="L445" s="23"/>
    </row>
    <row r="446" spans="1:12" s="11" customFormat="1" ht="15" x14ac:dyDescent="0.2">
      <c r="A446" s="14"/>
      <c r="C446" s="12"/>
      <c r="F446" s="13"/>
      <c r="H446" s="5"/>
      <c r="I446" s="5"/>
      <c r="J446" s="5"/>
      <c r="K446" s="5"/>
      <c r="L446" s="23"/>
    </row>
    <row r="447" spans="1:12" s="11" customFormat="1" ht="15" x14ac:dyDescent="0.2">
      <c r="A447" s="14"/>
      <c r="C447" s="12"/>
      <c r="F447" s="13"/>
      <c r="H447" s="5"/>
      <c r="I447" s="5"/>
      <c r="J447" s="5"/>
      <c r="K447" s="5"/>
      <c r="L447" s="23"/>
    </row>
    <row r="448" spans="1:12" s="11" customFormat="1" ht="15" x14ac:dyDescent="0.2">
      <c r="A448" s="14"/>
      <c r="C448" s="12"/>
      <c r="F448" s="13"/>
      <c r="H448" s="5"/>
      <c r="I448" s="5"/>
      <c r="J448" s="5"/>
      <c r="K448" s="5"/>
      <c r="L448" s="23"/>
    </row>
    <row r="449" spans="1:12" s="11" customFormat="1" ht="15" x14ac:dyDescent="0.2">
      <c r="A449" s="14"/>
      <c r="C449" s="12"/>
      <c r="F449" s="13"/>
      <c r="H449" s="5"/>
      <c r="I449" s="5"/>
      <c r="J449" s="5"/>
      <c r="K449" s="5"/>
      <c r="L449" s="23"/>
    </row>
    <row r="450" spans="1:12" s="11" customFormat="1" ht="15" x14ac:dyDescent="0.2">
      <c r="A450" s="14"/>
      <c r="C450" s="12"/>
      <c r="F450" s="13"/>
      <c r="H450" s="5"/>
      <c r="I450" s="5"/>
      <c r="J450" s="5"/>
      <c r="K450" s="5"/>
      <c r="L450" s="23"/>
    </row>
    <row r="451" spans="1:12" s="11" customFormat="1" ht="15" x14ac:dyDescent="0.2">
      <c r="A451" s="14"/>
      <c r="C451" s="12"/>
      <c r="F451" s="13"/>
      <c r="H451" s="5"/>
      <c r="I451" s="5"/>
      <c r="J451" s="5"/>
      <c r="K451" s="5"/>
      <c r="L451" s="23"/>
    </row>
    <row r="452" spans="1:12" s="11" customFormat="1" ht="15" x14ac:dyDescent="0.2">
      <c r="A452" s="14"/>
      <c r="C452" s="12"/>
      <c r="F452" s="13"/>
      <c r="H452" s="5"/>
      <c r="I452" s="5"/>
      <c r="J452" s="5"/>
      <c r="K452" s="5"/>
      <c r="L452" s="23"/>
    </row>
    <row r="453" spans="1:12" s="11" customFormat="1" ht="15" x14ac:dyDescent="0.2">
      <c r="A453" s="14"/>
      <c r="C453" s="12"/>
      <c r="F453" s="13"/>
      <c r="H453" s="5"/>
      <c r="I453" s="5"/>
      <c r="J453" s="5"/>
      <c r="K453" s="5"/>
      <c r="L453" s="23"/>
    </row>
    <row r="454" spans="1:12" s="11" customFormat="1" ht="15" x14ac:dyDescent="0.2">
      <c r="A454" s="14"/>
      <c r="C454" s="12"/>
      <c r="F454" s="13"/>
      <c r="H454" s="5"/>
      <c r="I454" s="5"/>
      <c r="J454" s="5"/>
      <c r="K454" s="5"/>
      <c r="L454" s="23"/>
    </row>
    <row r="455" spans="1:12" s="11" customFormat="1" ht="15" x14ac:dyDescent="0.2">
      <c r="A455" s="14"/>
      <c r="C455" s="12"/>
      <c r="F455" s="13"/>
      <c r="H455" s="5"/>
      <c r="I455" s="5"/>
      <c r="J455" s="5"/>
      <c r="K455" s="5"/>
      <c r="L455" s="23"/>
    </row>
    <row r="456" spans="1:12" s="11" customFormat="1" ht="15" x14ac:dyDescent="0.2">
      <c r="A456" s="14"/>
      <c r="C456" s="12"/>
      <c r="F456" s="13"/>
      <c r="H456" s="5"/>
      <c r="I456" s="5"/>
      <c r="J456" s="5"/>
      <c r="K456" s="5"/>
      <c r="L456" s="23"/>
    </row>
    <row r="457" spans="1:12" s="11" customFormat="1" ht="15" x14ac:dyDescent="0.2">
      <c r="A457" s="14"/>
      <c r="C457" s="12"/>
      <c r="F457" s="13"/>
      <c r="H457" s="5"/>
      <c r="I457" s="5"/>
      <c r="J457" s="5"/>
      <c r="K457" s="5"/>
      <c r="L457" s="23"/>
    </row>
    <row r="458" spans="1:12" s="11" customFormat="1" ht="15" x14ac:dyDescent="0.2">
      <c r="A458" s="14"/>
      <c r="C458" s="12"/>
      <c r="F458" s="13"/>
      <c r="H458" s="5"/>
      <c r="I458" s="5"/>
      <c r="J458" s="5"/>
      <c r="K458" s="5"/>
      <c r="L458" s="23"/>
    </row>
    <row r="459" spans="1:12" s="11" customFormat="1" ht="15" x14ac:dyDescent="0.2">
      <c r="A459" s="14"/>
      <c r="C459" s="12"/>
      <c r="F459" s="13"/>
      <c r="H459" s="5"/>
      <c r="I459" s="5"/>
      <c r="J459" s="5"/>
      <c r="K459" s="5"/>
      <c r="L459" s="23"/>
    </row>
    <row r="460" spans="1:12" s="11" customFormat="1" ht="15" x14ac:dyDescent="0.2">
      <c r="A460" s="14"/>
      <c r="C460" s="12"/>
      <c r="F460" s="13"/>
      <c r="H460" s="5"/>
      <c r="I460" s="5"/>
      <c r="J460" s="5"/>
      <c r="K460" s="5"/>
      <c r="L460" s="23"/>
    </row>
    <row r="461" spans="1:12" s="11" customFormat="1" ht="15" x14ac:dyDescent="0.2">
      <c r="A461" s="14"/>
      <c r="C461" s="12"/>
      <c r="F461" s="13"/>
      <c r="H461" s="5"/>
      <c r="I461" s="5"/>
      <c r="J461" s="5"/>
      <c r="K461" s="5"/>
      <c r="L461" s="23"/>
    </row>
    <row r="462" spans="1:12" s="11" customFormat="1" ht="15" x14ac:dyDescent="0.2">
      <c r="A462" s="14"/>
      <c r="C462" s="12"/>
      <c r="F462" s="13"/>
      <c r="H462" s="5"/>
      <c r="I462" s="5"/>
      <c r="J462" s="5"/>
      <c r="K462" s="5"/>
      <c r="L462" s="23"/>
    </row>
    <row r="463" spans="1:12" s="11" customFormat="1" ht="15" x14ac:dyDescent="0.2">
      <c r="A463" s="14"/>
      <c r="C463" s="12"/>
      <c r="F463" s="13"/>
      <c r="H463" s="5"/>
      <c r="I463" s="5"/>
      <c r="J463" s="5"/>
      <c r="K463" s="5"/>
      <c r="L463" s="23"/>
    </row>
    <row r="464" spans="1:12" s="11" customFormat="1" ht="15" x14ac:dyDescent="0.2">
      <c r="A464" s="14"/>
      <c r="C464" s="12"/>
      <c r="F464" s="13"/>
      <c r="H464" s="5"/>
      <c r="I464" s="5"/>
      <c r="J464" s="5"/>
      <c r="K464" s="5"/>
      <c r="L464" s="23"/>
    </row>
    <row r="465" spans="1:12" s="11" customFormat="1" ht="15" x14ac:dyDescent="0.2">
      <c r="A465" s="14"/>
      <c r="C465" s="12"/>
      <c r="F465" s="13"/>
      <c r="H465" s="5"/>
      <c r="I465" s="5"/>
      <c r="J465" s="5"/>
      <c r="K465" s="5"/>
      <c r="L465" s="23"/>
    </row>
    <row r="466" spans="1:12" s="11" customFormat="1" ht="15" x14ac:dyDescent="0.2">
      <c r="A466" s="14"/>
      <c r="C466" s="12"/>
      <c r="F466" s="13"/>
      <c r="H466" s="5"/>
      <c r="I466" s="5"/>
      <c r="J466" s="5"/>
      <c r="K466" s="5"/>
      <c r="L466" s="23"/>
    </row>
    <row r="467" spans="1:12" s="11" customFormat="1" ht="15" x14ac:dyDescent="0.2">
      <c r="A467" s="14"/>
      <c r="C467" s="12"/>
      <c r="F467" s="13"/>
      <c r="H467" s="5"/>
      <c r="I467" s="5"/>
      <c r="J467" s="5"/>
      <c r="K467" s="5"/>
      <c r="L467" s="23"/>
    </row>
    <row r="468" spans="1:12" s="11" customFormat="1" ht="15" x14ac:dyDescent="0.2">
      <c r="A468" s="14"/>
      <c r="C468" s="12"/>
      <c r="F468" s="13"/>
      <c r="H468" s="5"/>
      <c r="I468" s="5"/>
      <c r="J468" s="5"/>
      <c r="K468" s="5"/>
      <c r="L468" s="23"/>
    </row>
    <row r="469" spans="1:12" s="11" customFormat="1" ht="15" x14ac:dyDescent="0.2">
      <c r="A469" s="14"/>
      <c r="C469" s="12"/>
      <c r="F469" s="13"/>
      <c r="H469" s="5"/>
      <c r="I469" s="5"/>
      <c r="J469" s="5"/>
      <c r="K469" s="5"/>
      <c r="L469" s="23"/>
    </row>
    <row r="470" spans="1:12" s="11" customFormat="1" ht="15" x14ac:dyDescent="0.2">
      <c r="A470" s="14"/>
      <c r="C470" s="12"/>
      <c r="F470" s="13"/>
      <c r="H470" s="5"/>
      <c r="I470" s="5"/>
      <c r="J470" s="5"/>
      <c r="K470" s="5"/>
      <c r="L470" s="23"/>
    </row>
    <row r="471" spans="1:12" s="11" customFormat="1" ht="15" x14ac:dyDescent="0.2">
      <c r="A471" s="14"/>
      <c r="C471" s="12"/>
      <c r="F471" s="13"/>
      <c r="H471" s="5"/>
      <c r="I471" s="5"/>
      <c r="J471" s="5"/>
      <c r="K471" s="5"/>
      <c r="L471" s="23"/>
    </row>
    <row r="472" spans="1:12" s="11" customFormat="1" ht="15" x14ac:dyDescent="0.2">
      <c r="A472" s="14"/>
      <c r="C472" s="12"/>
      <c r="F472" s="13"/>
      <c r="H472" s="5"/>
      <c r="I472" s="5"/>
      <c r="J472" s="5"/>
      <c r="K472" s="5"/>
      <c r="L472" s="23"/>
    </row>
    <row r="473" spans="1:12" s="11" customFormat="1" ht="15" x14ac:dyDescent="0.2">
      <c r="A473" s="14"/>
      <c r="C473" s="12"/>
      <c r="F473" s="13"/>
      <c r="H473" s="5"/>
      <c r="I473" s="5"/>
      <c r="J473" s="5"/>
      <c r="K473" s="5"/>
      <c r="L473" s="23"/>
    </row>
    <row r="474" spans="1:12" s="11" customFormat="1" ht="15" x14ac:dyDescent="0.2">
      <c r="A474" s="14"/>
      <c r="C474" s="12"/>
      <c r="F474" s="13"/>
      <c r="H474" s="5"/>
      <c r="I474" s="5"/>
      <c r="J474" s="5"/>
      <c r="K474" s="5"/>
      <c r="L474" s="23"/>
    </row>
    <row r="475" spans="1:12" s="11" customFormat="1" ht="15" x14ac:dyDescent="0.2">
      <c r="A475" s="14"/>
      <c r="C475" s="12"/>
      <c r="F475" s="13"/>
      <c r="H475" s="5"/>
      <c r="I475" s="5"/>
      <c r="J475" s="5"/>
      <c r="K475" s="5"/>
      <c r="L475" s="23"/>
    </row>
    <row r="476" spans="1:12" s="11" customFormat="1" ht="15" x14ac:dyDescent="0.2">
      <c r="A476" s="14"/>
      <c r="C476" s="12"/>
      <c r="F476" s="13"/>
      <c r="H476" s="5"/>
      <c r="I476" s="5"/>
      <c r="J476" s="5"/>
      <c r="K476" s="5"/>
      <c r="L476" s="23"/>
    </row>
    <row r="477" spans="1:12" s="11" customFormat="1" ht="15" x14ac:dyDescent="0.2">
      <c r="A477" s="14"/>
      <c r="C477" s="12"/>
      <c r="F477" s="13"/>
      <c r="H477" s="5"/>
      <c r="I477" s="5"/>
      <c r="J477" s="5"/>
      <c r="K477" s="5"/>
      <c r="L477" s="23"/>
    </row>
    <row r="478" spans="1:12" s="11" customFormat="1" ht="15" x14ac:dyDescent="0.2">
      <c r="A478" s="14"/>
      <c r="C478" s="12"/>
      <c r="F478" s="13"/>
      <c r="H478" s="5"/>
      <c r="I478" s="5"/>
      <c r="J478" s="5"/>
      <c r="K478" s="5"/>
      <c r="L478" s="23"/>
    </row>
    <row r="479" spans="1:12" s="11" customFormat="1" ht="15" x14ac:dyDescent="0.2">
      <c r="A479" s="14"/>
      <c r="C479" s="12"/>
      <c r="F479" s="13"/>
      <c r="H479" s="5"/>
      <c r="I479" s="5"/>
      <c r="J479" s="5"/>
      <c r="K479" s="5"/>
      <c r="L479" s="23"/>
    </row>
    <row r="480" spans="1:12" s="11" customFormat="1" ht="15" x14ac:dyDescent="0.2">
      <c r="A480" s="14"/>
      <c r="C480" s="12"/>
      <c r="F480" s="13"/>
      <c r="H480" s="5"/>
      <c r="I480" s="5"/>
      <c r="J480" s="5"/>
      <c r="K480" s="5"/>
      <c r="L480" s="23"/>
    </row>
    <row r="481" spans="1:12" s="11" customFormat="1" ht="15" x14ac:dyDescent="0.2">
      <c r="A481" s="14"/>
      <c r="C481" s="12"/>
      <c r="F481" s="13"/>
      <c r="H481" s="5"/>
      <c r="I481" s="5"/>
      <c r="J481" s="5"/>
      <c r="K481" s="5"/>
      <c r="L481" s="23"/>
    </row>
    <row r="482" spans="1:12" s="11" customFormat="1" ht="15" x14ac:dyDescent="0.2">
      <c r="A482" s="14"/>
      <c r="C482" s="12"/>
      <c r="F482" s="13"/>
      <c r="H482" s="5"/>
      <c r="I482" s="5"/>
      <c r="J482" s="5"/>
      <c r="K482" s="5"/>
      <c r="L482" s="23"/>
    </row>
    <row r="483" spans="1:12" s="11" customFormat="1" ht="15" x14ac:dyDescent="0.2">
      <c r="A483" s="14"/>
      <c r="C483" s="12"/>
      <c r="F483" s="13"/>
      <c r="H483" s="5"/>
      <c r="I483" s="5"/>
      <c r="J483" s="5"/>
      <c r="K483" s="5"/>
      <c r="L483" s="23"/>
    </row>
    <row r="484" spans="1:12" s="11" customFormat="1" ht="15" x14ac:dyDescent="0.2">
      <c r="A484" s="14"/>
      <c r="C484" s="12"/>
      <c r="F484" s="13"/>
      <c r="H484" s="5"/>
      <c r="I484" s="5"/>
      <c r="J484" s="5"/>
      <c r="K484" s="5"/>
      <c r="L484" s="23"/>
    </row>
    <row r="485" spans="1:12" s="11" customFormat="1" ht="15" x14ac:dyDescent="0.2">
      <c r="A485" s="14"/>
      <c r="C485" s="12"/>
      <c r="F485" s="13"/>
      <c r="H485" s="5"/>
      <c r="I485" s="5"/>
      <c r="J485" s="5"/>
      <c r="K485" s="5"/>
      <c r="L485" s="23"/>
    </row>
    <row r="486" spans="1:12" s="11" customFormat="1" ht="15" x14ac:dyDescent="0.2">
      <c r="A486" s="14"/>
      <c r="C486" s="12"/>
      <c r="F486" s="13"/>
      <c r="H486" s="5"/>
      <c r="I486" s="5"/>
      <c r="J486" s="5"/>
      <c r="K486" s="5"/>
      <c r="L486" s="23"/>
    </row>
    <row r="487" spans="1:12" s="11" customFormat="1" ht="15" x14ac:dyDescent="0.2">
      <c r="A487" s="14"/>
      <c r="C487" s="12"/>
      <c r="F487" s="13"/>
      <c r="H487" s="5"/>
      <c r="I487" s="5"/>
      <c r="J487" s="5"/>
      <c r="K487" s="5"/>
      <c r="L487" s="23"/>
    </row>
    <row r="488" spans="1:12" s="11" customFormat="1" ht="15" x14ac:dyDescent="0.2">
      <c r="A488" s="14"/>
      <c r="C488" s="12"/>
      <c r="F488" s="13"/>
      <c r="H488" s="5"/>
      <c r="I488" s="5"/>
      <c r="J488" s="5"/>
      <c r="K488" s="5"/>
      <c r="L488" s="23"/>
    </row>
    <row r="489" spans="1:12" s="11" customFormat="1" ht="15" x14ac:dyDescent="0.2">
      <c r="A489" s="14"/>
      <c r="C489" s="12"/>
      <c r="F489" s="13"/>
      <c r="H489" s="5"/>
      <c r="I489" s="5"/>
      <c r="J489" s="5"/>
      <c r="K489" s="5"/>
      <c r="L489" s="23"/>
    </row>
    <row r="490" spans="1:12" s="11" customFormat="1" ht="15" x14ac:dyDescent="0.2">
      <c r="A490" s="14"/>
      <c r="C490" s="12"/>
      <c r="F490" s="13"/>
      <c r="H490" s="5"/>
      <c r="I490" s="5"/>
      <c r="J490" s="5"/>
      <c r="K490" s="5"/>
      <c r="L490" s="23"/>
    </row>
    <row r="491" spans="1:12" s="11" customFormat="1" ht="15" x14ac:dyDescent="0.2">
      <c r="A491" s="14"/>
      <c r="C491" s="12"/>
      <c r="F491" s="13"/>
      <c r="H491" s="5"/>
      <c r="I491" s="5"/>
      <c r="J491" s="5"/>
      <c r="K491" s="5"/>
      <c r="L491" s="23"/>
    </row>
    <row r="492" spans="1:12" s="11" customFormat="1" ht="15" x14ac:dyDescent="0.2">
      <c r="A492" s="14"/>
      <c r="C492" s="12"/>
      <c r="F492" s="13"/>
      <c r="H492" s="5"/>
      <c r="I492" s="5"/>
      <c r="J492" s="5"/>
      <c r="K492" s="5"/>
      <c r="L492" s="23"/>
    </row>
    <row r="493" spans="1:12" s="11" customFormat="1" ht="15" x14ac:dyDescent="0.2">
      <c r="A493" s="14"/>
      <c r="C493" s="12"/>
      <c r="F493" s="13"/>
      <c r="H493" s="5"/>
      <c r="I493" s="5"/>
      <c r="J493" s="5"/>
      <c r="K493" s="5"/>
      <c r="L493" s="23"/>
    </row>
    <row r="494" spans="1:12" s="11" customFormat="1" ht="15" x14ac:dyDescent="0.2">
      <c r="A494" s="14"/>
      <c r="C494" s="12"/>
      <c r="F494" s="13"/>
      <c r="H494" s="5"/>
      <c r="I494" s="5"/>
      <c r="J494" s="5"/>
      <c r="K494" s="5"/>
      <c r="L494" s="23"/>
    </row>
    <row r="495" spans="1:12" s="11" customFormat="1" ht="15" x14ac:dyDescent="0.2">
      <c r="A495" s="14"/>
      <c r="C495" s="12"/>
      <c r="F495" s="13"/>
      <c r="H495" s="5"/>
      <c r="I495" s="5"/>
      <c r="J495" s="5"/>
      <c r="K495" s="5"/>
      <c r="L495" s="23"/>
    </row>
    <row r="496" spans="1:12" s="11" customFormat="1" ht="15" x14ac:dyDescent="0.2">
      <c r="A496" s="14"/>
      <c r="C496" s="12"/>
      <c r="F496" s="13"/>
      <c r="H496" s="5"/>
      <c r="I496" s="5"/>
      <c r="J496" s="5"/>
      <c r="K496" s="5"/>
      <c r="L496" s="23"/>
    </row>
    <row r="497" spans="1:12" s="11" customFormat="1" ht="12.75" x14ac:dyDescent="0.15">
      <c r="A497" s="14"/>
      <c r="F497" s="13"/>
      <c r="H497" s="5"/>
      <c r="I497" s="5"/>
      <c r="J497" s="5"/>
      <c r="K497" s="5"/>
      <c r="L497" s="23"/>
    </row>
  </sheetData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Лист10">
    <tabColor rgb="FFFF0000"/>
    <outlinePr summaryBelow="0" summaryRight="0"/>
  </sheetPr>
  <dimension ref="A1:L498"/>
  <sheetViews>
    <sheetView zoomScale="90" zoomScaleNormal="90" workbookViewId="0" xr3:uid="{44B22561-5205-5C8A-B808-2C70100D228F}">
      <selection activeCell="G2" sqref="G2"/>
    </sheetView>
  </sheetViews>
  <sheetFormatPr defaultColWidth="14.42578125" defaultRowHeight="15.75" customHeight="1" x14ac:dyDescent="0.15"/>
  <cols>
    <col min="1" max="1" width="7.01171875" style="14" bestFit="1" customWidth="1"/>
    <col min="2" max="2" width="10.24609375" style="11" bestFit="1" customWidth="1"/>
    <col min="3" max="3" width="12.80859375" style="11" bestFit="1" customWidth="1"/>
    <col min="4" max="4" width="25.484375" style="11" bestFit="1" customWidth="1"/>
    <col min="5" max="5" width="23.19140625" style="11" bestFit="1" customWidth="1"/>
    <col min="6" max="6" width="16.98828125" style="13" customWidth="1"/>
    <col min="7" max="7" width="19.01171875" style="11" customWidth="1"/>
    <col min="8" max="8" width="14.42578125" style="5"/>
    <col min="9" max="9" width="19.1484375" style="5" bestFit="1" customWidth="1"/>
    <col min="10" max="10" width="20.08984375" style="5" bestFit="1" customWidth="1"/>
    <col min="11" max="11" width="14.42578125" style="5"/>
    <col min="12" max="12" width="14.42578125" style="23"/>
    <col min="13" max="16384" width="14.42578125" style="5"/>
  </cols>
  <sheetData>
    <row r="1" spans="1:12" ht="15.75" customHeight="1" x14ac:dyDescent="0.15">
      <c r="A1" s="7" t="s">
        <v>22</v>
      </c>
      <c r="B1" s="15" t="s">
        <v>4</v>
      </c>
      <c r="C1" s="15" t="s">
        <v>0</v>
      </c>
      <c r="D1" s="15" t="s">
        <v>6</v>
      </c>
      <c r="E1" s="15" t="s">
        <v>23</v>
      </c>
      <c r="F1" s="9" t="s">
        <v>18</v>
      </c>
      <c r="G1" s="8" t="s">
        <v>177</v>
      </c>
      <c r="J1" s="6" t="s">
        <v>5</v>
      </c>
      <c r="L1" s="23">
        <f ca="1">_xlfn.SHEET()</f>
        <v>9</v>
      </c>
    </row>
    <row r="2" spans="1:12" ht="15.75" customHeight="1" x14ac:dyDescent="0.2">
      <c r="A2" s="10" t="s">
        <v>19</v>
      </c>
      <c r="B2" s="33">
        <v>1</v>
      </c>
      <c r="C2" s="34">
        <v>7</v>
      </c>
      <c r="D2" s="33" t="s">
        <v>41</v>
      </c>
      <c r="E2" s="33" t="s">
        <v>3</v>
      </c>
      <c r="F2" s="35">
        <v>0.10783564814967878</v>
      </c>
      <c r="G2" s="11" t="s">
        <v>182</v>
      </c>
      <c r="J2" s="2">
        <v>0.41666666666666669</v>
      </c>
      <c r="L2" s="24"/>
    </row>
    <row r="3" spans="1:12" ht="15.75" customHeight="1" x14ac:dyDescent="0.2">
      <c r="A3" s="10" t="s">
        <v>20</v>
      </c>
      <c r="B3" s="33">
        <v>2</v>
      </c>
      <c r="C3" s="34">
        <v>32</v>
      </c>
      <c r="D3" s="33" t="s">
        <v>80</v>
      </c>
      <c r="E3" s="33" t="s">
        <v>2</v>
      </c>
      <c r="F3" s="35">
        <v>0.11023148148281808</v>
      </c>
      <c r="G3" s="11" t="s">
        <v>182</v>
      </c>
      <c r="L3" s="24"/>
    </row>
    <row r="4" spans="1:12" ht="15.75" customHeight="1" x14ac:dyDescent="0.2">
      <c r="A4" s="10" t="s">
        <v>21</v>
      </c>
      <c r="B4" s="33">
        <v>3</v>
      </c>
      <c r="C4" s="34">
        <v>34</v>
      </c>
      <c r="D4" s="33" t="s">
        <v>82</v>
      </c>
      <c r="E4" s="33" t="s">
        <v>83</v>
      </c>
      <c r="F4" s="35">
        <v>0.12043981481595739</v>
      </c>
      <c r="G4" s="11" t="s">
        <v>182</v>
      </c>
      <c r="I4" s="25"/>
      <c r="L4" s="24"/>
    </row>
    <row r="5" spans="1:12" ht="15.75" customHeight="1" x14ac:dyDescent="0.2">
      <c r="B5" s="11">
        <v>4</v>
      </c>
      <c r="C5" s="12">
        <v>44</v>
      </c>
      <c r="D5" s="11" t="s">
        <v>103</v>
      </c>
      <c r="E5" s="11" t="s">
        <v>2</v>
      </c>
      <c r="F5" s="13">
        <v>0.13315972222222222</v>
      </c>
      <c r="G5" s="11" t="s">
        <v>182</v>
      </c>
      <c r="I5" s="25"/>
    </row>
    <row r="6" spans="1:12" ht="15.75" customHeight="1" x14ac:dyDescent="0.2">
      <c r="B6" s="11">
        <v>5</v>
      </c>
      <c r="C6" s="12">
        <v>23</v>
      </c>
      <c r="D6" s="11" t="s">
        <v>66</v>
      </c>
      <c r="E6" s="11" t="s">
        <v>9</v>
      </c>
      <c r="F6" s="13">
        <v>0.13667824073975982</v>
      </c>
      <c r="G6" s="11" t="s">
        <v>182</v>
      </c>
    </row>
    <row r="7" spans="1:12" ht="15.75" customHeight="1" x14ac:dyDescent="0.2">
      <c r="B7" s="11">
        <v>6</v>
      </c>
      <c r="C7" s="12">
        <v>69</v>
      </c>
      <c r="D7" s="11" t="s">
        <v>109</v>
      </c>
      <c r="E7" s="11" t="s">
        <v>34</v>
      </c>
      <c r="F7" s="13">
        <v>0.1463078703721597</v>
      </c>
      <c r="G7" s="11" t="s">
        <v>182</v>
      </c>
    </row>
    <row r="8" spans="1:12" ht="15.75" customHeight="1" x14ac:dyDescent="0.2">
      <c r="B8" s="11">
        <v>7</v>
      </c>
      <c r="C8" s="12">
        <v>66</v>
      </c>
      <c r="D8" s="11" t="s">
        <v>108</v>
      </c>
      <c r="E8" s="11" t="s">
        <v>2</v>
      </c>
      <c r="F8" s="13">
        <v>0.1919444444477752</v>
      </c>
      <c r="G8" s="11" t="s">
        <v>182</v>
      </c>
    </row>
    <row r="9" spans="1:12" ht="15.75" customHeight="1" x14ac:dyDescent="0.2">
      <c r="B9" s="11" t="str">
        <f ca="1">IFERROR(VLOOKUP(Таблица76[[#This Row],[НОМЕР]],#REF!,9,0),"")</f>
        <v/>
      </c>
      <c r="C9" s="12" t="str">
        <f ca="1">IF(Категорії!L9&lt;&gt;9999,Категорії!L9,"")</f>
        <v/>
      </c>
      <c r="D9" s="11" t="str">
        <f ca="1">IFERROR(VLOOKUP(Таблица76[[#This Row],[НОМЕР]],#REF!,2),"")</f>
        <v/>
      </c>
      <c r="E9" s="11" t="str">
        <f ca="1">IFERROR(VLOOKUP(Таблица76[[#This Row],[НОМЕР]],#REF!,6),"")</f>
        <v/>
      </c>
      <c r="F9" s="13" t="str">
        <f ca="1">IFERROR(VLOOKUP(Таблица76[[#This Row],[НОМЕР]],#REF!,4,0)-$J$2,"")</f>
        <v/>
      </c>
    </row>
    <row r="10" spans="1:12" ht="15.75" customHeight="1" x14ac:dyDescent="0.2">
      <c r="B10" s="11" t="str">
        <f ca="1">IFERROR(VLOOKUP(Таблица76[[#This Row],[НОМЕР]],#REF!,9,0),"")</f>
        <v/>
      </c>
      <c r="C10" s="12" t="str">
        <f ca="1">IF(Категорії!L10&lt;&gt;9999,Категорії!L10,"")</f>
        <v/>
      </c>
      <c r="D10" s="11" t="str">
        <f ca="1">IFERROR(VLOOKUP(Таблица76[[#This Row],[НОМЕР]],#REF!,2),"")</f>
        <v/>
      </c>
      <c r="E10" s="11" t="str">
        <f ca="1">IFERROR(VLOOKUP(Таблица76[[#This Row],[НОМЕР]],#REF!,6),"")</f>
        <v/>
      </c>
      <c r="F10" s="13" t="str">
        <f ca="1">IFERROR(VLOOKUP(Таблица76[[#This Row],[НОМЕР]],#REF!,4,0)-$J$2,"")</f>
        <v/>
      </c>
      <c r="I10"/>
      <c r="J10"/>
    </row>
    <row r="11" spans="1:12" ht="15.75" customHeight="1" x14ac:dyDescent="0.2">
      <c r="B11" s="11" t="str">
        <f ca="1">IFERROR(VLOOKUP(Таблица76[[#This Row],[НОМЕР]],#REF!,9,0),"")</f>
        <v/>
      </c>
      <c r="C11" s="12" t="str">
        <f ca="1">IF(Категорії!L11&lt;&gt;9999,Категорії!L11,"")</f>
        <v/>
      </c>
      <c r="D11" s="11" t="str">
        <f ca="1">IFERROR(VLOOKUP(Таблица76[[#This Row],[НОМЕР]],#REF!,2),"")</f>
        <v/>
      </c>
      <c r="E11" s="11" t="str">
        <f ca="1">IFERROR(VLOOKUP(Таблица76[[#This Row],[НОМЕР]],#REF!,6),"")</f>
        <v/>
      </c>
      <c r="F11" s="13" t="str">
        <f ca="1">IFERROR(VLOOKUP(Таблица76[[#This Row],[НОМЕР]],#REF!,4,0)-$J$2,"")</f>
        <v/>
      </c>
    </row>
    <row r="12" spans="1:12" ht="15.75" customHeight="1" x14ac:dyDescent="0.2">
      <c r="B12" s="11" t="str">
        <f ca="1">IFERROR(VLOOKUP(Таблица76[[#This Row],[НОМЕР]],#REF!,9,0),"")</f>
        <v/>
      </c>
      <c r="C12" s="12" t="str">
        <f ca="1">IF(Категорії!L12&lt;&gt;9999,Категорії!L12,"")</f>
        <v/>
      </c>
      <c r="D12" s="11" t="str">
        <f ca="1">IFERROR(VLOOKUP(Таблица76[[#This Row],[НОМЕР]],#REF!,2),"")</f>
        <v/>
      </c>
      <c r="E12" s="11" t="str">
        <f ca="1">IFERROR(VLOOKUP(Таблица76[[#This Row],[НОМЕР]],#REF!,6),"")</f>
        <v/>
      </c>
      <c r="F12" s="13" t="str">
        <f ca="1">IFERROR(VLOOKUP(Таблица76[[#This Row],[НОМЕР]],#REF!,4,0)-$J$2,"")</f>
        <v/>
      </c>
    </row>
    <row r="13" spans="1:12" ht="15.75" customHeight="1" x14ac:dyDescent="0.2">
      <c r="B13" s="11" t="str">
        <f ca="1">IFERROR(VLOOKUP(Таблица76[[#This Row],[НОМЕР]],#REF!,9,0),"")</f>
        <v/>
      </c>
      <c r="C13" s="12" t="str">
        <f ca="1">IF(Категорії!L13&lt;&gt;9999,Категорії!L13,"")</f>
        <v/>
      </c>
      <c r="D13" s="11" t="str">
        <f ca="1">IFERROR(VLOOKUP(Таблица76[[#This Row],[НОМЕР]],#REF!,2),"")</f>
        <v/>
      </c>
      <c r="E13" s="11" t="str">
        <f ca="1">IFERROR(VLOOKUP(Таблица76[[#This Row],[НОМЕР]],#REF!,6),"")</f>
        <v/>
      </c>
      <c r="F13" s="13" t="str">
        <f ca="1">IFERROR(VLOOKUP(Таблица76[[#This Row],[НОМЕР]],#REF!,4,0)-$J$2,"")</f>
        <v/>
      </c>
    </row>
    <row r="14" spans="1:12" ht="15.75" customHeight="1" x14ac:dyDescent="0.2">
      <c r="B14" s="11" t="str">
        <f ca="1">IFERROR(VLOOKUP(Таблица76[[#This Row],[НОМЕР]],#REF!,9,0),"")</f>
        <v/>
      </c>
      <c r="C14" s="12" t="str">
        <f ca="1">IF(Категорії!L14&lt;&gt;9999,Категорії!L14,"")</f>
        <v/>
      </c>
      <c r="D14" s="11" t="str">
        <f ca="1">IFERROR(VLOOKUP(Таблица76[[#This Row],[НОМЕР]],#REF!,2),"")</f>
        <v/>
      </c>
      <c r="E14" s="11" t="str">
        <f ca="1">IFERROR(VLOOKUP(Таблица76[[#This Row],[НОМЕР]],#REF!,6),"")</f>
        <v/>
      </c>
      <c r="F14" s="13" t="str">
        <f ca="1">IFERROR(VLOOKUP(Таблица76[[#This Row],[НОМЕР]],#REF!,4,0)-$J$2,"")</f>
        <v/>
      </c>
    </row>
    <row r="15" spans="1:12" ht="15.75" customHeight="1" x14ac:dyDescent="0.2">
      <c r="B15" s="11" t="str">
        <f ca="1">IFERROR(VLOOKUP(Таблица76[[#This Row],[НОМЕР]],#REF!,9,0),"")</f>
        <v/>
      </c>
      <c r="C15" s="12" t="str">
        <f ca="1">IF(Категорії!L15&lt;&gt;9999,Категорії!L15,"")</f>
        <v/>
      </c>
      <c r="D15" s="11" t="str">
        <f ca="1">IFERROR(VLOOKUP(Таблица76[[#This Row],[НОМЕР]],#REF!,2),"")</f>
        <v/>
      </c>
      <c r="E15" s="11" t="str">
        <f ca="1">IFERROR(VLOOKUP(Таблица76[[#This Row],[НОМЕР]],#REF!,6),"")</f>
        <v/>
      </c>
      <c r="F15" s="13" t="str">
        <f ca="1">IFERROR(VLOOKUP(Таблица76[[#This Row],[НОМЕР]],#REF!,4,0)-$J$2,"")</f>
        <v/>
      </c>
    </row>
    <row r="16" spans="1:12" ht="15.75" customHeight="1" x14ac:dyDescent="0.2">
      <c r="B16" s="11" t="str">
        <f ca="1">IFERROR(VLOOKUP(Таблица76[[#This Row],[НОМЕР]],#REF!,9,0),"")</f>
        <v/>
      </c>
      <c r="C16" s="12" t="str">
        <f ca="1">IF(Категорії!L16&lt;&gt;9999,Категорії!L16,"")</f>
        <v/>
      </c>
      <c r="D16" s="11" t="str">
        <f ca="1">IFERROR(VLOOKUP(Таблица76[[#This Row],[НОМЕР]],#REF!,2),"")</f>
        <v/>
      </c>
      <c r="E16" s="11" t="str">
        <f ca="1">IFERROR(VLOOKUP(Таблица76[[#This Row],[НОМЕР]],#REF!,6),"")</f>
        <v/>
      </c>
      <c r="F16" s="13" t="str">
        <f ca="1">IFERROR(VLOOKUP(Таблица76[[#This Row],[НОМЕР]],#REF!,4,0)-$J$2,"")</f>
        <v/>
      </c>
    </row>
    <row r="17" spans="2:6" ht="15.75" customHeight="1" x14ac:dyDescent="0.2">
      <c r="B17" s="11" t="str">
        <f ca="1">IFERROR(VLOOKUP(Таблица76[[#This Row],[НОМЕР]],#REF!,9,0),"")</f>
        <v/>
      </c>
      <c r="C17" s="12" t="str">
        <f ca="1">IF(Категорії!L17&lt;&gt;9999,Категорії!L17,"")</f>
        <v/>
      </c>
      <c r="D17" s="11" t="str">
        <f ca="1">IFERROR(VLOOKUP(Таблица76[[#This Row],[НОМЕР]],#REF!,2),"")</f>
        <v/>
      </c>
      <c r="E17" s="11" t="str">
        <f ca="1">IFERROR(VLOOKUP(Таблица76[[#This Row],[НОМЕР]],#REF!,6),"")</f>
        <v/>
      </c>
      <c r="F17" s="13" t="str">
        <f ca="1">IFERROR(VLOOKUP(Таблица76[[#This Row],[НОМЕР]],#REF!,4,0)-$J$2,"")</f>
        <v/>
      </c>
    </row>
    <row r="18" spans="2:6" ht="15.75" customHeight="1" x14ac:dyDescent="0.2">
      <c r="B18" s="11" t="str">
        <f ca="1">IFERROR(VLOOKUP(Таблица76[[#This Row],[НОМЕР]],#REF!,9,0),"")</f>
        <v/>
      </c>
      <c r="C18" s="12" t="str">
        <f ca="1">IF(Категорії!L18&lt;&gt;9999,Категорії!L18,"")</f>
        <v/>
      </c>
      <c r="D18" s="11" t="str">
        <f ca="1">IFERROR(VLOOKUP(Таблица76[[#This Row],[НОМЕР]],#REF!,2),"")</f>
        <v/>
      </c>
      <c r="E18" s="11" t="str">
        <f ca="1">IFERROR(VLOOKUP(Таблица76[[#This Row],[НОМЕР]],#REF!,6),"")</f>
        <v/>
      </c>
      <c r="F18" s="13" t="str">
        <f ca="1">IFERROR(VLOOKUP(Таблица76[[#This Row],[НОМЕР]],#REF!,4,0)-$J$2,"")</f>
        <v/>
      </c>
    </row>
    <row r="19" spans="2:6" ht="15.75" customHeight="1" x14ac:dyDescent="0.2">
      <c r="B19" s="11" t="str">
        <f ca="1">IFERROR(VLOOKUP(Таблица76[[#This Row],[НОМЕР]],#REF!,9,0),"")</f>
        <v/>
      </c>
      <c r="C19" s="12" t="str">
        <f ca="1">IF(Категорії!L19&lt;&gt;9999,Категорії!L19,"")</f>
        <v/>
      </c>
      <c r="D19" s="11" t="str">
        <f ca="1">IFERROR(VLOOKUP(Таблица76[[#This Row],[НОМЕР]],#REF!,2),"")</f>
        <v/>
      </c>
      <c r="E19" s="11" t="str">
        <f ca="1">IFERROR(VLOOKUP(Таблица76[[#This Row],[НОМЕР]],#REF!,6),"")</f>
        <v/>
      </c>
      <c r="F19" s="13" t="str">
        <f ca="1">IFERROR(VLOOKUP(Таблица76[[#This Row],[НОМЕР]],#REF!,4,0)-$J$2,"")</f>
        <v/>
      </c>
    </row>
    <row r="20" spans="2:6" ht="15.75" customHeight="1" x14ac:dyDescent="0.2">
      <c r="B20" s="11" t="str">
        <f ca="1">IFERROR(VLOOKUP(Таблица76[[#This Row],[НОМЕР]],#REF!,9,0),"")</f>
        <v/>
      </c>
      <c r="C20" s="12" t="str">
        <f ca="1">IF(Категорії!L20&lt;&gt;9999,Категорії!L20,"")</f>
        <v/>
      </c>
      <c r="D20" s="11" t="str">
        <f ca="1">IFERROR(VLOOKUP(Таблица76[[#This Row],[НОМЕР]],#REF!,2),"")</f>
        <v/>
      </c>
      <c r="E20" s="11" t="str">
        <f ca="1">IFERROR(VLOOKUP(Таблица76[[#This Row],[НОМЕР]],#REF!,6),"")</f>
        <v/>
      </c>
      <c r="F20" s="13" t="str">
        <f ca="1">IFERROR(VLOOKUP(Таблица76[[#This Row],[НОМЕР]],#REF!,4,0)-$J$2,"")</f>
        <v/>
      </c>
    </row>
    <row r="21" spans="2:6" ht="15.75" customHeight="1" x14ac:dyDescent="0.2">
      <c r="B21" s="11" t="str">
        <f ca="1">IFERROR(VLOOKUP(Таблица76[[#This Row],[НОМЕР]],#REF!,9,0),"")</f>
        <v/>
      </c>
      <c r="C21" s="12" t="str">
        <f ca="1">IF(Категорії!L21&lt;&gt;9999,Категорії!L21,"")</f>
        <v/>
      </c>
      <c r="D21" s="11" t="str">
        <f ca="1">IFERROR(VLOOKUP(Таблица76[[#This Row],[НОМЕР]],#REF!,2),"")</f>
        <v/>
      </c>
      <c r="E21" s="11" t="str">
        <f ca="1">IFERROR(VLOOKUP(Таблица76[[#This Row],[НОМЕР]],#REF!,6),"")</f>
        <v/>
      </c>
      <c r="F21" s="13" t="str">
        <f ca="1">IFERROR(VLOOKUP(Таблица76[[#This Row],[НОМЕР]],#REF!,4,0)-$J$2,"")</f>
        <v/>
      </c>
    </row>
    <row r="22" spans="2:6" ht="15" x14ac:dyDescent="0.2">
      <c r="B22" s="11" t="str">
        <f ca="1">IFERROR(VLOOKUP(Таблица76[[#This Row],[НОМЕР]],#REF!,9,0),"")</f>
        <v/>
      </c>
      <c r="C22" s="12" t="str">
        <f ca="1">IF(Категорії!L22&lt;&gt;9999,Категорії!L22,"")</f>
        <v/>
      </c>
      <c r="D22" s="11" t="str">
        <f ca="1">IFERROR(VLOOKUP(Таблица76[[#This Row],[НОМЕР]],#REF!,2),"")</f>
        <v/>
      </c>
      <c r="E22" s="11" t="str">
        <f ca="1">IFERROR(VLOOKUP(Таблица76[[#This Row],[НОМЕР]],#REF!,6),"")</f>
        <v/>
      </c>
      <c r="F22" s="13" t="str">
        <f ca="1">IFERROR(VLOOKUP(Таблица76[[#This Row],[НОМЕР]],#REF!,4,0)-$J$2,"")</f>
        <v/>
      </c>
    </row>
    <row r="23" spans="2:6" ht="15" x14ac:dyDescent="0.2">
      <c r="B23" s="11" t="str">
        <f ca="1">IFERROR(VLOOKUP(Таблица76[[#This Row],[НОМЕР]],#REF!,9,0),"")</f>
        <v/>
      </c>
      <c r="C23" s="12" t="str">
        <f ca="1">IF(Категорії!L23&lt;&gt;9999,Категорії!L23,"")</f>
        <v/>
      </c>
      <c r="D23" s="11" t="str">
        <f ca="1">IFERROR(VLOOKUP(Таблица76[[#This Row],[НОМЕР]],#REF!,2),"")</f>
        <v/>
      </c>
      <c r="E23" s="11" t="str">
        <f ca="1">IFERROR(VLOOKUP(Таблица76[[#This Row],[НОМЕР]],#REF!,6),"")</f>
        <v/>
      </c>
      <c r="F23" s="13" t="str">
        <f ca="1">IFERROR(VLOOKUP(Таблица76[[#This Row],[НОМЕР]],#REF!,4,0)-$J$2,"")</f>
        <v/>
      </c>
    </row>
    <row r="24" spans="2:6" ht="15" x14ac:dyDescent="0.2">
      <c r="B24" s="11" t="str">
        <f ca="1">IFERROR(VLOOKUP(Таблица76[[#This Row],[НОМЕР]],#REF!,9,0),"")</f>
        <v/>
      </c>
      <c r="C24" s="12" t="str">
        <f ca="1">IF(Категорії!L24&lt;&gt;9999,Категорії!L24,"")</f>
        <v/>
      </c>
      <c r="D24" s="11" t="str">
        <f ca="1">IFERROR(VLOOKUP(Таблица76[[#This Row],[НОМЕР]],#REF!,2),"")</f>
        <v/>
      </c>
      <c r="E24" s="11" t="str">
        <f ca="1">IFERROR(VLOOKUP(Таблица76[[#This Row],[НОМЕР]],#REF!,6),"")</f>
        <v/>
      </c>
      <c r="F24" s="13" t="str">
        <f ca="1">IFERROR(VLOOKUP(Таблица76[[#This Row],[НОМЕР]],#REF!,4,0)-$J$2,"")</f>
        <v/>
      </c>
    </row>
    <row r="25" spans="2:6" ht="15" x14ac:dyDescent="0.2">
      <c r="B25" s="11" t="str">
        <f ca="1">IFERROR(VLOOKUP(Таблица76[[#This Row],[НОМЕР]],#REF!,9,0),"")</f>
        <v/>
      </c>
      <c r="C25" s="12" t="str">
        <f ca="1">IF(Категорії!L25&lt;&gt;9999,Категорії!L25,"")</f>
        <v/>
      </c>
      <c r="D25" s="11" t="str">
        <f ca="1">IFERROR(VLOOKUP(Таблица76[[#This Row],[НОМЕР]],#REF!,2),"")</f>
        <v/>
      </c>
      <c r="E25" s="11" t="str">
        <f ca="1">IFERROR(VLOOKUP(Таблица76[[#This Row],[НОМЕР]],#REF!,6),"")</f>
        <v/>
      </c>
      <c r="F25" s="13" t="str">
        <f ca="1">IFERROR(VLOOKUP(Таблица76[[#This Row],[НОМЕР]],#REF!,4,0)-$J$2,"")</f>
        <v/>
      </c>
    </row>
    <row r="26" spans="2:6" ht="15" x14ac:dyDescent="0.2">
      <c r="B26" s="11" t="str">
        <f ca="1">IFERROR(VLOOKUP(Таблица76[[#This Row],[НОМЕР]],#REF!,9,0),"")</f>
        <v/>
      </c>
      <c r="C26" s="12" t="str">
        <f ca="1">IF(Категорії!L26&lt;&gt;9999,Категорії!L26,"")</f>
        <v/>
      </c>
      <c r="D26" s="11" t="str">
        <f ca="1">IFERROR(VLOOKUP(Таблица76[[#This Row],[НОМЕР]],#REF!,2),"")</f>
        <v/>
      </c>
      <c r="E26" s="11" t="str">
        <f ca="1">IFERROR(VLOOKUP(Таблица76[[#This Row],[НОМЕР]],#REF!,6),"")</f>
        <v/>
      </c>
      <c r="F26" s="13" t="str">
        <f ca="1">IFERROR(VLOOKUP(Таблица76[[#This Row],[НОМЕР]],#REF!,4,0)-$J$2,"")</f>
        <v/>
      </c>
    </row>
    <row r="27" spans="2:6" ht="15" x14ac:dyDescent="0.2">
      <c r="B27" s="11" t="str">
        <f ca="1">IFERROR(VLOOKUP(Таблица76[[#This Row],[НОМЕР]],#REF!,9,0),"")</f>
        <v/>
      </c>
      <c r="C27" s="12" t="str">
        <f ca="1">IF(Категорії!L27&lt;&gt;9999,Категорії!L27,"")</f>
        <v/>
      </c>
      <c r="D27" s="11" t="str">
        <f ca="1">IFERROR(VLOOKUP(Таблица76[[#This Row],[НОМЕР]],#REF!,2),"")</f>
        <v/>
      </c>
      <c r="E27" s="11" t="str">
        <f ca="1">IFERROR(VLOOKUP(Таблица76[[#This Row],[НОМЕР]],#REF!,6),"")</f>
        <v/>
      </c>
      <c r="F27" s="13" t="str">
        <f ca="1">IFERROR(VLOOKUP(Таблица76[[#This Row],[НОМЕР]],#REF!,4,0)-$J$2,"")</f>
        <v/>
      </c>
    </row>
    <row r="28" spans="2:6" ht="15" x14ac:dyDescent="0.2">
      <c r="B28" s="11" t="str">
        <f ca="1">IFERROR(VLOOKUP(Таблица76[[#This Row],[НОМЕР]],#REF!,9,0),"")</f>
        <v/>
      </c>
      <c r="C28" s="12" t="str">
        <f ca="1">IF(Категорії!L28&lt;&gt;9999,Категорії!L28,"")</f>
        <v/>
      </c>
      <c r="D28" s="11" t="str">
        <f ca="1">IFERROR(VLOOKUP(Таблица76[[#This Row],[НОМЕР]],#REF!,2),"")</f>
        <v/>
      </c>
      <c r="E28" s="11" t="str">
        <f ca="1">IFERROR(VLOOKUP(Таблица76[[#This Row],[НОМЕР]],#REF!,6),"")</f>
        <v/>
      </c>
      <c r="F28" s="13" t="str">
        <f ca="1">IFERROR(VLOOKUP(Таблица76[[#This Row],[НОМЕР]],#REF!,4,0)-$J$2,"")</f>
        <v/>
      </c>
    </row>
    <row r="29" spans="2:6" ht="15" x14ac:dyDescent="0.2">
      <c r="B29" s="11" t="str">
        <f ca="1">IFERROR(VLOOKUP(Таблица76[[#This Row],[НОМЕР]],#REF!,9,0),"")</f>
        <v/>
      </c>
      <c r="C29" s="12" t="str">
        <f ca="1">IF(Категорії!L29&lt;&gt;9999,Категорії!L29,"")</f>
        <v/>
      </c>
      <c r="D29" s="11" t="str">
        <f ca="1">IFERROR(VLOOKUP(Таблица76[[#This Row],[НОМЕР]],#REF!,2),"")</f>
        <v/>
      </c>
      <c r="E29" s="11" t="str">
        <f ca="1">IFERROR(VLOOKUP(Таблица76[[#This Row],[НОМЕР]],#REF!,6),"")</f>
        <v/>
      </c>
      <c r="F29" s="13" t="str">
        <f ca="1">IFERROR(VLOOKUP(Таблица76[[#This Row],[НОМЕР]],#REF!,4,0)-$J$2,"")</f>
        <v/>
      </c>
    </row>
    <row r="30" spans="2:6" ht="15" x14ac:dyDescent="0.2">
      <c r="B30" s="11" t="str">
        <f ca="1">IFERROR(VLOOKUP(Таблица76[[#This Row],[НОМЕР]],#REF!,9,0),"")</f>
        <v/>
      </c>
      <c r="C30" s="12" t="str">
        <f ca="1">IF(Категорії!L30&lt;&gt;9999,Категорії!L30,"")</f>
        <v/>
      </c>
      <c r="D30" s="11" t="str">
        <f ca="1">IFERROR(VLOOKUP(Таблица76[[#This Row],[НОМЕР]],#REF!,2),"")</f>
        <v/>
      </c>
      <c r="E30" s="11" t="str">
        <f ca="1">IFERROR(VLOOKUP(Таблица76[[#This Row],[НОМЕР]],#REF!,6),"")</f>
        <v/>
      </c>
      <c r="F30" s="13" t="str">
        <f ca="1">IFERROR(VLOOKUP(Таблица76[[#This Row],[НОМЕР]],#REF!,4,0)-$J$2,"")</f>
        <v/>
      </c>
    </row>
    <row r="31" spans="2:6" ht="15" x14ac:dyDescent="0.2">
      <c r="B31" s="11" t="str">
        <f ca="1">IFERROR(VLOOKUP(Таблица76[[#This Row],[НОМЕР]],#REF!,9,0),"")</f>
        <v/>
      </c>
      <c r="C31" s="12" t="str">
        <f ca="1">IF(Категорії!L31&lt;&gt;9999,Категорії!L31,"")</f>
        <v/>
      </c>
      <c r="D31" s="11" t="str">
        <f ca="1">IFERROR(VLOOKUP(Таблица76[[#This Row],[НОМЕР]],#REF!,2),"")</f>
        <v/>
      </c>
      <c r="E31" s="11" t="str">
        <f ca="1">IFERROR(VLOOKUP(Таблица76[[#This Row],[НОМЕР]],#REF!,6),"")</f>
        <v/>
      </c>
      <c r="F31" s="13" t="str">
        <f ca="1">IFERROR(VLOOKUP(Таблица76[[#This Row],[НОМЕР]],#REF!,4,0)-$J$2,"")</f>
        <v/>
      </c>
    </row>
    <row r="32" spans="2:6" ht="15" x14ac:dyDescent="0.2">
      <c r="B32" s="11" t="str">
        <f ca="1">IFERROR(VLOOKUP(Таблица76[[#This Row],[НОМЕР]],#REF!,9,0),"")</f>
        <v/>
      </c>
      <c r="C32" s="12" t="str">
        <f ca="1">IF(Категорії!L32&lt;&gt;9999,Категорії!L32,"")</f>
        <v/>
      </c>
      <c r="D32" s="11" t="str">
        <f ca="1">IFERROR(VLOOKUP(Таблица76[[#This Row],[НОМЕР]],#REF!,2),"")</f>
        <v/>
      </c>
      <c r="E32" s="11" t="str">
        <f ca="1">IFERROR(VLOOKUP(Таблица76[[#This Row],[НОМЕР]],#REF!,6),"")</f>
        <v/>
      </c>
      <c r="F32" s="13" t="str">
        <f ca="1">IFERROR(VLOOKUP(Таблица76[[#This Row],[НОМЕР]],#REF!,4,0)-$J$2,"")</f>
        <v/>
      </c>
    </row>
    <row r="33" spans="2:6" ht="15" x14ac:dyDescent="0.2">
      <c r="B33" s="11" t="str">
        <f ca="1">IFERROR(VLOOKUP(Таблица76[[#This Row],[НОМЕР]],#REF!,9,0),"")</f>
        <v/>
      </c>
      <c r="C33" s="12" t="str">
        <f ca="1">IF(Категорії!L33&lt;&gt;9999,Категорії!L33,"")</f>
        <v/>
      </c>
      <c r="D33" s="11" t="str">
        <f ca="1">IFERROR(VLOOKUP(Таблица76[[#This Row],[НОМЕР]],#REF!,2),"")</f>
        <v/>
      </c>
      <c r="E33" s="11" t="str">
        <f ca="1">IFERROR(VLOOKUP(Таблица76[[#This Row],[НОМЕР]],#REF!,6),"")</f>
        <v/>
      </c>
      <c r="F33" s="13" t="str">
        <f ca="1">IFERROR(VLOOKUP(Таблица76[[#This Row],[НОМЕР]],#REF!,4,0)-$J$2,"")</f>
        <v/>
      </c>
    </row>
    <row r="34" spans="2:6" ht="15" x14ac:dyDescent="0.2">
      <c r="B34" s="11" t="str">
        <f ca="1">IFERROR(VLOOKUP(Таблица76[[#This Row],[НОМЕР]],#REF!,9,0),"")</f>
        <v/>
      </c>
      <c r="C34" s="12" t="str">
        <f ca="1">IF(Категорії!L34&lt;&gt;9999,Категорії!L34,"")</f>
        <v/>
      </c>
      <c r="D34" s="11" t="str">
        <f ca="1">IFERROR(VLOOKUP(Таблица76[[#This Row],[НОМЕР]],#REF!,2),"")</f>
        <v/>
      </c>
      <c r="E34" s="11" t="str">
        <f ca="1">IFERROR(VLOOKUP(Таблица76[[#This Row],[НОМЕР]],#REF!,6),"")</f>
        <v/>
      </c>
      <c r="F34" s="13" t="str">
        <f ca="1">IFERROR(VLOOKUP(Таблица76[[#This Row],[НОМЕР]],#REF!,4,0)-$J$2,"")</f>
        <v/>
      </c>
    </row>
    <row r="35" spans="2:6" ht="15" x14ac:dyDescent="0.2">
      <c r="B35" s="11" t="str">
        <f ca="1">IFERROR(VLOOKUP(Таблица76[[#This Row],[НОМЕР]],#REF!,9,0),"")</f>
        <v/>
      </c>
      <c r="C35" s="12" t="str">
        <f ca="1">IF(Категорії!L35&lt;&gt;9999,Категорії!L35,"")</f>
        <v/>
      </c>
      <c r="D35" s="11" t="str">
        <f ca="1">IFERROR(VLOOKUP(Таблица76[[#This Row],[НОМЕР]],#REF!,2),"")</f>
        <v/>
      </c>
      <c r="E35" s="11" t="str">
        <f ca="1">IFERROR(VLOOKUP(Таблица76[[#This Row],[НОМЕР]],#REF!,6),"")</f>
        <v/>
      </c>
      <c r="F35" s="13" t="str">
        <f ca="1">IFERROR(VLOOKUP(Таблица76[[#This Row],[НОМЕР]],#REF!,4,0)-$J$2,"")</f>
        <v/>
      </c>
    </row>
    <row r="36" spans="2:6" ht="15" x14ac:dyDescent="0.2">
      <c r="B36" s="11" t="str">
        <f ca="1">IFERROR(VLOOKUP(Таблица76[[#This Row],[НОМЕР]],#REF!,9,0),"")</f>
        <v/>
      </c>
      <c r="C36" s="12" t="str">
        <f ca="1">IF(Категорії!L36&lt;&gt;9999,Категорії!L36,"")</f>
        <v/>
      </c>
      <c r="D36" s="11" t="str">
        <f ca="1">IFERROR(VLOOKUP(Таблица76[[#This Row],[НОМЕР]],#REF!,2),"")</f>
        <v/>
      </c>
      <c r="E36" s="11" t="str">
        <f ca="1">IFERROR(VLOOKUP(Таблица76[[#This Row],[НОМЕР]],#REF!,6),"")</f>
        <v/>
      </c>
      <c r="F36" s="13" t="str">
        <f ca="1">IFERROR(VLOOKUP(Таблица76[[#This Row],[НОМЕР]],#REF!,4,0)-$J$2,"")</f>
        <v/>
      </c>
    </row>
    <row r="37" spans="2:6" ht="15" x14ac:dyDescent="0.2">
      <c r="B37" s="11" t="str">
        <f ca="1">IFERROR(VLOOKUP(Таблица76[[#This Row],[НОМЕР]],#REF!,9,0),"")</f>
        <v/>
      </c>
      <c r="C37" s="12" t="str">
        <f ca="1">IF(Категорії!L37&lt;&gt;9999,Категорії!L37,"")</f>
        <v/>
      </c>
      <c r="D37" s="11" t="str">
        <f ca="1">IFERROR(VLOOKUP(Таблица76[[#This Row],[НОМЕР]],#REF!,2),"")</f>
        <v/>
      </c>
      <c r="E37" s="11" t="str">
        <f ca="1">IFERROR(VLOOKUP(Таблица76[[#This Row],[НОМЕР]],#REF!,6),"")</f>
        <v/>
      </c>
      <c r="F37" s="13" t="str">
        <f ca="1">IFERROR(VLOOKUP(Таблица76[[#This Row],[НОМЕР]],#REF!,4,0)-$J$2,"")</f>
        <v/>
      </c>
    </row>
    <row r="38" spans="2:6" ht="15" x14ac:dyDescent="0.2">
      <c r="B38" s="11" t="str">
        <f ca="1">IFERROR(VLOOKUP(Таблица76[[#This Row],[НОМЕР]],#REF!,9,0),"")</f>
        <v/>
      </c>
      <c r="C38" s="12" t="str">
        <f ca="1">IF(Категорії!L38&lt;&gt;9999,Категорії!L38,"")</f>
        <v/>
      </c>
      <c r="D38" s="11" t="str">
        <f ca="1">IFERROR(VLOOKUP(Таблица76[[#This Row],[НОМЕР]],#REF!,2),"")</f>
        <v/>
      </c>
      <c r="E38" s="11" t="str">
        <f ca="1">IFERROR(VLOOKUP(Таблица76[[#This Row],[НОМЕР]],#REF!,6),"")</f>
        <v/>
      </c>
      <c r="F38" s="13" t="str">
        <f ca="1">IFERROR(VLOOKUP(Таблица76[[#This Row],[НОМЕР]],#REF!,4,0)-$J$2,"")</f>
        <v/>
      </c>
    </row>
    <row r="39" spans="2:6" ht="15" x14ac:dyDescent="0.2">
      <c r="B39" s="11" t="str">
        <f ca="1">IFERROR(VLOOKUP(Таблица76[[#This Row],[НОМЕР]],#REF!,9,0),"")</f>
        <v/>
      </c>
      <c r="C39" s="12" t="str">
        <f ca="1">IF(Категорії!L39&lt;&gt;9999,Категорії!L39,"")</f>
        <v/>
      </c>
      <c r="D39" s="11" t="str">
        <f ca="1">IFERROR(VLOOKUP(Таблица76[[#This Row],[НОМЕР]],#REF!,2),"")</f>
        <v/>
      </c>
      <c r="E39" s="11" t="str">
        <f ca="1">IFERROR(VLOOKUP(Таблица76[[#This Row],[НОМЕР]],#REF!,6),"")</f>
        <v/>
      </c>
      <c r="F39" s="13" t="str">
        <f ca="1">IFERROR(VLOOKUP(Таблица76[[#This Row],[НОМЕР]],#REF!,4,0)-$J$2,"")</f>
        <v/>
      </c>
    </row>
    <row r="40" spans="2:6" ht="15" x14ac:dyDescent="0.2">
      <c r="B40" s="11" t="str">
        <f ca="1">IFERROR(VLOOKUP(Таблица76[[#This Row],[НОМЕР]],#REF!,9,0),"")</f>
        <v/>
      </c>
      <c r="C40" s="12" t="str">
        <f ca="1">IF(Категорії!L40&lt;&gt;9999,Категорії!L40,"")</f>
        <v/>
      </c>
      <c r="D40" s="11" t="str">
        <f ca="1">IFERROR(VLOOKUP(Таблица76[[#This Row],[НОМЕР]],#REF!,2),"")</f>
        <v/>
      </c>
      <c r="E40" s="11" t="str">
        <f ca="1">IFERROR(VLOOKUP(Таблица76[[#This Row],[НОМЕР]],#REF!,6),"")</f>
        <v/>
      </c>
      <c r="F40" s="13" t="str">
        <f ca="1">IFERROR(VLOOKUP(Таблица76[[#This Row],[НОМЕР]],#REF!,4,0)-$J$2,"")</f>
        <v/>
      </c>
    </row>
    <row r="41" spans="2:6" ht="15" x14ac:dyDescent="0.2">
      <c r="B41" s="11" t="str">
        <f ca="1">IFERROR(VLOOKUP(Таблица76[[#This Row],[НОМЕР]],#REF!,9,0),"")</f>
        <v/>
      </c>
      <c r="C41" s="12" t="str">
        <f ca="1">IF(Категорії!L41&lt;&gt;9999,Категорії!L41,"")</f>
        <v/>
      </c>
      <c r="D41" s="11" t="str">
        <f ca="1">IFERROR(VLOOKUP(Таблица76[[#This Row],[НОМЕР]],#REF!,2),"")</f>
        <v/>
      </c>
      <c r="E41" s="11" t="str">
        <f ca="1">IFERROR(VLOOKUP(Таблица76[[#This Row],[НОМЕР]],#REF!,6),"")</f>
        <v/>
      </c>
      <c r="F41" s="13" t="str">
        <f ca="1">IFERROR(VLOOKUP(Таблица76[[#This Row],[НОМЕР]],#REF!,4,0)-$J$2,"")</f>
        <v/>
      </c>
    </row>
    <row r="42" spans="2:6" ht="15" x14ac:dyDescent="0.2">
      <c r="B42" s="11" t="str">
        <f ca="1">IFERROR(VLOOKUP(Таблица76[[#This Row],[НОМЕР]],#REF!,9,0),"")</f>
        <v/>
      </c>
      <c r="C42" s="12" t="str">
        <f ca="1">IF(Категорії!L42&lt;&gt;9999,Категорії!L42,"")</f>
        <v/>
      </c>
      <c r="D42" s="11" t="str">
        <f ca="1">IFERROR(VLOOKUP(Таблица76[[#This Row],[НОМЕР]],#REF!,2),"")</f>
        <v/>
      </c>
      <c r="E42" s="11" t="str">
        <f ca="1">IFERROR(VLOOKUP(Таблица76[[#This Row],[НОМЕР]],#REF!,6),"")</f>
        <v/>
      </c>
      <c r="F42" s="13" t="str">
        <f ca="1">IFERROR(VLOOKUP(Таблица76[[#This Row],[НОМЕР]],#REF!,4,0)-$J$2,"")</f>
        <v/>
      </c>
    </row>
    <row r="43" spans="2:6" ht="15" x14ac:dyDescent="0.2">
      <c r="B43" s="11" t="str">
        <f ca="1">IFERROR(VLOOKUP(Таблица76[[#This Row],[НОМЕР]],#REF!,9,0),"")</f>
        <v/>
      </c>
      <c r="C43" s="12" t="str">
        <f ca="1">IF(Категорії!L43&lt;&gt;9999,Категорії!L43,"")</f>
        <v/>
      </c>
      <c r="D43" s="11" t="str">
        <f ca="1">IFERROR(VLOOKUP(Таблица76[[#This Row],[НОМЕР]],#REF!,2),"")</f>
        <v/>
      </c>
      <c r="E43" s="11" t="str">
        <f ca="1">IFERROR(VLOOKUP(Таблица76[[#This Row],[НОМЕР]],#REF!,6),"")</f>
        <v/>
      </c>
      <c r="F43" s="13" t="str">
        <f ca="1">IFERROR(VLOOKUP(Таблица76[[#This Row],[НОМЕР]],#REF!,4,0)-$J$2,"")</f>
        <v/>
      </c>
    </row>
    <row r="44" spans="2:6" ht="15" x14ac:dyDescent="0.2">
      <c r="B44" s="11" t="str">
        <f ca="1">IFERROR(VLOOKUP(Таблица76[[#This Row],[НОМЕР]],#REF!,9,0),"")</f>
        <v/>
      </c>
      <c r="C44" s="12" t="str">
        <f ca="1">IF(Категорії!L44&lt;&gt;9999,Категорії!L44,"")</f>
        <v/>
      </c>
      <c r="D44" s="11" t="str">
        <f ca="1">IFERROR(VLOOKUP(Таблица76[[#This Row],[НОМЕР]],#REF!,2),"")</f>
        <v/>
      </c>
      <c r="E44" s="11" t="str">
        <f ca="1">IFERROR(VLOOKUP(Таблица76[[#This Row],[НОМЕР]],#REF!,6),"")</f>
        <v/>
      </c>
      <c r="F44" s="13" t="str">
        <f ca="1">IFERROR(VLOOKUP(Таблица76[[#This Row],[НОМЕР]],#REF!,4,0)-$J$2,"")</f>
        <v/>
      </c>
    </row>
    <row r="45" spans="2:6" ht="15" x14ac:dyDescent="0.2">
      <c r="B45" s="11" t="str">
        <f ca="1">IFERROR(VLOOKUP(Таблица76[[#This Row],[НОМЕР]],#REF!,9,0),"")</f>
        <v/>
      </c>
      <c r="C45" s="12" t="str">
        <f ca="1">IF(Категорії!L45&lt;&gt;9999,Категорії!L45,"")</f>
        <v/>
      </c>
      <c r="D45" s="11" t="str">
        <f ca="1">IFERROR(VLOOKUP(Таблица76[[#This Row],[НОМЕР]],#REF!,2),"")</f>
        <v/>
      </c>
      <c r="E45" s="11" t="str">
        <f ca="1">IFERROR(VLOOKUP(Таблица76[[#This Row],[НОМЕР]],#REF!,6),"")</f>
        <v/>
      </c>
      <c r="F45" s="13" t="str">
        <f ca="1">IFERROR(VLOOKUP(Таблица76[[#This Row],[НОМЕР]],#REF!,4,0)-$J$2,"")</f>
        <v/>
      </c>
    </row>
    <row r="46" spans="2:6" ht="15" x14ac:dyDescent="0.2">
      <c r="B46" s="11" t="str">
        <f ca="1">IFERROR(VLOOKUP(Таблица76[[#This Row],[НОМЕР]],#REF!,9,0),"")</f>
        <v/>
      </c>
      <c r="C46" s="12" t="str">
        <f ca="1">IF(Категорії!L46&lt;&gt;9999,Категорії!L46,"")</f>
        <v/>
      </c>
      <c r="D46" s="11" t="str">
        <f ca="1">IFERROR(VLOOKUP(Таблица76[[#This Row],[НОМЕР]],#REF!,2),"")</f>
        <v/>
      </c>
      <c r="E46" s="11" t="str">
        <f ca="1">IFERROR(VLOOKUP(Таблица76[[#This Row],[НОМЕР]],#REF!,6),"")</f>
        <v/>
      </c>
      <c r="F46" s="13" t="str">
        <f ca="1">IFERROR(VLOOKUP(Таблица76[[#This Row],[НОМЕР]],#REF!,4,0)-$J$2,"")</f>
        <v/>
      </c>
    </row>
    <row r="47" spans="2:6" ht="15" x14ac:dyDescent="0.2">
      <c r="B47" s="11" t="str">
        <f ca="1">IFERROR(VLOOKUP(Таблица76[[#This Row],[НОМЕР]],#REF!,9,0),"")</f>
        <v/>
      </c>
      <c r="C47" s="12" t="str">
        <f ca="1">IF(Категорії!L47&lt;&gt;9999,Категорії!L47,"")</f>
        <v/>
      </c>
      <c r="D47" s="11" t="str">
        <f ca="1">IFERROR(VLOOKUP(Таблица76[[#This Row],[НОМЕР]],#REF!,2),"")</f>
        <v/>
      </c>
      <c r="E47" s="11" t="str">
        <f ca="1">IFERROR(VLOOKUP(Таблица76[[#This Row],[НОМЕР]],#REF!,6),"")</f>
        <v/>
      </c>
      <c r="F47" s="13" t="str">
        <f ca="1">IFERROR(VLOOKUP(Таблица76[[#This Row],[НОМЕР]],#REF!,4,0)-$J$2,"")</f>
        <v/>
      </c>
    </row>
    <row r="48" spans="2:6" ht="15" x14ac:dyDescent="0.2">
      <c r="B48" s="11" t="str">
        <f ca="1">IFERROR(VLOOKUP(Таблица76[[#This Row],[НОМЕР]],#REF!,9,0),"")</f>
        <v/>
      </c>
      <c r="C48" s="12" t="str">
        <f ca="1">IF(Категорії!L48&lt;&gt;9999,Категорії!L48,"")</f>
        <v/>
      </c>
      <c r="D48" s="11" t="str">
        <f ca="1">IFERROR(VLOOKUP(Таблица76[[#This Row],[НОМЕР]],#REF!,2),"")</f>
        <v/>
      </c>
      <c r="E48" s="11" t="str">
        <f ca="1">IFERROR(VLOOKUP(Таблица76[[#This Row],[НОМЕР]],#REF!,6),"")</f>
        <v/>
      </c>
      <c r="F48" s="13" t="str">
        <f ca="1">IFERROR(VLOOKUP(Таблица76[[#This Row],[НОМЕР]],#REF!,4,0)-$J$2,"")</f>
        <v/>
      </c>
    </row>
    <row r="49" spans="2:6" ht="15" x14ac:dyDescent="0.2">
      <c r="B49" s="11" t="str">
        <f ca="1">IFERROR(VLOOKUP(Таблица76[[#This Row],[НОМЕР]],#REF!,9,0),"")</f>
        <v/>
      </c>
      <c r="C49" s="12" t="str">
        <f ca="1">IF(Категорії!L49&lt;&gt;9999,Категорії!L49,"")</f>
        <v/>
      </c>
      <c r="D49" s="11" t="str">
        <f ca="1">IFERROR(VLOOKUP(Таблица76[[#This Row],[НОМЕР]],#REF!,2),"")</f>
        <v/>
      </c>
      <c r="E49" s="11" t="str">
        <f ca="1">IFERROR(VLOOKUP(Таблица76[[#This Row],[НОМЕР]],#REF!,6),"")</f>
        <v/>
      </c>
      <c r="F49" s="13" t="str">
        <f ca="1">IFERROR(VLOOKUP(Таблица76[[#This Row],[НОМЕР]],#REF!,4,0)-$J$2,"")</f>
        <v/>
      </c>
    </row>
    <row r="50" spans="2:6" ht="15" x14ac:dyDescent="0.2">
      <c r="B50" s="11" t="str">
        <f ca="1">IFERROR(VLOOKUP(Таблица76[[#This Row],[НОМЕР]],#REF!,9,0),"")</f>
        <v/>
      </c>
      <c r="C50" s="12" t="str">
        <f ca="1">IF(Категорії!L50&lt;&gt;9999,Категорії!L50,"")</f>
        <v/>
      </c>
      <c r="D50" s="11" t="str">
        <f ca="1">IFERROR(VLOOKUP(Таблица76[[#This Row],[НОМЕР]],#REF!,2),"")</f>
        <v/>
      </c>
      <c r="E50" s="11" t="str">
        <f ca="1">IFERROR(VLOOKUP(Таблица76[[#This Row],[НОМЕР]],#REF!,6),"")</f>
        <v/>
      </c>
      <c r="F50" s="13" t="str">
        <f ca="1">IFERROR(VLOOKUP(Таблица76[[#This Row],[НОМЕР]],#REF!,4,0)-$J$2,"")</f>
        <v/>
      </c>
    </row>
    <row r="51" spans="2:6" ht="15" x14ac:dyDescent="0.2">
      <c r="B51" s="11" t="str">
        <f ca="1">IFERROR(VLOOKUP(Таблица76[[#This Row],[НОМЕР]],#REF!,9,0),"")</f>
        <v/>
      </c>
      <c r="C51" s="12" t="str">
        <f ca="1">IF(Категорії!L51&lt;&gt;9999,Категорії!L51,"")</f>
        <v/>
      </c>
      <c r="D51" s="11" t="str">
        <f ca="1">IFERROR(VLOOKUP(Таблица76[[#This Row],[НОМЕР]],#REF!,2),"")</f>
        <v/>
      </c>
      <c r="E51" s="11" t="str">
        <f ca="1">IFERROR(VLOOKUP(Таблица76[[#This Row],[НОМЕР]],#REF!,6),"")</f>
        <v/>
      </c>
      <c r="F51" s="13" t="str">
        <f ca="1">IFERROR(VLOOKUP(Таблица76[[#This Row],[НОМЕР]],#REF!,4,0)-$J$2,"")</f>
        <v/>
      </c>
    </row>
    <row r="52" spans="2:6" ht="15" x14ac:dyDescent="0.2">
      <c r="B52" s="11" t="str">
        <f ca="1">IFERROR(VLOOKUP(Таблица76[[#This Row],[НОМЕР]],#REF!,9,0),"")</f>
        <v/>
      </c>
      <c r="C52" s="12" t="str">
        <f ca="1">IF(Категорії!L52&lt;&gt;9999,Категорії!L52,"")</f>
        <v/>
      </c>
      <c r="D52" s="11" t="str">
        <f ca="1">IFERROR(VLOOKUP(Таблица76[[#This Row],[НОМЕР]],#REF!,2),"")</f>
        <v/>
      </c>
      <c r="E52" s="11" t="str">
        <f ca="1">IFERROR(VLOOKUP(Таблица76[[#This Row],[НОМЕР]],#REF!,6),"")</f>
        <v/>
      </c>
      <c r="F52" s="13" t="str">
        <f ca="1">IFERROR(VLOOKUP(Таблица76[[#This Row],[НОМЕР]],#REF!,4,0)-$J$2,"")</f>
        <v/>
      </c>
    </row>
    <row r="53" spans="2:6" ht="15" x14ac:dyDescent="0.2">
      <c r="B53" s="11" t="str">
        <f ca="1">IFERROR(VLOOKUP(Таблица76[[#This Row],[НОМЕР]],#REF!,9,0),"")</f>
        <v/>
      </c>
      <c r="C53" s="12" t="str">
        <f ca="1">IF(Категорії!L53&lt;&gt;9999,Категорії!L53,"")</f>
        <v/>
      </c>
      <c r="D53" s="11" t="str">
        <f ca="1">IFERROR(VLOOKUP(Таблица76[[#This Row],[НОМЕР]],#REF!,2),"")</f>
        <v/>
      </c>
      <c r="E53" s="11" t="str">
        <f ca="1">IFERROR(VLOOKUP(Таблица76[[#This Row],[НОМЕР]],#REF!,6),"")</f>
        <v/>
      </c>
      <c r="F53" s="13" t="str">
        <f ca="1">IFERROR(VLOOKUP(Таблица76[[#This Row],[НОМЕР]],#REF!,4,0)-$J$2,"")</f>
        <v/>
      </c>
    </row>
    <row r="54" spans="2:6" ht="15" x14ac:dyDescent="0.2">
      <c r="B54" s="11" t="str">
        <f ca="1">IFERROR(VLOOKUP(Таблица76[[#This Row],[НОМЕР]],#REF!,9,0),"")</f>
        <v/>
      </c>
      <c r="C54" s="12" t="str">
        <f ca="1">IF(Категорії!L54&lt;&gt;9999,Категорії!L54,"")</f>
        <v/>
      </c>
      <c r="D54" s="11" t="str">
        <f ca="1">IFERROR(VLOOKUP(Таблица76[[#This Row],[НОМЕР]],#REF!,2),"")</f>
        <v/>
      </c>
      <c r="E54" s="11" t="str">
        <f ca="1">IFERROR(VLOOKUP(Таблица76[[#This Row],[НОМЕР]],#REF!,6),"")</f>
        <v/>
      </c>
      <c r="F54" s="13" t="str">
        <f ca="1">IFERROR(VLOOKUP(Таблица76[[#This Row],[НОМЕР]],#REF!,4,0)-$J$2,"")</f>
        <v/>
      </c>
    </row>
    <row r="55" spans="2:6" ht="15" x14ac:dyDescent="0.2">
      <c r="B55" s="11" t="str">
        <f ca="1">IFERROR(VLOOKUP(Таблица76[[#This Row],[НОМЕР]],#REF!,9,0),"")</f>
        <v/>
      </c>
      <c r="C55" s="12" t="str">
        <f ca="1">IF(Категорії!L55&lt;&gt;9999,Категорії!L55,"")</f>
        <v/>
      </c>
      <c r="D55" s="11" t="str">
        <f ca="1">IFERROR(VLOOKUP(Таблица76[[#This Row],[НОМЕР]],#REF!,2),"")</f>
        <v/>
      </c>
      <c r="E55" s="11" t="str">
        <f ca="1">IFERROR(VLOOKUP(Таблица76[[#This Row],[НОМЕР]],#REF!,6),"")</f>
        <v/>
      </c>
      <c r="F55" s="13" t="str">
        <f ca="1">IFERROR(VLOOKUP(Таблица76[[#This Row],[НОМЕР]],#REF!,4,0)-$J$2,"")</f>
        <v/>
      </c>
    </row>
    <row r="56" spans="2:6" ht="15" x14ac:dyDescent="0.2">
      <c r="B56" s="11" t="str">
        <f ca="1">IFERROR(VLOOKUP(Таблица76[[#This Row],[НОМЕР]],#REF!,9,0),"")</f>
        <v/>
      </c>
      <c r="C56" s="12" t="str">
        <f ca="1">IF(Категорії!L56&lt;&gt;9999,Категорії!L56,"")</f>
        <v/>
      </c>
      <c r="D56" s="11" t="str">
        <f ca="1">IFERROR(VLOOKUP(Таблица76[[#This Row],[НОМЕР]],#REF!,2),"")</f>
        <v/>
      </c>
      <c r="E56" s="11" t="str">
        <f ca="1">IFERROR(VLOOKUP(Таблица76[[#This Row],[НОМЕР]],#REF!,6),"")</f>
        <v/>
      </c>
      <c r="F56" s="13" t="str">
        <f ca="1">IFERROR(VLOOKUP(Таблица76[[#This Row],[НОМЕР]],#REF!,4,0)-$J$2,"")</f>
        <v/>
      </c>
    </row>
    <row r="57" spans="2:6" ht="15" x14ac:dyDescent="0.2">
      <c r="B57" s="11" t="str">
        <f ca="1">IFERROR(VLOOKUP(Таблица76[[#This Row],[НОМЕР]],#REF!,9,0),"")</f>
        <v/>
      </c>
      <c r="C57" s="12" t="str">
        <f ca="1">IF(Категорії!L57&lt;&gt;9999,Категорії!L57,"")</f>
        <v/>
      </c>
      <c r="D57" s="11" t="str">
        <f ca="1">IFERROR(VLOOKUP(Таблица76[[#This Row],[НОМЕР]],#REF!,2),"")</f>
        <v/>
      </c>
      <c r="E57" s="11" t="str">
        <f ca="1">IFERROR(VLOOKUP(Таблица76[[#This Row],[НОМЕР]],#REF!,6),"")</f>
        <v/>
      </c>
      <c r="F57" s="13" t="str">
        <f ca="1">IFERROR(VLOOKUP(Таблица76[[#This Row],[НОМЕР]],#REF!,4,0)-$J$2,"")</f>
        <v/>
      </c>
    </row>
    <row r="58" spans="2:6" ht="15" x14ac:dyDescent="0.2">
      <c r="B58" s="11" t="str">
        <f ca="1">IFERROR(VLOOKUP(Таблица76[[#This Row],[НОМЕР]],#REF!,9,0),"")</f>
        <v/>
      </c>
      <c r="C58" s="12" t="str">
        <f ca="1">IF(Категорії!L58&lt;&gt;9999,Категорії!L58,"")</f>
        <v/>
      </c>
      <c r="D58" s="11" t="str">
        <f ca="1">IFERROR(VLOOKUP(Таблица76[[#This Row],[НОМЕР]],#REF!,2),"")</f>
        <v/>
      </c>
      <c r="E58" s="11" t="str">
        <f ca="1">IFERROR(VLOOKUP(Таблица76[[#This Row],[НОМЕР]],#REF!,6),"")</f>
        <v/>
      </c>
      <c r="F58" s="13" t="str">
        <f ca="1">IFERROR(VLOOKUP(Таблица76[[#This Row],[НОМЕР]],#REF!,4,0)-$J$2,"")</f>
        <v/>
      </c>
    </row>
    <row r="59" spans="2:6" ht="15" x14ac:dyDescent="0.2">
      <c r="B59" s="11" t="str">
        <f ca="1">IFERROR(VLOOKUP(Таблица76[[#This Row],[НОМЕР]],#REF!,9,0),"")</f>
        <v/>
      </c>
      <c r="C59" s="12" t="str">
        <f ca="1">IF(Категорії!L59&lt;&gt;9999,Категорії!L59,"")</f>
        <v/>
      </c>
      <c r="D59" s="11" t="str">
        <f ca="1">IFERROR(VLOOKUP(Таблица76[[#This Row],[НОМЕР]],#REF!,2),"")</f>
        <v/>
      </c>
      <c r="E59" s="11" t="str">
        <f ca="1">IFERROR(VLOOKUP(Таблица76[[#This Row],[НОМЕР]],#REF!,6),"")</f>
        <v/>
      </c>
      <c r="F59" s="13" t="str">
        <f ca="1">IFERROR(VLOOKUP(Таблица76[[#This Row],[НОМЕР]],#REF!,4,0)-$J$2,"")</f>
        <v/>
      </c>
    </row>
    <row r="60" spans="2:6" ht="15" x14ac:dyDescent="0.2">
      <c r="B60" s="11" t="str">
        <f ca="1">IFERROR(VLOOKUP(Таблица76[[#This Row],[НОМЕР]],#REF!,9,0),"")</f>
        <v/>
      </c>
      <c r="C60" s="12" t="str">
        <f ca="1">IF(Категорії!L60&lt;&gt;9999,Категорії!L60,"")</f>
        <v/>
      </c>
      <c r="D60" s="11" t="str">
        <f ca="1">IFERROR(VLOOKUP(Таблица76[[#This Row],[НОМЕР]],#REF!,2),"")</f>
        <v/>
      </c>
      <c r="E60" s="11" t="str">
        <f ca="1">IFERROR(VLOOKUP(Таблица76[[#This Row],[НОМЕР]],#REF!,6),"")</f>
        <v/>
      </c>
      <c r="F60" s="13" t="str">
        <f ca="1">IFERROR(VLOOKUP(Таблица76[[#This Row],[НОМЕР]],#REF!,4,0)-$J$2,"")</f>
        <v/>
      </c>
    </row>
    <row r="61" spans="2:6" ht="15" x14ac:dyDescent="0.2">
      <c r="B61" s="11" t="str">
        <f ca="1">IFERROR(VLOOKUP(Таблица76[[#This Row],[НОМЕР]],#REF!,9,0),"")</f>
        <v/>
      </c>
      <c r="C61" s="12" t="str">
        <f ca="1">IF(Категорії!L61&lt;&gt;9999,Категорії!L61,"")</f>
        <v/>
      </c>
      <c r="D61" s="11" t="str">
        <f ca="1">IFERROR(VLOOKUP(Таблица76[[#This Row],[НОМЕР]],#REF!,2),"")</f>
        <v/>
      </c>
      <c r="E61" s="11" t="str">
        <f ca="1">IFERROR(VLOOKUP(Таблица76[[#This Row],[НОМЕР]],#REF!,6),"")</f>
        <v/>
      </c>
      <c r="F61" s="13" t="str">
        <f ca="1">IFERROR(VLOOKUP(Таблица76[[#This Row],[НОМЕР]],#REF!,4,0)-$J$2,"")</f>
        <v/>
      </c>
    </row>
    <row r="62" spans="2:6" ht="15" x14ac:dyDescent="0.2">
      <c r="B62" s="11" t="str">
        <f ca="1">IFERROR(VLOOKUP(Таблица76[[#This Row],[НОМЕР]],#REF!,9,0),"")</f>
        <v/>
      </c>
      <c r="C62" s="12" t="str">
        <f ca="1">IF(Категорії!L62&lt;&gt;9999,Категорії!L62,"")</f>
        <v/>
      </c>
      <c r="D62" s="11" t="str">
        <f ca="1">IFERROR(VLOOKUP(Таблица76[[#This Row],[НОМЕР]],#REF!,2),"")</f>
        <v/>
      </c>
      <c r="E62" s="11" t="str">
        <f ca="1">IFERROR(VLOOKUP(Таблица76[[#This Row],[НОМЕР]],#REF!,6),"")</f>
        <v/>
      </c>
      <c r="F62" s="13" t="str">
        <f ca="1">IFERROR(VLOOKUP(Таблица76[[#This Row],[НОМЕР]],#REF!,4,0)-$J$2,"")</f>
        <v/>
      </c>
    </row>
    <row r="63" spans="2:6" ht="15" x14ac:dyDescent="0.2">
      <c r="B63" s="11" t="str">
        <f ca="1">IFERROR(VLOOKUP(Таблица76[[#This Row],[НОМЕР]],#REF!,9,0),"")</f>
        <v/>
      </c>
      <c r="C63" s="12" t="str">
        <f ca="1">IF(Категорії!L63&lt;&gt;9999,Категорії!L63,"")</f>
        <v/>
      </c>
      <c r="D63" s="11" t="str">
        <f ca="1">IFERROR(VLOOKUP(Таблица76[[#This Row],[НОМЕР]],#REF!,2),"")</f>
        <v/>
      </c>
      <c r="E63" s="11" t="str">
        <f ca="1">IFERROR(VLOOKUP(Таблица76[[#This Row],[НОМЕР]],#REF!,6),"")</f>
        <v/>
      </c>
      <c r="F63" s="13" t="str">
        <f ca="1">IFERROR(VLOOKUP(Таблица76[[#This Row],[НОМЕР]],#REF!,4,0)-$J$2,"")</f>
        <v/>
      </c>
    </row>
    <row r="64" spans="2:6" ht="15" x14ac:dyDescent="0.2">
      <c r="B64" s="11" t="str">
        <f ca="1">IFERROR(VLOOKUP(Таблица76[[#This Row],[НОМЕР]],#REF!,9,0),"")</f>
        <v/>
      </c>
      <c r="C64" s="12" t="str">
        <f ca="1">IF(Категорії!L64&lt;&gt;9999,Категорії!L64,"")</f>
        <v/>
      </c>
      <c r="D64" s="11" t="str">
        <f ca="1">IFERROR(VLOOKUP(Таблица76[[#This Row],[НОМЕР]],#REF!,2),"")</f>
        <v/>
      </c>
      <c r="E64" s="11" t="str">
        <f ca="1">IFERROR(VLOOKUP(Таблица76[[#This Row],[НОМЕР]],#REF!,6),"")</f>
        <v/>
      </c>
      <c r="F64" s="13" t="str">
        <f ca="1">IFERROR(VLOOKUP(Таблица76[[#This Row],[НОМЕР]],#REF!,4,0)-$J$2,"")</f>
        <v/>
      </c>
    </row>
    <row r="65" spans="2:6" ht="15" x14ac:dyDescent="0.2">
      <c r="B65" s="11" t="str">
        <f ca="1">IFERROR(VLOOKUP(Таблица76[[#This Row],[НОМЕР]],#REF!,9,0),"")</f>
        <v/>
      </c>
      <c r="C65" s="12" t="str">
        <f ca="1">IF(Категорії!L65&lt;&gt;9999,Категорії!L65,"")</f>
        <v/>
      </c>
      <c r="D65" s="11" t="str">
        <f ca="1">IFERROR(VLOOKUP(Таблица76[[#This Row],[НОМЕР]],#REF!,2),"")</f>
        <v/>
      </c>
      <c r="E65" s="11" t="str">
        <f ca="1">IFERROR(VLOOKUP(Таблица76[[#This Row],[НОМЕР]],#REF!,6),"")</f>
        <v/>
      </c>
      <c r="F65" s="13" t="str">
        <f ca="1">IFERROR(VLOOKUP(Таблица76[[#This Row],[НОМЕР]],#REF!,4,0)-$J$2,"")</f>
        <v/>
      </c>
    </row>
    <row r="66" spans="2:6" ht="15" x14ac:dyDescent="0.2">
      <c r="B66" s="11" t="str">
        <f ca="1">IFERROR(VLOOKUP(Таблица76[[#This Row],[НОМЕР]],#REF!,9,0),"")</f>
        <v/>
      </c>
      <c r="C66" s="12" t="str">
        <f ca="1">IF(Категорії!L66&lt;&gt;9999,Категорії!L66,"")</f>
        <v/>
      </c>
      <c r="D66" s="11" t="str">
        <f ca="1">IFERROR(VLOOKUP(Таблица76[[#This Row],[НОМЕР]],#REF!,2),"")</f>
        <v/>
      </c>
      <c r="E66" s="11" t="str">
        <f ca="1">IFERROR(VLOOKUP(Таблица76[[#This Row],[НОМЕР]],#REF!,6),"")</f>
        <v/>
      </c>
      <c r="F66" s="13" t="str">
        <f ca="1">IFERROR(VLOOKUP(Таблица76[[#This Row],[НОМЕР]],#REF!,4,0)-$J$2,"")</f>
        <v/>
      </c>
    </row>
    <row r="67" spans="2:6" ht="15" x14ac:dyDescent="0.2">
      <c r="B67" s="11" t="str">
        <f ca="1">IFERROR(VLOOKUP(Таблица76[[#This Row],[НОМЕР]],#REF!,9,0),"")</f>
        <v/>
      </c>
      <c r="C67" s="12" t="str">
        <f ca="1">IF(Категорії!L67&lt;&gt;9999,Категорії!L67,"")</f>
        <v/>
      </c>
      <c r="D67" s="11" t="str">
        <f ca="1">IFERROR(VLOOKUP(Таблица76[[#This Row],[НОМЕР]],#REF!,2),"")</f>
        <v/>
      </c>
      <c r="E67" s="11" t="str">
        <f ca="1">IFERROR(VLOOKUP(Таблица76[[#This Row],[НОМЕР]],#REF!,6),"")</f>
        <v/>
      </c>
      <c r="F67" s="13" t="str">
        <f ca="1">IFERROR(VLOOKUP(Таблица76[[#This Row],[НОМЕР]],#REF!,4,0)-$J$2,"")</f>
        <v/>
      </c>
    </row>
    <row r="68" spans="2:6" ht="15" x14ac:dyDescent="0.2">
      <c r="B68" s="11" t="str">
        <f ca="1">IFERROR(VLOOKUP(Таблица76[[#This Row],[НОМЕР]],#REF!,9,0),"")</f>
        <v/>
      </c>
      <c r="C68" s="12" t="str">
        <f ca="1">IF(Категорії!L68&lt;&gt;9999,Категорії!L68,"")</f>
        <v/>
      </c>
      <c r="D68" s="11" t="str">
        <f ca="1">IFERROR(VLOOKUP(Таблица76[[#This Row],[НОМЕР]],#REF!,2),"")</f>
        <v/>
      </c>
      <c r="E68" s="11" t="str">
        <f ca="1">IFERROR(VLOOKUP(Таблица76[[#This Row],[НОМЕР]],#REF!,6),"")</f>
        <v/>
      </c>
      <c r="F68" s="13" t="str">
        <f ca="1">IFERROR(VLOOKUP(Таблица76[[#This Row],[НОМЕР]],#REF!,4,0)-$J$2,"")</f>
        <v/>
      </c>
    </row>
    <row r="69" spans="2:6" ht="15" x14ac:dyDescent="0.2">
      <c r="B69" s="11" t="str">
        <f ca="1">IFERROR(VLOOKUP(Таблица76[[#This Row],[НОМЕР]],#REF!,9,0),"")</f>
        <v/>
      </c>
      <c r="C69" s="12" t="str">
        <f ca="1">IF(Категорії!L69&lt;&gt;9999,Категорії!L69,"")</f>
        <v/>
      </c>
      <c r="D69" s="11" t="str">
        <f ca="1">IFERROR(VLOOKUP(Таблица76[[#This Row],[НОМЕР]],#REF!,2),"")</f>
        <v/>
      </c>
      <c r="E69" s="11" t="str">
        <f ca="1">IFERROR(VLOOKUP(Таблица76[[#This Row],[НОМЕР]],#REF!,6),"")</f>
        <v/>
      </c>
      <c r="F69" s="13" t="str">
        <f ca="1">IFERROR(VLOOKUP(Таблица76[[#This Row],[НОМЕР]],#REF!,4,0)-$J$2,"")</f>
        <v/>
      </c>
    </row>
    <row r="70" spans="2:6" ht="15" x14ac:dyDescent="0.2">
      <c r="B70" s="11" t="str">
        <f ca="1">IFERROR(VLOOKUP(Таблица76[[#This Row],[НОМЕР]],#REF!,9,0),"")</f>
        <v/>
      </c>
      <c r="C70" s="12" t="str">
        <f ca="1">IF(Категорії!L70&lt;&gt;9999,Категорії!L70,"")</f>
        <v/>
      </c>
      <c r="D70" s="11" t="str">
        <f ca="1">IFERROR(VLOOKUP(Таблица76[[#This Row],[НОМЕР]],#REF!,2),"")</f>
        <v/>
      </c>
      <c r="E70" s="11" t="str">
        <f ca="1">IFERROR(VLOOKUP(Таблица76[[#This Row],[НОМЕР]],#REF!,6),"")</f>
        <v/>
      </c>
      <c r="F70" s="13" t="str">
        <f ca="1">IFERROR(VLOOKUP(Таблица76[[#This Row],[НОМЕР]],#REF!,4,0)-$J$2,"")</f>
        <v/>
      </c>
    </row>
    <row r="71" spans="2:6" ht="15" x14ac:dyDescent="0.2">
      <c r="B71" s="11" t="str">
        <f ca="1">IFERROR(VLOOKUP(Таблица76[[#This Row],[НОМЕР]],#REF!,9,0),"")</f>
        <v/>
      </c>
      <c r="C71" s="12" t="str">
        <f ca="1">IF(Категорії!L71&lt;&gt;9999,Категорії!L71,"")</f>
        <v/>
      </c>
      <c r="D71" s="11" t="str">
        <f ca="1">IFERROR(VLOOKUP(Таблица76[[#This Row],[НОМЕР]],#REF!,2),"")</f>
        <v/>
      </c>
      <c r="E71" s="11" t="str">
        <f ca="1">IFERROR(VLOOKUP(Таблица76[[#This Row],[НОМЕР]],#REF!,6),"")</f>
        <v/>
      </c>
      <c r="F71" s="13" t="str">
        <f ca="1">IFERROR(VLOOKUP(Таблица76[[#This Row],[НОМЕР]],#REF!,4,0)-$J$2,"")</f>
        <v/>
      </c>
    </row>
    <row r="72" spans="2:6" ht="15" x14ac:dyDescent="0.2">
      <c r="B72" s="11" t="str">
        <f ca="1">IFERROR(VLOOKUP(Таблица76[[#This Row],[НОМЕР]],#REF!,9,0),"")</f>
        <v/>
      </c>
      <c r="C72" s="12" t="str">
        <f ca="1">IF(Категорії!L72&lt;&gt;9999,Категорії!L72,"")</f>
        <v/>
      </c>
      <c r="D72" s="11" t="str">
        <f ca="1">IFERROR(VLOOKUP(Таблица76[[#This Row],[НОМЕР]],#REF!,2),"")</f>
        <v/>
      </c>
      <c r="E72" s="11" t="str">
        <f ca="1">IFERROR(VLOOKUP(Таблица76[[#This Row],[НОМЕР]],#REF!,6),"")</f>
        <v/>
      </c>
      <c r="F72" s="13" t="str">
        <f ca="1">IFERROR(VLOOKUP(Таблица76[[#This Row],[НОМЕР]],#REF!,4,0)-$J$2,"")</f>
        <v/>
      </c>
    </row>
    <row r="73" spans="2:6" ht="15" x14ac:dyDescent="0.2">
      <c r="B73" s="11" t="str">
        <f ca="1">IFERROR(VLOOKUP(Таблица76[[#This Row],[НОМЕР]],#REF!,9,0),"")</f>
        <v/>
      </c>
      <c r="C73" s="12" t="str">
        <f ca="1">IF(Категорії!L73&lt;&gt;9999,Категорії!L73,"")</f>
        <v/>
      </c>
      <c r="D73" s="11" t="str">
        <f ca="1">IFERROR(VLOOKUP(Таблица76[[#This Row],[НОМЕР]],#REF!,2),"")</f>
        <v/>
      </c>
      <c r="E73" s="11" t="str">
        <f ca="1">IFERROR(VLOOKUP(Таблица76[[#This Row],[НОМЕР]],#REF!,6),"")</f>
        <v/>
      </c>
      <c r="F73" s="13" t="str">
        <f ca="1">IFERROR(VLOOKUP(Таблица76[[#This Row],[НОМЕР]],#REF!,4,0)-$J$2,"")</f>
        <v/>
      </c>
    </row>
    <row r="74" spans="2:6" ht="15" x14ac:dyDescent="0.2">
      <c r="B74" s="11" t="str">
        <f ca="1">IFERROR(VLOOKUP(Таблица76[[#This Row],[НОМЕР]],#REF!,9,0),"")</f>
        <v/>
      </c>
      <c r="C74" s="12" t="str">
        <f ca="1">IF(Категорії!L74&lt;&gt;9999,Категорії!L74,"")</f>
        <v/>
      </c>
      <c r="D74" s="11" t="str">
        <f ca="1">IFERROR(VLOOKUP(Таблица76[[#This Row],[НОМЕР]],#REF!,2),"")</f>
        <v/>
      </c>
      <c r="E74" s="11" t="str">
        <f ca="1">IFERROR(VLOOKUP(Таблица76[[#This Row],[НОМЕР]],#REF!,6),"")</f>
        <v/>
      </c>
      <c r="F74" s="13" t="str">
        <f ca="1">IFERROR(VLOOKUP(Таблица76[[#This Row],[НОМЕР]],#REF!,4,0)-$J$2,"")</f>
        <v/>
      </c>
    </row>
    <row r="75" spans="2:6" ht="15" x14ac:dyDescent="0.2">
      <c r="B75" s="11" t="str">
        <f ca="1">IFERROR(VLOOKUP(Таблица76[[#This Row],[НОМЕР]],#REF!,9,0),"")</f>
        <v/>
      </c>
      <c r="C75" s="12" t="str">
        <f ca="1">IF(Категорії!L75&lt;&gt;9999,Категорії!L75,"")</f>
        <v/>
      </c>
      <c r="D75" s="11" t="str">
        <f ca="1">IFERROR(VLOOKUP(Таблица76[[#This Row],[НОМЕР]],#REF!,2),"")</f>
        <v/>
      </c>
      <c r="E75" s="11" t="str">
        <f ca="1">IFERROR(VLOOKUP(Таблица76[[#This Row],[НОМЕР]],#REF!,6),"")</f>
        <v/>
      </c>
      <c r="F75" s="13" t="str">
        <f ca="1">IFERROR(VLOOKUP(Таблица76[[#This Row],[НОМЕР]],#REF!,4,0)-$J$2,"")</f>
        <v/>
      </c>
    </row>
    <row r="76" spans="2:6" ht="15" x14ac:dyDescent="0.2">
      <c r="B76" s="11" t="str">
        <f ca="1">IFERROR(VLOOKUP(Таблица76[[#This Row],[НОМЕР]],#REF!,9,0),"")</f>
        <v/>
      </c>
      <c r="C76" s="12" t="str">
        <f ca="1">IF(Категорії!L76&lt;&gt;9999,Категорії!L76,"")</f>
        <v/>
      </c>
      <c r="D76" s="11" t="str">
        <f ca="1">IFERROR(VLOOKUP(Таблица76[[#This Row],[НОМЕР]],#REF!,2),"")</f>
        <v/>
      </c>
      <c r="E76" s="11" t="str">
        <f ca="1">IFERROR(VLOOKUP(Таблица76[[#This Row],[НОМЕР]],#REF!,6),"")</f>
        <v/>
      </c>
      <c r="F76" s="13" t="str">
        <f ca="1">IFERROR(VLOOKUP(Таблица76[[#This Row],[НОМЕР]],#REF!,4,0)-$J$2,"")</f>
        <v/>
      </c>
    </row>
    <row r="77" spans="2:6" ht="15" x14ac:dyDescent="0.2">
      <c r="B77" s="11" t="str">
        <f ca="1">IFERROR(VLOOKUP(Таблица76[[#This Row],[НОМЕР]],#REF!,9,0),"")</f>
        <v/>
      </c>
      <c r="C77" s="12" t="str">
        <f ca="1">IF(Категорії!L77&lt;&gt;9999,Категорії!L77,"")</f>
        <v/>
      </c>
      <c r="D77" s="11" t="str">
        <f ca="1">IFERROR(VLOOKUP(Таблица76[[#This Row],[НОМЕР]],#REF!,2),"")</f>
        <v/>
      </c>
      <c r="E77" s="11" t="str">
        <f ca="1">IFERROR(VLOOKUP(Таблица76[[#This Row],[НОМЕР]],#REF!,6),"")</f>
        <v/>
      </c>
      <c r="F77" s="13" t="str">
        <f ca="1">IFERROR(VLOOKUP(Таблица76[[#This Row],[НОМЕР]],#REF!,4,0)-$J$2,"")</f>
        <v/>
      </c>
    </row>
    <row r="78" spans="2:6" ht="15" x14ac:dyDescent="0.2">
      <c r="B78" s="11" t="str">
        <f ca="1">IFERROR(VLOOKUP(Таблица76[[#This Row],[НОМЕР]],#REF!,9,0),"")</f>
        <v/>
      </c>
      <c r="C78" s="12" t="str">
        <f ca="1">IF(Категорії!L78&lt;&gt;9999,Категорії!L78,"")</f>
        <v/>
      </c>
      <c r="D78" s="11" t="str">
        <f ca="1">IFERROR(VLOOKUP(Таблица76[[#This Row],[НОМЕР]],#REF!,2),"")</f>
        <v/>
      </c>
      <c r="E78" s="11" t="str">
        <f ca="1">IFERROR(VLOOKUP(Таблица76[[#This Row],[НОМЕР]],#REF!,6),"")</f>
        <v/>
      </c>
      <c r="F78" s="13" t="str">
        <f ca="1">IFERROR(VLOOKUP(Таблица76[[#This Row],[НОМЕР]],#REF!,4,0)-$J$2,"")</f>
        <v/>
      </c>
    </row>
    <row r="79" spans="2:6" ht="15" x14ac:dyDescent="0.2">
      <c r="B79" s="11" t="str">
        <f ca="1">IFERROR(VLOOKUP(Таблица76[[#This Row],[НОМЕР]],#REF!,9,0),"")</f>
        <v/>
      </c>
      <c r="C79" s="12" t="str">
        <f ca="1">IF(Категорії!L79&lt;&gt;9999,Категорії!L79,"")</f>
        <v/>
      </c>
      <c r="D79" s="11" t="str">
        <f ca="1">IFERROR(VLOOKUP(Таблица76[[#This Row],[НОМЕР]],#REF!,2),"")</f>
        <v/>
      </c>
      <c r="E79" s="11" t="str">
        <f ca="1">IFERROR(VLOOKUP(Таблица76[[#This Row],[НОМЕР]],#REF!,6),"")</f>
        <v/>
      </c>
      <c r="F79" s="13" t="str">
        <f ca="1">IFERROR(VLOOKUP(Таблица76[[#This Row],[НОМЕР]],#REF!,4,0)-$J$2,"")</f>
        <v/>
      </c>
    </row>
    <row r="80" spans="2:6" ht="15" x14ac:dyDescent="0.2">
      <c r="B80" s="11" t="str">
        <f ca="1">IFERROR(VLOOKUP(Таблица76[[#This Row],[НОМЕР]],#REF!,9,0),"")</f>
        <v/>
      </c>
      <c r="C80" s="12" t="str">
        <f ca="1">IF(Категорії!L80&lt;&gt;9999,Категорії!L80,"")</f>
        <v/>
      </c>
      <c r="D80" s="11" t="str">
        <f ca="1">IFERROR(VLOOKUP(Таблица76[[#This Row],[НОМЕР]],#REF!,2),"")</f>
        <v/>
      </c>
      <c r="E80" s="11" t="str">
        <f ca="1">IFERROR(VLOOKUP(Таблица76[[#This Row],[НОМЕР]],#REF!,6),"")</f>
        <v/>
      </c>
      <c r="F80" s="13" t="str">
        <f ca="1">IFERROR(VLOOKUP(Таблица76[[#This Row],[НОМЕР]],#REF!,4,0)-$J$2,"")</f>
        <v/>
      </c>
    </row>
    <row r="81" spans="2:6" ht="15" x14ac:dyDescent="0.2">
      <c r="B81" s="11" t="str">
        <f ca="1">IFERROR(VLOOKUP(Таблица76[[#This Row],[НОМЕР]],#REF!,9,0),"")</f>
        <v/>
      </c>
      <c r="C81" s="12" t="str">
        <f ca="1">IF(Категорії!L81&lt;&gt;9999,Категорії!L81,"")</f>
        <v/>
      </c>
      <c r="D81" s="11" t="str">
        <f ca="1">IFERROR(VLOOKUP(Таблица76[[#This Row],[НОМЕР]],#REF!,2),"")</f>
        <v/>
      </c>
      <c r="E81" s="11" t="str">
        <f ca="1">IFERROR(VLOOKUP(Таблица76[[#This Row],[НОМЕР]],#REF!,6),"")</f>
        <v/>
      </c>
      <c r="F81" s="13" t="str">
        <f ca="1">IFERROR(VLOOKUP(Таблица76[[#This Row],[НОМЕР]],#REF!,4,0)-$J$2,"")</f>
        <v/>
      </c>
    </row>
    <row r="82" spans="2:6" ht="15" x14ac:dyDescent="0.2">
      <c r="B82" s="11" t="str">
        <f ca="1">IFERROR(VLOOKUP(Таблица76[[#This Row],[НОМЕР]],#REF!,9,0),"")</f>
        <v/>
      </c>
      <c r="C82" s="12" t="str">
        <f ca="1">IF(Категорії!L82&lt;&gt;9999,Категорії!L82,"")</f>
        <v/>
      </c>
      <c r="D82" s="11" t="str">
        <f ca="1">IFERROR(VLOOKUP(Таблица76[[#This Row],[НОМЕР]],#REF!,2),"")</f>
        <v/>
      </c>
      <c r="E82" s="11" t="str">
        <f ca="1">IFERROR(VLOOKUP(Таблица76[[#This Row],[НОМЕР]],#REF!,6),"")</f>
        <v/>
      </c>
      <c r="F82" s="13" t="str">
        <f ca="1">IFERROR(VLOOKUP(Таблица76[[#This Row],[НОМЕР]],#REF!,4,0)-$J$2,"")</f>
        <v/>
      </c>
    </row>
    <row r="83" spans="2:6" ht="15" x14ac:dyDescent="0.2">
      <c r="B83" s="11" t="str">
        <f ca="1">IFERROR(VLOOKUP(Таблица76[[#This Row],[НОМЕР]],#REF!,9,0),"")</f>
        <v/>
      </c>
      <c r="C83" s="12" t="str">
        <f ca="1">IF(Категорії!L83&lt;&gt;9999,Категорії!L83,"")</f>
        <v/>
      </c>
      <c r="D83" s="11" t="str">
        <f ca="1">IFERROR(VLOOKUP(Таблица76[[#This Row],[НОМЕР]],#REF!,2),"")</f>
        <v/>
      </c>
      <c r="E83" s="11" t="str">
        <f ca="1">IFERROR(VLOOKUP(Таблица76[[#This Row],[НОМЕР]],#REF!,6),"")</f>
        <v/>
      </c>
      <c r="F83" s="13" t="str">
        <f ca="1">IFERROR(VLOOKUP(Таблица76[[#This Row],[НОМЕР]],#REF!,4,0)-$J$2,"")</f>
        <v/>
      </c>
    </row>
    <row r="84" spans="2:6" ht="15" x14ac:dyDescent="0.2">
      <c r="B84" s="11" t="str">
        <f ca="1">IFERROR(VLOOKUP(Таблица76[[#This Row],[НОМЕР]],#REF!,9,0),"")</f>
        <v/>
      </c>
      <c r="C84" s="12" t="str">
        <f ca="1">IF(Категорії!L84&lt;&gt;9999,Категорії!L84,"")</f>
        <v/>
      </c>
      <c r="D84" s="11" t="str">
        <f ca="1">IFERROR(VLOOKUP(Таблица76[[#This Row],[НОМЕР]],#REF!,2),"")</f>
        <v/>
      </c>
      <c r="E84" s="11" t="str">
        <f ca="1">IFERROR(VLOOKUP(Таблица76[[#This Row],[НОМЕР]],#REF!,6),"")</f>
        <v/>
      </c>
      <c r="F84" s="13" t="str">
        <f ca="1">IFERROR(VLOOKUP(Таблица76[[#This Row],[НОМЕР]],#REF!,4,0)-$J$2,"")</f>
        <v/>
      </c>
    </row>
    <row r="85" spans="2:6" ht="15" x14ac:dyDescent="0.2">
      <c r="B85" s="11" t="str">
        <f ca="1">IFERROR(VLOOKUP(Таблица76[[#This Row],[НОМЕР]],#REF!,9,0),"")</f>
        <v/>
      </c>
      <c r="C85" s="12" t="str">
        <f ca="1">IF(Категорії!L85&lt;&gt;9999,Категорії!L85,"")</f>
        <v/>
      </c>
      <c r="D85" s="11" t="str">
        <f ca="1">IFERROR(VLOOKUP(Таблица76[[#This Row],[НОМЕР]],#REF!,2),"")</f>
        <v/>
      </c>
      <c r="E85" s="11" t="str">
        <f ca="1">IFERROR(VLOOKUP(Таблица76[[#This Row],[НОМЕР]],#REF!,6),"")</f>
        <v/>
      </c>
      <c r="F85" s="13" t="str">
        <f ca="1">IFERROR(VLOOKUP(Таблица76[[#This Row],[НОМЕР]],#REF!,4,0)-$J$2,"")</f>
        <v/>
      </c>
    </row>
    <row r="86" spans="2:6" ht="15" x14ac:dyDescent="0.2">
      <c r="B86" s="11" t="str">
        <f ca="1">IFERROR(VLOOKUP(Таблица76[[#This Row],[НОМЕР]],#REF!,9,0),"")</f>
        <v/>
      </c>
      <c r="C86" s="12" t="str">
        <f ca="1">IF(Категорії!L86&lt;&gt;9999,Категорії!L86,"")</f>
        <v/>
      </c>
      <c r="D86" s="11" t="str">
        <f ca="1">IFERROR(VLOOKUP(Таблица76[[#This Row],[НОМЕР]],#REF!,2),"")</f>
        <v/>
      </c>
      <c r="E86" s="11" t="str">
        <f ca="1">IFERROR(VLOOKUP(Таблица76[[#This Row],[НОМЕР]],#REF!,6),"")</f>
        <v/>
      </c>
      <c r="F86" s="13" t="str">
        <f ca="1">IFERROR(VLOOKUP(Таблица76[[#This Row],[НОМЕР]],#REF!,4,0)-$J$2,"")</f>
        <v/>
      </c>
    </row>
    <row r="87" spans="2:6" ht="15" x14ac:dyDescent="0.2">
      <c r="B87" s="11" t="str">
        <f ca="1">IFERROR(VLOOKUP(Таблица76[[#This Row],[НОМЕР]],#REF!,9,0),"")</f>
        <v/>
      </c>
      <c r="C87" s="12" t="str">
        <f ca="1">IF(Категорії!L87&lt;&gt;9999,Категорії!L87,"")</f>
        <v/>
      </c>
      <c r="D87" s="11" t="str">
        <f ca="1">IFERROR(VLOOKUP(Таблица76[[#This Row],[НОМЕР]],#REF!,2),"")</f>
        <v/>
      </c>
      <c r="E87" s="11" t="str">
        <f ca="1">IFERROR(VLOOKUP(Таблица76[[#This Row],[НОМЕР]],#REF!,6),"")</f>
        <v/>
      </c>
      <c r="F87" s="13" t="str">
        <f ca="1">IFERROR(VLOOKUP(Таблица76[[#This Row],[НОМЕР]],#REF!,4,0)-$J$2,"")</f>
        <v/>
      </c>
    </row>
    <row r="88" spans="2:6" ht="15" x14ac:dyDescent="0.2">
      <c r="B88" s="11" t="str">
        <f ca="1">IFERROR(VLOOKUP(Таблица76[[#This Row],[НОМЕР]],#REF!,9,0),"")</f>
        <v/>
      </c>
      <c r="C88" s="12" t="str">
        <f ca="1">IF(Категорії!L88&lt;&gt;9999,Категорії!L88,"")</f>
        <v/>
      </c>
      <c r="D88" s="11" t="str">
        <f ca="1">IFERROR(VLOOKUP(Таблица76[[#This Row],[НОМЕР]],#REF!,2),"")</f>
        <v/>
      </c>
      <c r="E88" s="11" t="str">
        <f ca="1">IFERROR(VLOOKUP(Таблица76[[#This Row],[НОМЕР]],#REF!,6),"")</f>
        <v/>
      </c>
      <c r="F88" s="13" t="str">
        <f ca="1">IFERROR(VLOOKUP(Таблица76[[#This Row],[НОМЕР]],#REF!,4,0)-$J$2,"")</f>
        <v/>
      </c>
    </row>
    <row r="89" spans="2:6" ht="15" x14ac:dyDescent="0.2">
      <c r="B89" s="11" t="str">
        <f ca="1">IFERROR(VLOOKUP(Таблица76[[#This Row],[НОМЕР]],#REF!,9,0),"")</f>
        <v/>
      </c>
      <c r="C89" s="12" t="str">
        <f ca="1">IF(Категорії!L89&lt;&gt;9999,Категорії!L89,"")</f>
        <v/>
      </c>
      <c r="D89" s="11" t="str">
        <f ca="1">IFERROR(VLOOKUP(Таблица76[[#This Row],[НОМЕР]],#REF!,2),"")</f>
        <v/>
      </c>
      <c r="E89" s="11" t="str">
        <f ca="1">IFERROR(VLOOKUP(Таблица76[[#This Row],[НОМЕР]],#REF!,6),"")</f>
        <v/>
      </c>
      <c r="F89" s="13" t="str">
        <f ca="1">IFERROR(VLOOKUP(Таблица76[[#This Row],[НОМЕР]],#REF!,4,0)-$J$2,"")</f>
        <v/>
      </c>
    </row>
    <row r="90" spans="2:6" ht="15" x14ac:dyDescent="0.2">
      <c r="B90" s="11" t="str">
        <f ca="1">IFERROR(VLOOKUP(Таблица76[[#This Row],[НОМЕР]],#REF!,9,0),"")</f>
        <v/>
      </c>
      <c r="C90" s="12" t="str">
        <f ca="1">IF(Категорії!L90&lt;&gt;9999,Категорії!L90,"")</f>
        <v/>
      </c>
      <c r="D90" s="11" t="str">
        <f ca="1">IFERROR(VLOOKUP(Таблица76[[#This Row],[НОМЕР]],#REF!,2),"")</f>
        <v/>
      </c>
      <c r="E90" s="11" t="str">
        <f ca="1">IFERROR(VLOOKUP(Таблица76[[#This Row],[НОМЕР]],#REF!,6),"")</f>
        <v/>
      </c>
      <c r="F90" s="13" t="str">
        <f ca="1">IFERROR(VLOOKUP(Таблица76[[#This Row],[НОМЕР]],#REF!,4,0)-$J$2,"")</f>
        <v/>
      </c>
    </row>
    <row r="91" spans="2:6" ht="15" x14ac:dyDescent="0.2">
      <c r="B91" s="11" t="str">
        <f ca="1">IFERROR(VLOOKUP(Таблица76[[#This Row],[НОМЕР]],#REF!,9,0),"")</f>
        <v/>
      </c>
      <c r="C91" s="12" t="str">
        <f ca="1">IF(Категорії!L91&lt;&gt;9999,Категорії!L91,"")</f>
        <v/>
      </c>
      <c r="D91" s="11" t="str">
        <f ca="1">IFERROR(VLOOKUP(Таблица76[[#This Row],[НОМЕР]],#REF!,2),"")</f>
        <v/>
      </c>
      <c r="E91" s="11" t="str">
        <f ca="1">IFERROR(VLOOKUP(Таблица76[[#This Row],[НОМЕР]],#REF!,6),"")</f>
        <v/>
      </c>
      <c r="F91" s="13" t="str">
        <f ca="1">IFERROR(VLOOKUP(Таблица76[[#This Row],[НОМЕР]],#REF!,4,0)-$J$2,"")</f>
        <v/>
      </c>
    </row>
    <row r="92" spans="2:6" ht="15" x14ac:dyDescent="0.2">
      <c r="B92" s="11" t="str">
        <f ca="1">IFERROR(VLOOKUP(Таблица76[[#This Row],[НОМЕР]],#REF!,9,0),"")</f>
        <v/>
      </c>
      <c r="C92" s="12" t="str">
        <f ca="1">IF(Категорії!L92&lt;&gt;9999,Категорії!L92,"")</f>
        <v/>
      </c>
      <c r="D92" s="11" t="str">
        <f ca="1">IFERROR(VLOOKUP(Таблица76[[#This Row],[НОМЕР]],#REF!,2),"")</f>
        <v/>
      </c>
      <c r="E92" s="11" t="str">
        <f ca="1">IFERROR(VLOOKUP(Таблица76[[#This Row],[НОМЕР]],#REF!,6),"")</f>
        <v/>
      </c>
      <c r="F92" s="13" t="str">
        <f ca="1">IFERROR(VLOOKUP(Таблица76[[#This Row],[НОМЕР]],#REF!,4,0)-$J$2,"")</f>
        <v/>
      </c>
    </row>
    <row r="93" spans="2:6" ht="15" x14ac:dyDescent="0.2">
      <c r="B93" s="11" t="str">
        <f ca="1">IFERROR(VLOOKUP(Таблица76[[#This Row],[НОМЕР]],#REF!,9,0),"")</f>
        <v/>
      </c>
      <c r="C93" s="12" t="str">
        <f ca="1">IF(Категорії!L93&lt;&gt;9999,Категорії!L93,"")</f>
        <v/>
      </c>
      <c r="D93" s="11" t="str">
        <f ca="1">IFERROR(VLOOKUP(Таблица76[[#This Row],[НОМЕР]],#REF!,2),"")</f>
        <v/>
      </c>
      <c r="E93" s="11" t="str">
        <f ca="1">IFERROR(VLOOKUP(Таблица76[[#This Row],[НОМЕР]],#REF!,6),"")</f>
        <v/>
      </c>
      <c r="F93" s="13" t="str">
        <f ca="1">IFERROR(VLOOKUP(Таблица76[[#This Row],[НОМЕР]],#REF!,4,0)-$J$2,"")</f>
        <v/>
      </c>
    </row>
    <row r="94" spans="2:6" ht="15" x14ac:dyDescent="0.2">
      <c r="B94" s="11" t="str">
        <f ca="1">IFERROR(VLOOKUP(Таблица76[[#This Row],[НОМЕР]],#REF!,9,0),"")</f>
        <v/>
      </c>
      <c r="C94" s="12" t="str">
        <f ca="1">IF(Категорії!L94&lt;&gt;9999,Категорії!L94,"")</f>
        <v/>
      </c>
      <c r="D94" s="11" t="str">
        <f ca="1">IFERROR(VLOOKUP(Таблица76[[#This Row],[НОМЕР]],#REF!,2),"")</f>
        <v/>
      </c>
      <c r="E94" s="11" t="str">
        <f ca="1">IFERROR(VLOOKUP(Таблица76[[#This Row],[НОМЕР]],#REF!,6),"")</f>
        <v/>
      </c>
      <c r="F94" s="13" t="str">
        <f ca="1">IFERROR(VLOOKUP(Таблица76[[#This Row],[НОМЕР]],#REF!,4,0)-$J$2,"")</f>
        <v/>
      </c>
    </row>
    <row r="95" spans="2:6" ht="15" x14ac:dyDescent="0.2">
      <c r="B95" s="11" t="str">
        <f ca="1">IFERROR(VLOOKUP(Таблица76[[#This Row],[НОМЕР]],#REF!,9,0),"")</f>
        <v/>
      </c>
      <c r="C95" s="12" t="str">
        <f ca="1">IF(Категорії!L95&lt;&gt;9999,Категорії!L95,"")</f>
        <v/>
      </c>
      <c r="D95" s="11" t="str">
        <f ca="1">IFERROR(VLOOKUP(Таблица76[[#This Row],[НОМЕР]],#REF!,2),"")</f>
        <v/>
      </c>
      <c r="E95" s="11" t="str">
        <f ca="1">IFERROR(VLOOKUP(Таблица76[[#This Row],[НОМЕР]],#REF!,6),"")</f>
        <v/>
      </c>
      <c r="F95" s="13" t="str">
        <f ca="1">IFERROR(VLOOKUP(Таблица76[[#This Row],[НОМЕР]],#REF!,4,0)-$J$2,"")</f>
        <v/>
      </c>
    </row>
    <row r="96" spans="2:6" ht="15" x14ac:dyDescent="0.2">
      <c r="B96" s="11" t="str">
        <f ca="1">IFERROR(VLOOKUP(Таблица76[[#This Row],[НОМЕР]],#REF!,9,0),"")</f>
        <v/>
      </c>
      <c r="C96" s="12" t="str">
        <f ca="1">IF(Категорії!L96&lt;&gt;9999,Категорії!L96,"")</f>
        <v/>
      </c>
      <c r="D96" s="11" t="str">
        <f ca="1">IFERROR(VLOOKUP(Таблица76[[#This Row],[НОМЕР]],#REF!,2),"")</f>
        <v/>
      </c>
      <c r="E96" s="11" t="str">
        <f ca="1">IFERROR(VLOOKUP(Таблица76[[#This Row],[НОМЕР]],#REF!,6),"")</f>
        <v/>
      </c>
      <c r="F96" s="13" t="str">
        <f ca="1">IFERROR(VLOOKUP(Таблица76[[#This Row],[НОМЕР]],#REF!,4,0)-$J$2,"")</f>
        <v/>
      </c>
    </row>
    <row r="97" spans="2:6" ht="15" x14ac:dyDescent="0.2">
      <c r="B97" s="11" t="str">
        <f ca="1">IFERROR(VLOOKUP(Таблица76[[#This Row],[НОМЕР]],#REF!,9,0),"")</f>
        <v/>
      </c>
      <c r="C97" s="12" t="str">
        <f ca="1">IF(Категорії!L97&lt;&gt;9999,Категорії!L97,"")</f>
        <v/>
      </c>
      <c r="D97" s="11" t="str">
        <f ca="1">IFERROR(VLOOKUP(Таблица76[[#This Row],[НОМЕР]],#REF!,2),"")</f>
        <v/>
      </c>
      <c r="E97" s="11" t="str">
        <f ca="1">IFERROR(VLOOKUP(Таблица76[[#This Row],[НОМЕР]],#REF!,6),"")</f>
        <v/>
      </c>
      <c r="F97" s="13" t="str">
        <f ca="1">IFERROR(VLOOKUP(Таблица76[[#This Row],[НОМЕР]],#REF!,4,0)-$J$2,"")</f>
        <v/>
      </c>
    </row>
    <row r="98" spans="2:6" ht="15" x14ac:dyDescent="0.2">
      <c r="B98" s="11" t="str">
        <f ca="1">IFERROR(VLOOKUP(Таблица76[[#This Row],[НОМЕР]],#REF!,9,0),"")</f>
        <v/>
      </c>
      <c r="C98" s="12" t="str">
        <f ca="1">IF(Категорії!L98&lt;&gt;9999,Категорії!L98,"")</f>
        <v/>
      </c>
      <c r="D98" s="11" t="str">
        <f ca="1">IFERROR(VLOOKUP(Таблица76[[#This Row],[НОМЕР]],#REF!,2),"")</f>
        <v/>
      </c>
      <c r="E98" s="11" t="str">
        <f ca="1">IFERROR(VLOOKUP(Таблица76[[#This Row],[НОМЕР]],#REF!,6),"")</f>
        <v/>
      </c>
      <c r="F98" s="13" t="str">
        <f ca="1">IFERROR(VLOOKUP(Таблица76[[#This Row],[НОМЕР]],#REF!,4,0)-$J$2,"")</f>
        <v/>
      </c>
    </row>
    <row r="99" spans="2:6" ht="15" x14ac:dyDescent="0.2">
      <c r="B99" s="11" t="str">
        <f ca="1">IFERROR(VLOOKUP(Таблица76[[#This Row],[НОМЕР]],#REF!,9,0),"")</f>
        <v/>
      </c>
      <c r="C99" s="12" t="str">
        <f ca="1">IF(Категорії!L99&lt;&gt;9999,Категорії!L99,"")</f>
        <v/>
      </c>
      <c r="D99" s="11" t="str">
        <f ca="1">IFERROR(VLOOKUP(Таблица76[[#This Row],[НОМЕР]],#REF!,2),"")</f>
        <v/>
      </c>
      <c r="E99" s="11" t="str">
        <f ca="1">IFERROR(VLOOKUP(Таблица76[[#This Row],[НОМЕР]],#REF!,6),"")</f>
        <v/>
      </c>
      <c r="F99" s="13" t="str">
        <f ca="1">IFERROR(VLOOKUP(Таблица76[[#This Row],[НОМЕР]],#REF!,4,0)-$J$2,"")</f>
        <v/>
      </c>
    </row>
    <row r="100" spans="2:6" ht="15" x14ac:dyDescent="0.2">
      <c r="B100" s="11" t="str">
        <f ca="1">IFERROR(VLOOKUP(Таблица76[[#This Row],[НОМЕР]],#REF!,9,0),"")</f>
        <v/>
      </c>
      <c r="C100" s="12" t="str">
        <f ca="1">IF(Категорії!L100&lt;&gt;9999,Категорії!L100,"")</f>
        <v/>
      </c>
      <c r="D100" s="11" t="str">
        <f ca="1">IFERROR(VLOOKUP(Таблица76[[#This Row],[НОМЕР]],#REF!,2),"")</f>
        <v/>
      </c>
      <c r="E100" s="11" t="str">
        <f ca="1">IFERROR(VLOOKUP(Таблица76[[#This Row],[НОМЕР]],#REF!,6),"")</f>
        <v/>
      </c>
      <c r="F100" s="13" t="str">
        <f ca="1">IFERROR(VLOOKUP(Таблица76[[#This Row],[НОМЕР]],#REF!,4,0)-$J$2,"")</f>
        <v/>
      </c>
    </row>
    <row r="101" spans="2:6" ht="15" x14ac:dyDescent="0.2">
      <c r="B101" s="11" t="str">
        <f ca="1">IFERROR(VLOOKUP(Таблица76[[#This Row],[НОМЕР]],#REF!,9,0),"")</f>
        <v/>
      </c>
      <c r="C101" s="12" t="str">
        <f ca="1">IF(Категорії!L101&lt;&gt;9999,Категорії!L101,"")</f>
        <v/>
      </c>
      <c r="D101" s="11" t="str">
        <f ca="1">IFERROR(VLOOKUP(Таблица76[[#This Row],[НОМЕР]],#REF!,2),"")</f>
        <v/>
      </c>
      <c r="E101" s="11" t="str">
        <f ca="1">IFERROR(VLOOKUP(Таблица76[[#This Row],[НОМЕР]],#REF!,6),"")</f>
        <v/>
      </c>
      <c r="F101" s="13" t="str">
        <f ca="1">IFERROR(VLOOKUP(Таблица76[[#This Row],[НОМЕР]],#REF!,4,0)-$J$2,"")</f>
        <v/>
      </c>
    </row>
    <row r="102" spans="2:6" ht="15" x14ac:dyDescent="0.2">
      <c r="B102" s="11" t="str">
        <f ca="1">IFERROR(VLOOKUP(Таблица76[[#This Row],[НОМЕР]],#REF!,9,0),"")</f>
        <v/>
      </c>
      <c r="C102" s="12" t="str">
        <f ca="1">IF(Категорії!L102&lt;&gt;9999,Категорії!L102,"")</f>
        <v/>
      </c>
      <c r="D102" s="11" t="str">
        <f ca="1">IFERROR(VLOOKUP(Таблица76[[#This Row],[НОМЕР]],#REF!,2),"")</f>
        <v/>
      </c>
      <c r="E102" s="11" t="str">
        <f ca="1">IFERROR(VLOOKUP(Таблица76[[#This Row],[НОМЕР]],#REF!,6),"")</f>
        <v/>
      </c>
      <c r="F102" s="13" t="str">
        <f ca="1">IFERROR(VLOOKUP(Таблица76[[#This Row],[НОМЕР]],#REF!,4,0)-$J$2,"")</f>
        <v/>
      </c>
    </row>
    <row r="103" spans="2:6" ht="15" x14ac:dyDescent="0.2">
      <c r="B103" s="11" t="str">
        <f ca="1">IFERROR(VLOOKUP(Таблица76[[#This Row],[НОМЕР]],#REF!,9,0),"")</f>
        <v/>
      </c>
      <c r="C103" s="12" t="str">
        <f ca="1">IF(Категорії!L103&lt;&gt;9999,Категорії!L103,"")</f>
        <v/>
      </c>
      <c r="D103" s="11" t="str">
        <f ca="1">IFERROR(VLOOKUP(Таблица76[[#This Row],[НОМЕР]],#REF!,2),"")</f>
        <v/>
      </c>
      <c r="E103" s="11" t="str">
        <f ca="1">IFERROR(VLOOKUP(Таблица76[[#This Row],[НОМЕР]],#REF!,6),"")</f>
        <v/>
      </c>
      <c r="F103" s="13" t="str">
        <f ca="1">IFERROR(VLOOKUP(Таблица76[[#This Row],[НОМЕР]],#REF!,4,0)-$J$2,"")</f>
        <v/>
      </c>
    </row>
    <row r="104" spans="2:6" ht="15" x14ac:dyDescent="0.2">
      <c r="B104" s="11" t="str">
        <f ca="1">IFERROR(VLOOKUP(Таблица76[[#This Row],[НОМЕР]],#REF!,9,0),"")</f>
        <v/>
      </c>
      <c r="C104" s="12" t="str">
        <f ca="1">IF(Категорії!L104&lt;&gt;9999,Категорії!L104,"")</f>
        <v/>
      </c>
      <c r="D104" s="11" t="str">
        <f ca="1">IFERROR(VLOOKUP(Таблица76[[#This Row],[НОМЕР]],#REF!,2),"")</f>
        <v/>
      </c>
      <c r="E104" s="11" t="str">
        <f ca="1">IFERROR(VLOOKUP(Таблица76[[#This Row],[НОМЕР]],#REF!,6),"")</f>
        <v/>
      </c>
      <c r="F104" s="13" t="str">
        <f ca="1">IFERROR(VLOOKUP(Таблица76[[#This Row],[НОМЕР]],#REF!,4,0)-$J$2,"")</f>
        <v/>
      </c>
    </row>
    <row r="105" spans="2:6" ht="15" x14ac:dyDescent="0.2">
      <c r="B105" s="11" t="str">
        <f ca="1">IFERROR(VLOOKUP(Таблица76[[#This Row],[НОМЕР]],#REF!,9,0),"")</f>
        <v/>
      </c>
      <c r="C105" s="12" t="str">
        <f ca="1">IF(Категорії!L105&lt;&gt;9999,Категорії!L105,"")</f>
        <v/>
      </c>
      <c r="D105" s="11" t="str">
        <f ca="1">IFERROR(VLOOKUP(Таблица76[[#This Row],[НОМЕР]],#REF!,2),"")</f>
        <v/>
      </c>
      <c r="E105" s="11" t="str">
        <f ca="1">IFERROR(VLOOKUP(Таблица76[[#This Row],[НОМЕР]],#REF!,6),"")</f>
        <v/>
      </c>
      <c r="F105" s="13" t="str">
        <f ca="1">IFERROR(VLOOKUP(Таблица76[[#This Row],[НОМЕР]],#REF!,4,0)-$J$2,"")</f>
        <v/>
      </c>
    </row>
    <row r="106" spans="2:6" ht="15" x14ac:dyDescent="0.2">
      <c r="B106" s="11" t="str">
        <f ca="1">IFERROR(VLOOKUP(Таблица76[[#This Row],[НОМЕР]],#REF!,9,0),"")</f>
        <v/>
      </c>
      <c r="C106" s="12" t="str">
        <f ca="1">IF(Категорії!L106&lt;&gt;9999,Категорії!L106,"")</f>
        <v/>
      </c>
      <c r="D106" s="11" t="str">
        <f ca="1">IFERROR(VLOOKUP(Таблица76[[#This Row],[НОМЕР]],#REF!,2),"")</f>
        <v/>
      </c>
      <c r="E106" s="11" t="str">
        <f ca="1">IFERROR(VLOOKUP(Таблица76[[#This Row],[НОМЕР]],#REF!,6),"")</f>
        <v/>
      </c>
      <c r="F106" s="13" t="str">
        <f ca="1">IFERROR(VLOOKUP(Таблица76[[#This Row],[НОМЕР]],#REF!,4,0)-$J$2,"")</f>
        <v/>
      </c>
    </row>
    <row r="107" spans="2:6" ht="15" x14ac:dyDescent="0.2">
      <c r="B107" s="11" t="str">
        <f ca="1">IFERROR(VLOOKUP(Таблица76[[#This Row],[НОМЕР]],#REF!,9,0),"")</f>
        <v/>
      </c>
      <c r="C107" s="12" t="str">
        <f ca="1">IF(Категорії!L107&lt;&gt;9999,Категорії!L107,"")</f>
        <v/>
      </c>
      <c r="D107" s="11" t="str">
        <f ca="1">IFERROR(VLOOKUP(Таблица76[[#This Row],[НОМЕР]],#REF!,2),"")</f>
        <v/>
      </c>
      <c r="E107" s="11" t="str">
        <f ca="1">IFERROR(VLOOKUP(Таблица76[[#This Row],[НОМЕР]],#REF!,6),"")</f>
        <v/>
      </c>
      <c r="F107" s="13" t="str">
        <f ca="1">IFERROR(VLOOKUP(Таблица76[[#This Row],[НОМЕР]],#REF!,4,0)-$J$2,"")</f>
        <v/>
      </c>
    </row>
    <row r="108" spans="2:6" ht="15" x14ac:dyDescent="0.2">
      <c r="B108" s="11" t="str">
        <f ca="1">IFERROR(VLOOKUP(Таблица76[[#This Row],[НОМЕР]],#REF!,9,0),"")</f>
        <v/>
      </c>
      <c r="C108" s="12" t="str">
        <f ca="1">IF(Категорії!L108&lt;&gt;9999,Категорії!L108,"")</f>
        <v/>
      </c>
      <c r="D108" s="11" t="str">
        <f ca="1">IFERROR(VLOOKUP(Таблица76[[#This Row],[НОМЕР]],#REF!,2),"")</f>
        <v/>
      </c>
      <c r="E108" s="11" t="str">
        <f ca="1">IFERROR(VLOOKUP(Таблица76[[#This Row],[НОМЕР]],#REF!,6),"")</f>
        <v/>
      </c>
      <c r="F108" s="13" t="str">
        <f ca="1">IFERROR(VLOOKUP(Таблица76[[#This Row],[НОМЕР]],#REF!,4,0)-$J$2,"")</f>
        <v/>
      </c>
    </row>
    <row r="109" spans="2:6" ht="15" x14ac:dyDescent="0.2">
      <c r="B109" s="11" t="str">
        <f ca="1">IFERROR(VLOOKUP(Таблица76[[#This Row],[НОМЕР]],#REF!,9,0),"")</f>
        <v/>
      </c>
      <c r="C109" s="12" t="str">
        <f ca="1">IF(Категорії!L109&lt;&gt;9999,Категорії!L109,"")</f>
        <v/>
      </c>
      <c r="D109" s="11" t="str">
        <f ca="1">IFERROR(VLOOKUP(Таблица76[[#This Row],[НОМЕР]],#REF!,2),"")</f>
        <v/>
      </c>
      <c r="E109" s="11" t="str">
        <f ca="1">IFERROR(VLOOKUP(Таблица76[[#This Row],[НОМЕР]],#REF!,6),"")</f>
        <v/>
      </c>
      <c r="F109" s="13" t="str">
        <f ca="1">IFERROR(VLOOKUP(Таблица76[[#This Row],[НОМЕР]],#REF!,4,0)-$J$2,"")</f>
        <v/>
      </c>
    </row>
    <row r="110" spans="2:6" ht="15" x14ac:dyDescent="0.2">
      <c r="B110" s="11" t="str">
        <f ca="1">IFERROR(VLOOKUP(Таблица76[[#This Row],[НОМЕР]],#REF!,9,0),"")</f>
        <v/>
      </c>
      <c r="C110" s="12" t="str">
        <f ca="1">IF(Категорії!L110&lt;&gt;9999,Категорії!L110,"")</f>
        <v/>
      </c>
      <c r="D110" s="11" t="str">
        <f ca="1">IFERROR(VLOOKUP(Таблица76[[#This Row],[НОМЕР]],#REF!,2),"")</f>
        <v/>
      </c>
      <c r="E110" s="11" t="str">
        <f ca="1">IFERROR(VLOOKUP(Таблица76[[#This Row],[НОМЕР]],#REF!,6),"")</f>
        <v/>
      </c>
      <c r="F110" s="13" t="str">
        <f ca="1">IFERROR(VLOOKUP(Таблица76[[#This Row],[НОМЕР]],#REF!,4,0)-$J$2,"")</f>
        <v/>
      </c>
    </row>
    <row r="111" spans="2:6" ht="15" x14ac:dyDescent="0.2">
      <c r="B111" s="11" t="str">
        <f ca="1">IFERROR(VLOOKUP(Таблица76[[#This Row],[НОМЕР]],#REF!,9,0),"")</f>
        <v/>
      </c>
      <c r="C111" s="12" t="str">
        <f ca="1">IF(Категорії!L111&lt;&gt;9999,Категорії!L111,"")</f>
        <v/>
      </c>
      <c r="D111" s="11" t="str">
        <f ca="1">IFERROR(VLOOKUP(Таблица76[[#This Row],[НОМЕР]],#REF!,2),"")</f>
        <v/>
      </c>
      <c r="E111" s="11" t="str">
        <f ca="1">IFERROR(VLOOKUP(Таблица76[[#This Row],[НОМЕР]],#REF!,6),"")</f>
        <v/>
      </c>
      <c r="F111" s="13" t="str">
        <f ca="1">IFERROR(VLOOKUP(Таблица76[[#This Row],[НОМЕР]],#REF!,4,0)-$J$2,"")</f>
        <v/>
      </c>
    </row>
    <row r="112" spans="2:6" ht="15" x14ac:dyDescent="0.2">
      <c r="B112" s="11" t="str">
        <f ca="1">IFERROR(VLOOKUP(Таблица76[[#This Row],[НОМЕР]],#REF!,9,0),"")</f>
        <v/>
      </c>
      <c r="C112" s="12" t="str">
        <f ca="1">IF(Категорії!L112&lt;&gt;9999,Категорії!L112,"")</f>
        <v/>
      </c>
      <c r="D112" s="11" t="str">
        <f ca="1">IFERROR(VLOOKUP(Таблица76[[#This Row],[НОМЕР]],#REF!,2),"")</f>
        <v/>
      </c>
      <c r="E112" s="11" t="str">
        <f ca="1">IFERROR(VLOOKUP(Таблица76[[#This Row],[НОМЕР]],#REF!,6),"")</f>
        <v/>
      </c>
      <c r="F112" s="13" t="str">
        <f ca="1">IFERROR(VLOOKUP(Таблица76[[#This Row],[НОМЕР]],#REF!,4,0)-$J$2,"")</f>
        <v/>
      </c>
    </row>
    <row r="113" spans="2:6" ht="15" x14ac:dyDescent="0.2">
      <c r="B113" s="11" t="str">
        <f ca="1">IFERROR(VLOOKUP(Таблица76[[#This Row],[НОМЕР]],#REF!,9,0),"")</f>
        <v/>
      </c>
      <c r="C113" s="12" t="str">
        <f ca="1">IF(Категорії!L113&lt;&gt;9999,Категорії!L113,"")</f>
        <v/>
      </c>
      <c r="D113" s="11" t="str">
        <f ca="1">IFERROR(VLOOKUP(Таблица76[[#This Row],[НОМЕР]],#REF!,2),"")</f>
        <v/>
      </c>
      <c r="E113" s="11" t="str">
        <f ca="1">IFERROR(VLOOKUP(Таблица76[[#This Row],[НОМЕР]],#REF!,6),"")</f>
        <v/>
      </c>
      <c r="F113" s="13" t="str">
        <f ca="1">IFERROR(VLOOKUP(Таблица76[[#This Row],[НОМЕР]],#REF!,4,0)-$J$2,"")</f>
        <v/>
      </c>
    </row>
    <row r="114" spans="2:6" ht="15" x14ac:dyDescent="0.2">
      <c r="B114" s="11" t="str">
        <f ca="1">IFERROR(VLOOKUP(Таблица76[[#This Row],[НОМЕР]],#REF!,9,0),"")</f>
        <v/>
      </c>
      <c r="C114" s="12" t="str">
        <f ca="1">IF(Категорії!L114&lt;&gt;9999,Категорії!L114,"")</f>
        <v/>
      </c>
      <c r="D114" s="11" t="str">
        <f ca="1">IFERROR(VLOOKUP(Таблица76[[#This Row],[НОМЕР]],#REF!,2),"")</f>
        <v/>
      </c>
      <c r="E114" s="11" t="str">
        <f ca="1">IFERROR(VLOOKUP(Таблица76[[#This Row],[НОМЕР]],#REF!,6),"")</f>
        <v/>
      </c>
      <c r="F114" s="13" t="str">
        <f ca="1">IFERROR(VLOOKUP(Таблица76[[#This Row],[НОМЕР]],#REF!,4,0)-$J$2,"")</f>
        <v/>
      </c>
    </row>
    <row r="115" spans="2:6" ht="15" x14ac:dyDescent="0.2">
      <c r="B115" s="11" t="str">
        <f ca="1">IFERROR(VLOOKUP(Таблица76[[#This Row],[НОМЕР]],#REF!,9,0),"")</f>
        <v/>
      </c>
      <c r="C115" s="12" t="str">
        <f ca="1">IF(Категорії!L115&lt;&gt;9999,Категорії!L115,"")</f>
        <v/>
      </c>
      <c r="D115" s="11" t="str">
        <f ca="1">IFERROR(VLOOKUP(Таблица76[[#This Row],[НОМЕР]],#REF!,2),"")</f>
        <v/>
      </c>
      <c r="E115" s="11" t="str">
        <f ca="1">IFERROR(VLOOKUP(Таблица76[[#This Row],[НОМЕР]],#REF!,6),"")</f>
        <v/>
      </c>
      <c r="F115" s="13" t="str">
        <f ca="1">IFERROR(VLOOKUP(Таблица76[[#This Row],[НОМЕР]],#REF!,4,0)-$J$2,"")</f>
        <v/>
      </c>
    </row>
    <row r="116" spans="2:6" ht="15" x14ac:dyDescent="0.2">
      <c r="B116" s="11" t="str">
        <f ca="1">IFERROR(VLOOKUP(Таблица76[[#This Row],[НОМЕР]],#REF!,9,0),"")</f>
        <v/>
      </c>
      <c r="C116" s="12" t="str">
        <f ca="1">IF(Категорії!L116&lt;&gt;9999,Категорії!L116,"")</f>
        <v/>
      </c>
      <c r="D116" s="11" t="str">
        <f ca="1">IFERROR(VLOOKUP(Таблица76[[#This Row],[НОМЕР]],#REF!,2),"")</f>
        <v/>
      </c>
      <c r="E116" s="11" t="str">
        <f ca="1">IFERROR(VLOOKUP(Таблица76[[#This Row],[НОМЕР]],#REF!,6),"")</f>
        <v/>
      </c>
      <c r="F116" s="13" t="str">
        <f ca="1">IFERROR(VLOOKUP(Таблица76[[#This Row],[НОМЕР]],#REF!,4,0)-$J$2,"")</f>
        <v/>
      </c>
    </row>
    <row r="117" spans="2:6" ht="15" x14ac:dyDescent="0.2">
      <c r="B117" s="11" t="str">
        <f ca="1">IFERROR(VLOOKUP(Таблица76[[#This Row],[НОМЕР]],#REF!,9,0),"")</f>
        <v/>
      </c>
      <c r="C117" s="12" t="str">
        <f ca="1">IF(Категорії!L117&lt;&gt;9999,Категорії!L117,"")</f>
        <v/>
      </c>
      <c r="D117" s="11" t="str">
        <f ca="1">IFERROR(VLOOKUP(Таблица76[[#This Row],[НОМЕР]],#REF!,2),"")</f>
        <v/>
      </c>
      <c r="E117" s="11" t="str">
        <f ca="1">IFERROR(VLOOKUP(Таблица76[[#This Row],[НОМЕР]],#REF!,6),"")</f>
        <v/>
      </c>
      <c r="F117" s="13" t="str">
        <f ca="1">IFERROR(VLOOKUP(Таблица76[[#This Row],[НОМЕР]],#REF!,4,0)-$J$2,"")</f>
        <v/>
      </c>
    </row>
    <row r="118" spans="2:6" ht="15" x14ac:dyDescent="0.2">
      <c r="B118" s="11" t="str">
        <f ca="1">IFERROR(VLOOKUP(Таблица76[[#This Row],[НОМЕР]],#REF!,9,0),"")</f>
        <v/>
      </c>
      <c r="C118" s="12" t="str">
        <f ca="1">IF(Категорії!L118&lt;&gt;9999,Категорії!L118,"")</f>
        <v/>
      </c>
      <c r="D118" s="11" t="str">
        <f ca="1">IFERROR(VLOOKUP(Таблица76[[#This Row],[НОМЕР]],#REF!,2),"")</f>
        <v/>
      </c>
      <c r="E118" s="11" t="str">
        <f ca="1">IFERROR(VLOOKUP(Таблица76[[#This Row],[НОМЕР]],#REF!,6),"")</f>
        <v/>
      </c>
      <c r="F118" s="13" t="str">
        <f ca="1">IFERROR(VLOOKUP(Таблица76[[#This Row],[НОМЕР]],#REF!,4,0)-$J$2,"")</f>
        <v/>
      </c>
    </row>
    <row r="119" spans="2:6" ht="15" x14ac:dyDescent="0.2">
      <c r="B119" s="11" t="str">
        <f ca="1">IFERROR(VLOOKUP(Таблица76[[#This Row],[НОМЕР]],#REF!,9,0),"")</f>
        <v/>
      </c>
      <c r="C119" s="12" t="str">
        <f ca="1">IF(Категорії!L119&lt;&gt;9999,Категорії!L119,"")</f>
        <v/>
      </c>
      <c r="D119" s="11" t="str">
        <f ca="1">IFERROR(VLOOKUP(Таблица76[[#This Row],[НОМЕР]],#REF!,2),"")</f>
        <v/>
      </c>
      <c r="E119" s="11" t="str">
        <f ca="1">IFERROR(VLOOKUP(Таблица76[[#This Row],[НОМЕР]],#REF!,6),"")</f>
        <v/>
      </c>
      <c r="F119" s="13" t="str">
        <f ca="1">IFERROR(VLOOKUP(Таблица76[[#This Row],[НОМЕР]],#REF!,4,0)-$J$2,"")</f>
        <v/>
      </c>
    </row>
    <row r="120" spans="2:6" ht="15" x14ac:dyDescent="0.2">
      <c r="B120" s="11" t="str">
        <f ca="1">IFERROR(VLOOKUP(Таблица76[[#This Row],[НОМЕР]],#REF!,9,0),"")</f>
        <v/>
      </c>
      <c r="C120" s="12" t="str">
        <f ca="1">IF(Категорії!L120&lt;&gt;9999,Категорії!L120,"")</f>
        <v/>
      </c>
      <c r="D120" s="11" t="str">
        <f ca="1">IFERROR(VLOOKUP(Таблица76[[#This Row],[НОМЕР]],#REF!,2),"")</f>
        <v/>
      </c>
      <c r="E120" s="11" t="str">
        <f ca="1">IFERROR(VLOOKUP(Таблица76[[#This Row],[НОМЕР]],#REF!,6),"")</f>
        <v/>
      </c>
      <c r="F120" s="13" t="str">
        <f ca="1">IFERROR(VLOOKUP(Таблица76[[#This Row],[НОМЕР]],#REF!,4,0)-$J$2,"")</f>
        <v/>
      </c>
    </row>
    <row r="121" spans="2:6" ht="15" x14ac:dyDescent="0.2">
      <c r="B121" s="11" t="str">
        <f ca="1">IFERROR(VLOOKUP(Таблица76[[#This Row],[НОМЕР]],#REF!,9,0),"")</f>
        <v/>
      </c>
      <c r="C121" s="12" t="str">
        <f ca="1">IF(Категорії!L121&lt;&gt;9999,Категорії!L121,"")</f>
        <v/>
      </c>
      <c r="D121" s="11" t="str">
        <f ca="1">IFERROR(VLOOKUP(Таблица76[[#This Row],[НОМЕР]],#REF!,2),"")</f>
        <v/>
      </c>
      <c r="E121" s="11" t="str">
        <f ca="1">IFERROR(VLOOKUP(Таблица76[[#This Row],[НОМЕР]],#REF!,6),"")</f>
        <v/>
      </c>
      <c r="F121" s="13" t="str">
        <f ca="1">IFERROR(VLOOKUP(Таблица76[[#This Row],[НОМЕР]],#REF!,4,0)-$J$2,"")</f>
        <v/>
      </c>
    </row>
    <row r="122" spans="2:6" ht="15" x14ac:dyDescent="0.2">
      <c r="B122" s="11" t="str">
        <f ca="1">IFERROR(VLOOKUP(Таблица76[[#This Row],[НОМЕР]],#REF!,9,0),"")</f>
        <v/>
      </c>
      <c r="C122" s="12" t="str">
        <f ca="1">IF(Категорії!L122&lt;&gt;9999,Категорії!L122,"")</f>
        <v/>
      </c>
      <c r="D122" s="11" t="str">
        <f ca="1">IFERROR(VLOOKUP(Таблица76[[#This Row],[НОМЕР]],#REF!,2),"")</f>
        <v/>
      </c>
      <c r="E122" s="11" t="str">
        <f ca="1">IFERROR(VLOOKUP(Таблица76[[#This Row],[НОМЕР]],#REF!,6),"")</f>
        <v/>
      </c>
      <c r="F122" s="13" t="str">
        <f ca="1">IFERROR(VLOOKUP(Таблица76[[#This Row],[НОМЕР]],#REF!,4,0)-$J$2,"")</f>
        <v/>
      </c>
    </row>
    <row r="123" spans="2:6" ht="15" x14ac:dyDescent="0.2">
      <c r="B123" s="11" t="str">
        <f ca="1">IFERROR(VLOOKUP(Таблица76[[#This Row],[НОМЕР]],#REF!,9,0),"")</f>
        <v/>
      </c>
      <c r="C123" s="12" t="str">
        <f ca="1">IF(Категорії!L123&lt;&gt;9999,Категорії!L123,"")</f>
        <v/>
      </c>
      <c r="D123" s="11" t="str">
        <f ca="1">IFERROR(VLOOKUP(Таблица76[[#This Row],[НОМЕР]],#REF!,2),"")</f>
        <v/>
      </c>
      <c r="E123" s="11" t="str">
        <f ca="1">IFERROR(VLOOKUP(Таблица76[[#This Row],[НОМЕР]],#REF!,6),"")</f>
        <v/>
      </c>
      <c r="F123" s="13" t="str">
        <f ca="1">IFERROR(VLOOKUP(Таблица76[[#This Row],[НОМЕР]],#REF!,4,0)-$J$2,"")</f>
        <v/>
      </c>
    </row>
    <row r="124" spans="2:6" ht="15" x14ac:dyDescent="0.2">
      <c r="B124" s="11" t="str">
        <f ca="1">IFERROR(VLOOKUP(Таблица76[[#This Row],[НОМЕР]],#REF!,9,0),"")</f>
        <v/>
      </c>
      <c r="C124" s="12" t="str">
        <f ca="1">IF(Категорії!L124&lt;&gt;9999,Категорії!L124,"")</f>
        <v/>
      </c>
      <c r="D124" s="11" t="str">
        <f ca="1">IFERROR(VLOOKUP(Таблица76[[#This Row],[НОМЕР]],#REF!,2),"")</f>
        <v/>
      </c>
      <c r="E124" s="11" t="str">
        <f ca="1">IFERROR(VLOOKUP(Таблица76[[#This Row],[НОМЕР]],#REF!,6),"")</f>
        <v/>
      </c>
      <c r="F124" s="13" t="str">
        <f ca="1">IFERROR(VLOOKUP(Таблица76[[#This Row],[НОМЕР]],#REF!,4,0)-$J$2,"")</f>
        <v/>
      </c>
    </row>
    <row r="125" spans="2:6" ht="15" x14ac:dyDescent="0.2">
      <c r="B125" s="11" t="str">
        <f ca="1">IFERROR(VLOOKUP(Таблица76[[#This Row],[НОМЕР]],#REF!,9,0),"")</f>
        <v/>
      </c>
      <c r="C125" s="12" t="str">
        <f ca="1">IF(Категорії!L125&lt;&gt;9999,Категорії!L125,"")</f>
        <v/>
      </c>
      <c r="D125" s="11" t="str">
        <f ca="1">IFERROR(VLOOKUP(Таблица76[[#This Row],[НОМЕР]],#REF!,2),"")</f>
        <v/>
      </c>
      <c r="E125" s="11" t="str">
        <f ca="1">IFERROR(VLOOKUP(Таблица76[[#This Row],[НОМЕР]],#REF!,6),"")</f>
        <v/>
      </c>
      <c r="F125" s="13" t="str">
        <f ca="1">IFERROR(VLOOKUP(Таблица76[[#This Row],[НОМЕР]],#REF!,4,0)-$J$2,"")</f>
        <v/>
      </c>
    </row>
    <row r="126" spans="2:6" ht="15" x14ac:dyDescent="0.2">
      <c r="B126" s="11" t="str">
        <f ca="1">IFERROR(VLOOKUP(Таблица76[[#This Row],[НОМЕР]],#REF!,9,0),"")</f>
        <v/>
      </c>
      <c r="C126" s="12" t="str">
        <f ca="1">IF(Категорії!L126&lt;&gt;9999,Категорії!L126,"")</f>
        <v/>
      </c>
      <c r="D126" s="11" t="str">
        <f ca="1">IFERROR(VLOOKUP(Таблица76[[#This Row],[НОМЕР]],#REF!,2),"")</f>
        <v/>
      </c>
      <c r="E126" s="11" t="str">
        <f ca="1">IFERROR(VLOOKUP(Таблица76[[#This Row],[НОМЕР]],#REF!,6),"")</f>
        <v/>
      </c>
      <c r="F126" s="13" t="str">
        <f ca="1">IFERROR(VLOOKUP(Таблица76[[#This Row],[НОМЕР]],#REF!,4,0)-$J$2,"")</f>
        <v/>
      </c>
    </row>
    <row r="127" spans="2:6" ht="15" x14ac:dyDescent="0.2">
      <c r="B127" s="11" t="str">
        <f ca="1">IFERROR(VLOOKUP(Таблица76[[#This Row],[НОМЕР]],#REF!,9,0),"")</f>
        <v/>
      </c>
      <c r="C127" s="12" t="str">
        <f ca="1">IF(Категорії!L127&lt;&gt;9999,Категорії!L127,"")</f>
        <v/>
      </c>
      <c r="D127" s="11" t="str">
        <f ca="1">IFERROR(VLOOKUP(Таблица76[[#This Row],[НОМЕР]],#REF!,2),"")</f>
        <v/>
      </c>
      <c r="E127" s="11" t="str">
        <f ca="1">IFERROR(VLOOKUP(Таблица76[[#This Row],[НОМЕР]],#REF!,6),"")</f>
        <v/>
      </c>
      <c r="F127" s="13" t="str">
        <f ca="1">IFERROR(VLOOKUP(Таблица76[[#This Row],[НОМЕР]],#REF!,4,0)-$J$2,"")</f>
        <v/>
      </c>
    </row>
    <row r="128" spans="2:6" ht="15" x14ac:dyDescent="0.2">
      <c r="B128" s="11" t="str">
        <f ca="1">IFERROR(VLOOKUP(Таблица76[[#This Row],[НОМЕР]],#REF!,9,0),"")</f>
        <v/>
      </c>
      <c r="C128" s="12" t="str">
        <f ca="1">IF(Категорії!L128&lt;&gt;9999,Категорії!L128,"")</f>
        <v/>
      </c>
      <c r="D128" s="11" t="str">
        <f ca="1">IFERROR(VLOOKUP(Таблица76[[#This Row],[НОМЕР]],#REF!,2),"")</f>
        <v/>
      </c>
      <c r="E128" s="11" t="str">
        <f ca="1">IFERROR(VLOOKUP(Таблица76[[#This Row],[НОМЕР]],#REF!,6),"")</f>
        <v/>
      </c>
      <c r="F128" s="13" t="str">
        <f ca="1">IFERROR(VLOOKUP(Таблица76[[#This Row],[НОМЕР]],#REF!,4,0)-$J$2,"")</f>
        <v/>
      </c>
    </row>
    <row r="129" spans="2:6" ht="15" x14ac:dyDescent="0.2">
      <c r="B129" s="11" t="str">
        <f ca="1">IFERROR(VLOOKUP(Таблица76[[#This Row],[НОМЕР]],#REF!,9,0),"")</f>
        <v/>
      </c>
      <c r="C129" s="12" t="str">
        <f ca="1">IF(Категорії!L129&lt;&gt;9999,Категорії!L129,"")</f>
        <v/>
      </c>
      <c r="D129" s="11" t="str">
        <f ca="1">IFERROR(VLOOKUP(Таблица76[[#This Row],[НОМЕР]],#REF!,2),"")</f>
        <v/>
      </c>
      <c r="E129" s="11" t="str">
        <f ca="1">IFERROR(VLOOKUP(Таблица76[[#This Row],[НОМЕР]],#REF!,6),"")</f>
        <v/>
      </c>
      <c r="F129" s="13" t="str">
        <f ca="1">IFERROR(VLOOKUP(Таблица76[[#This Row],[НОМЕР]],#REF!,4,0)-$J$2,"")</f>
        <v/>
      </c>
    </row>
    <row r="130" spans="2:6" ht="15" x14ac:dyDescent="0.2">
      <c r="B130" s="11" t="str">
        <f ca="1">IFERROR(VLOOKUP(Таблица76[[#This Row],[НОМЕР]],#REF!,9,0),"")</f>
        <v/>
      </c>
      <c r="C130" s="12" t="str">
        <f ca="1">IF(Категорії!L130&lt;&gt;9999,Категорії!L130,"")</f>
        <v/>
      </c>
      <c r="D130" s="11" t="str">
        <f ca="1">IFERROR(VLOOKUP(Таблица76[[#This Row],[НОМЕР]],#REF!,2),"")</f>
        <v/>
      </c>
      <c r="E130" s="11" t="str">
        <f ca="1">IFERROR(VLOOKUP(Таблица76[[#This Row],[НОМЕР]],#REF!,6),"")</f>
        <v/>
      </c>
      <c r="F130" s="13" t="str">
        <f ca="1">IFERROR(VLOOKUP(Таблица76[[#This Row],[НОМЕР]],#REF!,4,0)-$J$2,"")</f>
        <v/>
      </c>
    </row>
    <row r="131" spans="2:6" ht="15" x14ac:dyDescent="0.2">
      <c r="B131" s="11" t="str">
        <f ca="1">IFERROR(VLOOKUP(Таблица76[[#This Row],[НОМЕР]],#REF!,9,0),"")</f>
        <v/>
      </c>
      <c r="C131" s="12" t="str">
        <f ca="1">IF(Категорії!L131&lt;&gt;9999,Категорії!L131,"")</f>
        <v/>
      </c>
      <c r="D131" s="11" t="str">
        <f ca="1">IFERROR(VLOOKUP(Таблица76[[#This Row],[НОМЕР]],#REF!,2),"")</f>
        <v/>
      </c>
      <c r="E131" s="11" t="str">
        <f ca="1">IFERROR(VLOOKUP(Таблица76[[#This Row],[НОМЕР]],#REF!,6),"")</f>
        <v/>
      </c>
      <c r="F131" s="13" t="str">
        <f ca="1">IFERROR(VLOOKUP(Таблица76[[#This Row],[НОМЕР]],#REF!,4,0)-$J$2,"")</f>
        <v/>
      </c>
    </row>
    <row r="132" spans="2:6" ht="15" x14ac:dyDescent="0.2">
      <c r="B132" s="11" t="str">
        <f ca="1">IFERROR(VLOOKUP(Таблица76[[#This Row],[НОМЕР]],#REF!,9,0),"")</f>
        <v/>
      </c>
      <c r="C132" s="12" t="str">
        <f ca="1">IF(Категорії!L132&lt;&gt;9999,Категорії!L132,"")</f>
        <v/>
      </c>
      <c r="D132" s="11" t="str">
        <f ca="1">IFERROR(VLOOKUP(Таблица76[[#This Row],[НОМЕР]],#REF!,2),"")</f>
        <v/>
      </c>
      <c r="E132" s="11" t="str">
        <f ca="1">IFERROR(VLOOKUP(Таблица76[[#This Row],[НОМЕР]],#REF!,6),"")</f>
        <v/>
      </c>
      <c r="F132" s="13" t="str">
        <f ca="1">IFERROR(VLOOKUP(Таблица76[[#This Row],[НОМЕР]],#REF!,4,0)-$J$2,"")</f>
        <v/>
      </c>
    </row>
    <row r="133" spans="2:6" ht="15" x14ac:dyDescent="0.2">
      <c r="B133" s="11" t="str">
        <f ca="1">IFERROR(VLOOKUP(Таблица76[[#This Row],[НОМЕР]],#REF!,9,0),"")</f>
        <v/>
      </c>
      <c r="C133" s="12" t="str">
        <f ca="1">IF(Категорії!L133&lt;&gt;9999,Категорії!L133,"")</f>
        <v/>
      </c>
      <c r="D133" s="11" t="str">
        <f ca="1">IFERROR(VLOOKUP(Таблица76[[#This Row],[НОМЕР]],#REF!,2),"")</f>
        <v/>
      </c>
      <c r="E133" s="11" t="str">
        <f ca="1">IFERROR(VLOOKUP(Таблица76[[#This Row],[НОМЕР]],#REF!,6),"")</f>
        <v/>
      </c>
      <c r="F133" s="13" t="str">
        <f ca="1">IFERROR(VLOOKUP(Таблица76[[#This Row],[НОМЕР]],#REF!,4,0)-$J$2,"")</f>
        <v/>
      </c>
    </row>
    <row r="134" spans="2:6" ht="15" x14ac:dyDescent="0.2">
      <c r="B134" s="11" t="str">
        <f ca="1">IFERROR(VLOOKUP(Таблица76[[#This Row],[НОМЕР]],#REF!,9,0),"")</f>
        <v/>
      </c>
      <c r="C134" s="12" t="str">
        <f ca="1">IF(Категорії!L134&lt;&gt;9999,Категорії!L134,"")</f>
        <v/>
      </c>
      <c r="D134" s="11" t="str">
        <f ca="1">IFERROR(VLOOKUP(Таблица76[[#This Row],[НОМЕР]],#REF!,2),"")</f>
        <v/>
      </c>
      <c r="E134" s="11" t="str">
        <f ca="1">IFERROR(VLOOKUP(Таблица76[[#This Row],[НОМЕР]],#REF!,6),"")</f>
        <v/>
      </c>
      <c r="F134" s="13" t="str">
        <f ca="1">IFERROR(VLOOKUP(Таблица76[[#This Row],[НОМЕР]],#REF!,4,0)-$J$2,"")</f>
        <v/>
      </c>
    </row>
    <row r="135" spans="2:6" ht="15" x14ac:dyDescent="0.2">
      <c r="B135" s="11" t="str">
        <f ca="1">IFERROR(VLOOKUP(Таблица76[[#This Row],[НОМЕР]],#REF!,9,0),"")</f>
        <v/>
      </c>
      <c r="C135" s="12" t="str">
        <f ca="1">IF(Категорії!L135&lt;&gt;9999,Категорії!L135,"")</f>
        <v/>
      </c>
      <c r="D135" s="11" t="str">
        <f ca="1">IFERROR(VLOOKUP(Таблица76[[#This Row],[НОМЕР]],#REF!,2),"")</f>
        <v/>
      </c>
      <c r="E135" s="11" t="str">
        <f ca="1">IFERROR(VLOOKUP(Таблица76[[#This Row],[НОМЕР]],#REF!,6),"")</f>
        <v/>
      </c>
      <c r="F135" s="13" t="str">
        <f ca="1">IFERROR(VLOOKUP(Таблица76[[#This Row],[НОМЕР]],#REF!,4,0)-$J$2,"")</f>
        <v/>
      </c>
    </row>
    <row r="136" spans="2:6" ht="15" x14ac:dyDescent="0.2">
      <c r="B136" s="11" t="str">
        <f ca="1">IFERROR(VLOOKUP(Таблица76[[#This Row],[НОМЕР]],#REF!,9,0),"")</f>
        <v/>
      </c>
      <c r="C136" s="12" t="str">
        <f ca="1">IF(Категорії!L136&lt;&gt;9999,Категорії!L136,"")</f>
        <v/>
      </c>
      <c r="D136" s="11" t="str">
        <f ca="1">IFERROR(VLOOKUP(Таблица76[[#This Row],[НОМЕР]],#REF!,2),"")</f>
        <v/>
      </c>
      <c r="E136" s="11" t="str">
        <f ca="1">IFERROR(VLOOKUP(Таблица76[[#This Row],[НОМЕР]],#REF!,6),"")</f>
        <v/>
      </c>
      <c r="F136" s="13" t="str">
        <f ca="1">IFERROR(VLOOKUP(Таблица76[[#This Row],[НОМЕР]],#REF!,4,0)-$J$2,"")</f>
        <v/>
      </c>
    </row>
    <row r="137" spans="2:6" ht="15" x14ac:dyDescent="0.2">
      <c r="B137" s="11" t="str">
        <f ca="1">IFERROR(VLOOKUP(Таблица76[[#This Row],[НОМЕР]],#REF!,9,0),"")</f>
        <v/>
      </c>
      <c r="C137" s="12" t="str">
        <f ca="1">IF(Категорії!L137&lt;&gt;9999,Категорії!L137,"")</f>
        <v/>
      </c>
      <c r="D137" s="11" t="str">
        <f ca="1">IFERROR(VLOOKUP(Таблица76[[#This Row],[НОМЕР]],#REF!,2),"")</f>
        <v/>
      </c>
      <c r="E137" s="11" t="str">
        <f ca="1">IFERROR(VLOOKUP(Таблица76[[#This Row],[НОМЕР]],#REF!,6),"")</f>
        <v/>
      </c>
      <c r="F137" s="13" t="str">
        <f ca="1">IFERROR(VLOOKUP(Таблица76[[#This Row],[НОМЕР]],#REF!,4,0)-$J$2,"")</f>
        <v/>
      </c>
    </row>
    <row r="138" spans="2:6" ht="15" x14ac:dyDescent="0.2">
      <c r="B138" s="11" t="str">
        <f ca="1">IFERROR(VLOOKUP(Таблица76[[#This Row],[НОМЕР]],#REF!,9,0),"")</f>
        <v/>
      </c>
      <c r="C138" s="12" t="str">
        <f ca="1">IF(Категорії!L138&lt;&gt;9999,Категорії!L138,"")</f>
        <v/>
      </c>
      <c r="D138" s="11" t="str">
        <f ca="1">IFERROR(VLOOKUP(Таблица76[[#This Row],[НОМЕР]],#REF!,2),"")</f>
        <v/>
      </c>
      <c r="E138" s="11" t="str">
        <f ca="1">IFERROR(VLOOKUP(Таблица76[[#This Row],[НОМЕР]],#REF!,6),"")</f>
        <v/>
      </c>
      <c r="F138" s="13" t="str">
        <f ca="1">IFERROR(VLOOKUP(Таблица76[[#This Row],[НОМЕР]],#REF!,4,0)-$J$2,"")</f>
        <v/>
      </c>
    </row>
    <row r="139" spans="2:6" ht="15" x14ac:dyDescent="0.2">
      <c r="B139" s="11" t="str">
        <f ca="1">IFERROR(VLOOKUP(Таблица76[[#This Row],[НОМЕР]],#REF!,9,0),"")</f>
        <v/>
      </c>
      <c r="C139" s="12" t="str">
        <f ca="1">IF(Категорії!L139&lt;&gt;9999,Категорії!L139,"")</f>
        <v/>
      </c>
      <c r="D139" s="11" t="str">
        <f ca="1">IFERROR(VLOOKUP(Таблица76[[#This Row],[НОМЕР]],#REF!,2),"")</f>
        <v/>
      </c>
      <c r="E139" s="11" t="str">
        <f ca="1">IFERROR(VLOOKUP(Таблица76[[#This Row],[НОМЕР]],#REF!,6),"")</f>
        <v/>
      </c>
      <c r="F139" s="13" t="str">
        <f ca="1">IFERROR(VLOOKUP(Таблица76[[#This Row],[НОМЕР]],#REF!,4,0)-$J$2,"")</f>
        <v/>
      </c>
    </row>
    <row r="140" spans="2:6" ht="15" x14ac:dyDescent="0.2">
      <c r="B140" s="11" t="str">
        <f ca="1">IFERROR(VLOOKUP(Таблица76[[#This Row],[НОМЕР]],#REF!,9,0),"")</f>
        <v/>
      </c>
      <c r="C140" s="12" t="str">
        <f ca="1">IF(Категорії!L140&lt;&gt;9999,Категорії!L140,"")</f>
        <v/>
      </c>
      <c r="D140" s="11" t="str">
        <f ca="1">IFERROR(VLOOKUP(Таблица76[[#This Row],[НОМЕР]],#REF!,2),"")</f>
        <v/>
      </c>
      <c r="E140" s="11" t="str">
        <f ca="1">IFERROR(VLOOKUP(Таблица76[[#This Row],[НОМЕР]],#REF!,6),"")</f>
        <v/>
      </c>
      <c r="F140" s="13" t="str">
        <f ca="1">IFERROR(VLOOKUP(Таблица76[[#This Row],[НОМЕР]],#REF!,4,0)-$J$2,"")</f>
        <v/>
      </c>
    </row>
    <row r="141" spans="2:6" ht="15" x14ac:dyDescent="0.2">
      <c r="B141" s="11" t="str">
        <f ca="1">IFERROR(VLOOKUP(Таблица76[[#This Row],[НОМЕР]],#REF!,9,0),"")</f>
        <v/>
      </c>
      <c r="C141" s="12" t="str">
        <f ca="1">IF(Категорії!L141&lt;&gt;9999,Категорії!L141,"")</f>
        <v/>
      </c>
      <c r="D141" s="11" t="str">
        <f ca="1">IFERROR(VLOOKUP(Таблица76[[#This Row],[НОМЕР]],#REF!,2),"")</f>
        <v/>
      </c>
      <c r="E141" s="11" t="str">
        <f ca="1">IFERROR(VLOOKUP(Таблица76[[#This Row],[НОМЕР]],#REF!,6),"")</f>
        <v/>
      </c>
      <c r="F141" s="13" t="str">
        <f ca="1">IFERROR(VLOOKUP(Таблица76[[#This Row],[НОМЕР]],#REF!,4,0)-$J$2,"")</f>
        <v/>
      </c>
    </row>
    <row r="142" spans="2:6" ht="15" x14ac:dyDescent="0.2">
      <c r="B142" s="11" t="str">
        <f ca="1">IFERROR(VLOOKUP(Таблица76[[#This Row],[НОМЕР]],#REF!,9,0),"")</f>
        <v/>
      </c>
      <c r="C142" s="12" t="str">
        <f ca="1">IF(Категорії!L142&lt;&gt;9999,Категорії!L142,"")</f>
        <v/>
      </c>
      <c r="D142" s="11" t="str">
        <f ca="1">IFERROR(VLOOKUP(Таблица76[[#This Row],[НОМЕР]],#REF!,2),"")</f>
        <v/>
      </c>
      <c r="E142" s="11" t="str">
        <f ca="1">IFERROR(VLOOKUP(Таблица76[[#This Row],[НОМЕР]],#REF!,6),"")</f>
        <v/>
      </c>
      <c r="F142" s="13" t="str">
        <f ca="1">IFERROR(VLOOKUP(Таблица76[[#This Row],[НОМЕР]],#REF!,4,0)-$J$2,"")</f>
        <v/>
      </c>
    </row>
    <row r="143" spans="2:6" ht="15" x14ac:dyDescent="0.2">
      <c r="B143" s="11" t="str">
        <f ca="1">IFERROR(VLOOKUP(Таблица76[[#This Row],[НОМЕР]],#REF!,9,0),"")</f>
        <v/>
      </c>
      <c r="C143" s="12" t="str">
        <f ca="1">IF(Категорії!L143&lt;&gt;9999,Категорії!L143,"")</f>
        <v/>
      </c>
      <c r="D143" s="11" t="str">
        <f ca="1">IFERROR(VLOOKUP(Таблица76[[#This Row],[НОМЕР]],#REF!,2),"")</f>
        <v/>
      </c>
      <c r="E143" s="11" t="str">
        <f ca="1">IFERROR(VLOOKUP(Таблица76[[#This Row],[НОМЕР]],#REF!,6),"")</f>
        <v/>
      </c>
      <c r="F143" s="13" t="str">
        <f ca="1">IFERROR(VLOOKUP(Таблица76[[#This Row],[НОМЕР]],#REF!,4,0)-$J$2,"")</f>
        <v/>
      </c>
    </row>
    <row r="144" spans="2:6" ht="15" x14ac:dyDescent="0.2">
      <c r="B144" s="11" t="str">
        <f ca="1">IFERROR(VLOOKUP(Таблица76[[#This Row],[НОМЕР]],#REF!,9,0),"")</f>
        <v/>
      </c>
      <c r="C144" s="12" t="str">
        <f ca="1">IF(Категорії!L144&lt;&gt;9999,Категорії!L144,"")</f>
        <v/>
      </c>
      <c r="D144" s="11" t="str">
        <f ca="1">IFERROR(VLOOKUP(Таблица76[[#This Row],[НОМЕР]],#REF!,2),"")</f>
        <v/>
      </c>
      <c r="E144" s="11" t="str">
        <f ca="1">IFERROR(VLOOKUP(Таблица76[[#This Row],[НОМЕР]],#REF!,6),"")</f>
        <v/>
      </c>
      <c r="F144" s="13" t="str">
        <f ca="1">IFERROR(VLOOKUP(Таблица76[[#This Row],[НОМЕР]],#REF!,4,0)-$J$2,"")</f>
        <v/>
      </c>
    </row>
    <row r="145" spans="2:6" ht="15" x14ac:dyDescent="0.2">
      <c r="B145" s="11" t="str">
        <f ca="1">IFERROR(VLOOKUP(Таблица76[[#This Row],[НОМЕР]],#REF!,9,0),"")</f>
        <v/>
      </c>
      <c r="C145" s="12" t="str">
        <f ca="1">IF(Категорії!L145&lt;&gt;9999,Категорії!L145,"")</f>
        <v/>
      </c>
      <c r="D145" s="11" t="str">
        <f ca="1">IFERROR(VLOOKUP(Таблица76[[#This Row],[НОМЕР]],#REF!,2),"")</f>
        <v/>
      </c>
      <c r="E145" s="11" t="str">
        <f ca="1">IFERROR(VLOOKUP(Таблица76[[#This Row],[НОМЕР]],#REF!,6),"")</f>
        <v/>
      </c>
      <c r="F145" s="13" t="str">
        <f ca="1">IFERROR(VLOOKUP(Таблица76[[#This Row],[НОМЕР]],#REF!,4,0)-$J$2,"")</f>
        <v/>
      </c>
    </row>
    <row r="146" spans="2:6" ht="15" x14ac:dyDescent="0.2">
      <c r="B146" s="11" t="str">
        <f ca="1">IFERROR(VLOOKUP(Таблица76[[#This Row],[НОМЕР]],#REF!,9,0),"")</f>
        <v/>
      </c>
      <c r="C146" s="12" t="str">
        <f ca="1">IF(Категорії!L146&lt;&gt;9999,Категорії!L146,"")</f>
        <v/>
      </c>
      <c r="D146" s="11" t="str">
        <f ca="1">IFERROR(VLOOKUP(Таблица76[[#This Row],[НОМЕР]],#REF!,2),"")</f>
        <v/>
      </c>
      <c r="E146" s="11" t="str">
        <f ca="1">IFERROR(VLOOKUP(Таблица76[[#This Row],[НОМЕР]],#REF!,6),"")</f>
        <v/>
      </c>
      <c r="F146" s="13" t="str">
        <f ca="1">IFERROR(VLOOKUP(Таблица76[[#This Row],[НОМЕР]],#REF!,4,0)-$J$2,"")</f>
        <v/>
      </c>
    </row>
    <row r="147" spans="2:6" ht="15" x14ac:dyDescent="0.2">
      <c r="B147" s="11" t="str">
        <f ca="1">IFERROR(VLOOKUP(Таблица76[[#This Row],[НОМЕР]],#REF!,9,0),"")</f>
        <v/>
      </c>
      <c r="C147" s="12" t="str">
        <f ca="1">IF(Категорії!L147&lt;&gt;9999,Категорії!L147,"")</f>
        <v/>
      </c>
      <c r="D147" s="11" t="str">
        <f ca="1">IFERROR(VLOOKUP(Таблица76[[#This Row],[НОМЕР]],#REF!,2),"")</f>
        <v/>
      </c>
      <c r="E147" s="11" t="str">
        <f ca="1">IFERROR(VLOOKUP(Таблица76[[#This Row],[НОМЕР]],#REF!,6),"")</f>
        <v/>
      </c>
      <c r="F147" s="13" t="str">
        <f ca="1">IFERROR(VLOOKUP(Таблица76[[#This Row],[НОМЕР]],#REF!,4,0)-$J$2,"")</f>
        <v/>
      </c>
    </row>
    <row r="148" spans="2:6" ht="15" x14ac:dyDescent="0.2">
      <c r="B148" s="11" t="str">
        <f ca="1">IFERROR(VLOOKUP(Таблица76[[#This Row],[НОМЕР]],#REF!,9,0),"")</f>
        <v/>
      </c>
      <c r="C148" s="12" t="str">
        <f ca="1">IF(Категорії!L148&lt;&gt;9999,Категорії!L148,"")</f>
        <v/>
      </c>
      <c r="D148" s="11" t="str">
        <f ca="1">IFERROR(VLOOKUP(Таблица76[[#This Row],[НОМЕР]],#REF!,2),"")</f>
        <v/>
      </c>
      <c r="E148" s="11" t="str">
        <f ca="1">IFERROR(VLOOKUP(Таблица76[[#This Row],[НОМЕР]],#REF!,6),"")</f>
        <v/>
      </c>
      <c r="F148" s="13" t="str">
        <f ca="1">IFERROR(VLOOKUP(Таблица76[[#This Row],[НОМЕР]],#REF!,4,0)-$J$2,"")</f>
        <v/>
      </c>
    </row>
    <row r="149" spans="2:6" ht="15" x14ac:dyDescent="0.2">
      <c r="B149" s="11" t="str">
        <f ca="1">IFERROR(VLOOKUP(Таблица76[[#This Row],[НОМЕР]],#REF!,9,0),"")</f>
        <v/>
      </c>
      <c r="C149" s="12" t="str">
        <f ca="1">IF(Категорії!L149&lt;&gt;9999,Категорії!L149,"")</f>
        <v/>
      </c>
      <c r="D149" s="11" t="str">
        <f ca="1">IFERROR(VLOOKUP(Таблица76[[#This Row],[НОМЕР]],#REF!,2),"")</f>
        <v/>
      </c>
      <c r="E149" s="11" t="str">
        <f ca="1">IFERROR(VLOOKUP(Таблица76[[#This Row],[НОМЕР]],#REF!,6),"")</f>
        <v/>
      </c>
      <c r="F149" s="13" t="str">
        <f ca="1">IFERROR(VLOOKUP(Таблица76[[#This Row],[НОМЕР]],#REF!,4,0)-$J$2,"")</f>
        <v/>
      </c>
    </row>
    <row r="150" spans="2:6" ht="15" x14ac:dyDescent="0.2">
      <c r="B150" s="11" t="str">
        <f ca="1">IFERROR(VLOOKUP(Таблица76[[#This Row],[НОМЕР]],#REF!,9,0),"")</f>
        <v/>
      </c>
      <c r="C150" s="12" t="str">
        <f ca="1">IF(Категорії!L150&lt;&gt;9999,Категорії!L150,"")</f>
        <v/>
      </c>
      <c r="D150" s="11" t="str">
        <f ca="1">IFERROR(VLOOKUP(Таблица76[[#This Row],[НОМЕР]],#REF!,2),"")</f>
        <v/>
      </c>
      <c r="E150" s="11" t="str">
        <f ca="1">IFERROR(VLOOKUP(Таблица76[[#This Row],[НОМЕР]],#REF!,6),"")</f>
        <v/>
      </c>
      <c r="F150" s="13" t="str">
        <f ca="1">IFERROR(VLOOKUP(Таблица76[[#This Row],[НОМЕР]],#REF!,4,0)-$J$2,"")</f>
        <v/>
      </c>
    </row>
    <row r="151" spans="2:6" ht="15" x14ac:dyDescent="0.2">
      <c r="B151" s="11" t="str">
        <f ca="1">IFERROR(VLOOKUP(Таблица76[[#This Row],[НОМЕР]],#REF!,9,0),"")</f>
        <v/>
      </c>
      <c r="C151" s="12" t="str">
        <f ca="1">IF(Категорії!L151&lt;&gt;9999,Категорії!L151,"")</f>
        <v/>
      </c>
      <c r="D151" s="11" t="str">
        <f ca="1">IFERROR(VLOOKUP(Таблица76[[#This Row],[НОМЕР]],#REF!,2),"")</f>
        <v/>
      </c>
      <c r="E151" s="11" t="str">
        <f ca="1">IFERROR(VLOOKUP(Таблица76[[#This Row],[НОМЕР]],#REF!,6),"")</f>
        <v/>
      </c>
      <c r="F151" s="13" t="str">
        <f ca="1">IFERROR(VLOOKUP(Таблица76[[#This Row],[НОМЕР]],#REF!,4,0)-$J$2,"")</f>
        <v/>
      </c>
    </row>
    <row r="152" spans="2:6" ht="15" x14ac:dyDescent="0.2">
      <c r="B152" s="11" t="str">
        <f ca="1">IFERROR(VLOOKUP(Таблица76[[#This Row],[НОМЕР]],#REF!,9,0),"")</f>
        <v/>
      </c>
      <c r="C152" s="12" t="str">
        <f ca="1">IF(Категорії!L152&lt;&gt;9999,Категорії!L152,"")</f>
        <v/>
      </c>
      <c r="D152" s="11" t="str">
        <f ca="1">IFERROR(VLOOKUP(Таблица76[[#This Row],[НОМЕР]],#REF!,2),"")</f>
        <v/>
      </c>
      <c r="E152" s="11" t="str">
        <f ca="1">IFERROR(VLOOKUP(Таблица76[[#This Row],[НОМЕР]],#REF!,6),"")</f>
        <v/>
      </c>
      <c r="F152" s="13" t="str">
        <f ca="1">IFERROR(VLOOKUP(Таблица76[[#This Row],[НОМЕР]],#REF!,4,0)-$J$2,"")</f>
        <v/>
      </c>
    </row>
    <row r="153" spans="2:6" ht="15" x14ac:dyDescent="0.2">
      <c r="B153" s="11" t="str">
        <f ca="1">IFERROR(VLOOKUP(Таблица76[[#This Row],[НОМЕР]],#REF!,9,0),"")</f>
        <v/>
      </c>
      <c r="C153" s="12" t="str">
        <f ca="1">IF(Категорії!L153&lt;&gt;9999,Категорії!L153,"")</f>
        <v/>
      </c>
      <c r="D153" s="11" t="str">
        <f ca="1">IFERROR(VLOOKUP(Таблица76[[#This Row],[НОМЕР]],#REF!,2),"")</f>
        <v/>
      </c>
      <c r="E153" s="11" t="str">
        <f ca="1">IFERROR(VLOOKUP(Таблица76[[#This Row],[НОМЕР]],#REF!,6),"")</f>
        <v/>
      </c>
      <c r="F153" s="13" t="str">
        <f ca="1">IFERROR(VLOOKUP(Таблица76[[#This Row],[НОМЕР]],#REF!,4,0)-$J$2,"")</f>
        <v/>
      </c>
    </row>
    <row r="154" spans="2:6" ht="15" x14ac:dyDescent="0.2">
      <c r="B154" s="11" t="str">
        <f ca="1">IFERROR(VLOOKUP(Таблица76[[#This Row],[НОМЕР]],#REF!,9,0),"")</f>
        <v/>
      </c>
      <c r="C154" s="12" t="str">
        <f ca="1">IF(Категорії!L154&lt;&gt;9999,Категорії!L154,"")</f>
        <v/>
      </c>
      <c r="D154" s="11" t="str">
        <f ca="1">IFERROR(VLOOKUP(Таблица76[[#This Row],[НОМЕР]],#REF!,2),"")</f>
        <v/>
      </c>
      <c r="E154" s="11" t="str">
        <f ca="1">IFERROR(VLOOKUP(Таблица76[[#This Row],[НОМЕР]],#REF!,6),"")</f>
        <v/>
      </c>
      <c r="F154" s="13" t="str">
        <f ca="1">IFERROR(VLOOKUP(Таблица76[[#This Row],[НОМЕР]],#REF!,4,0)-$J$2,"")</f>
        <v/>
      </c>
    </row>
    <row r="155" spans="2:6" ht="15" x14ac:dyDescent="0.2">
      <c r="B155" s="11" t="str">
        <f ca="1">IFERROR(VLOOKUP(Таблица76[[#This Row],[НОМЕР]],#REF!,9,0),"")</f>
        <v/>
      </c>
      <c r="C155" s="12" t="str">
        <f ca="1">IF(Категорії!L155&lt;&gt;9999,Категорії!L155,"")</f>
        <v/>
      </c>
      <c r="D155" s="11" t="str">
        <f ca="1">IFERROR(VLOOKUP(Таблица76[[#This Row],[НОМЕР]],#REF!,2),"")</f>
        <v/>
      </c>
      <c r="E155" s="11" t="str">
        <f ca="1">IFERROR(VLOOKUP(Таблица76[[#This Row],[НОМЕР]],#REF!,6),"")</f>
        <v/>
      </c>
      <c r="F155" s="13" t="str">
        <f ca="1">IFERROR(VLOOKUP(Таблица76[[#This Row],[НОМЕР]],#REF!,4,0)-$J$2,"")</f>
        <v/>
      </c>
    </row>
    <row r="156" spans="2:6" ht="15" x14ac:dyDescent="0.2">
      <c r="B156" s="11" t="str">
        <f ca="1">IFERROR(VLOOKUP(Таблица76[[#This Row],[НОМЕР]],#REF!,9,0),"")</f>
        <v/>
      </c>
      <c r="C156" s="12" t="str">
        <f ca="1">IF(Категорії!L156&lt;&gt;9999,Категорії!L156,"")</f>
        <v/>
      </c>
      <c r="D156" s="11" t="str">
        <f ca="1">IFERROR(VLOOKUP(Таблица76[[#This Row],[НОМЕР]],#REF!,2),"")</f>
        <v/>
      </c>
      <c r="E156" s="11" t="str">
        <f ca="1">IFERROR(VLOOKUP(Таблица76[[#This Row],[НОМЕР]],#REF!,6),"")</f>
        <v/>
      </c>
      <c r="F156" s="13" t="str">
        <f ca="1">IFERROR(VLOOKUP(Таблица76[[#This Row],[НОМЕР]],#REF!,4,0)-$J$2,"")</f>
        <v/>
      </c>
    </row>
    <row r="157" spans="2:6" ht="15" x14ac:dyDescent="0.2">
      <c r="B157" s="11" t="str">
        <f ca="1">IFERROR(VLOOKUP(Таблица76[[#This Row],[НОМЕР]],#REF!,9,0),"")</f>
        <v/>
      </c>
      <c r="C157" s="12" t="str">
        <f ca="1">IF(Категорії!L157&lt;&gt;9999,Категорії!L157,"")</f>
        <v/>
      </c>
      <c r="D157" s="11" t="str">
        <f ca="1">IFERROR(VLOOKUP(Таблица76[[#This Row],[НОМЕР]],#REF!,2),"")</f>
        <v/>
      </c>
      <c r="E157" s="11" t="str">
        <f ca="1">IFERROR(VLOOKUP(Таблица76[[#This Row],[НОМЕР]],#REF!,6),"")</f>
        <v/>
      </c>
      <c r="F157" s="13" t="str">
        <f ca="1">IFERROR(VLOOKUP(Таблица76[[#This Row],[НОМЕР]],#REF!,4,0)-$J$2,"")</f>
        <v/>
      </c>
    </row>
    <row r="158" spans="2:6" ht="15" x14ac:dyDescent="0.2">
      <c r="B158" s="11" t="str">
        <f ca="1">IFERROR(VLOOKUP(Таблица76[[#This Row],[НОМЕР]],#REF!,9,0),"")</f>
        <v/>
      </c>
      <c r="C158" s="12" t="str">
        <f ca="1">IF(Категорії!L158&lt;&gt;9999,Категорії!L158,"")</f>
        <v/>
      </c>
      <c r="D158" s="11" t="str">
        <f ca="1">IFERROR(VLOOKUP(Таблица76[[#This Row],[НОМЕР]],#REF!,2),"")</f>
        <v/>
      </c>
      <c r="E158" s="11" t="str">
        <f ca="1">IFERROR(VLOOKUP(Таблица76[[#This Row],[НОМЕР]],#REF!,6),"")</f>
        <v/>
      </c>
      <c r="F158" s="13" t="str">
        <f ca="1">IFERROR(VLOOKUP(Таблица76[[#This Row],[НОМЕР]],#REF!,4,0)-$J$2,"")</f>
        <v/>
      </c>
    </row>
    <row r="159" spans="2:6" ht="15" x14ac:dyDescent="0.2">
      <c r="B159" s="11" t="str">
        <f ca="1">IFERROR(VLOOKUP(Таблица76[[#This Row],[НОМЕР]],#REF!,9,0),"")</f>
        <v/>
      </c>
      <c r="C159" s="12" t="str">
        <f ca="1">IF(Категорії!L159&lt;&gt;9999,Категорії!L159,"")</f>
        <v/>
      </c>
      <c r="D159" s="11" t="str">
        <f ca="1">IFERROR(VLOOKUP(Таблица76[[#This Row],[НОМЕР]],#REF!,2),"")</f>
        <v/>
      </c>
      <c r="E159" s="11" t="str">
        <f ca="1">IFERROR(VLOOKUP(Таблица76[[#This Row],[НОМЕР]],#REF!,6),"")</f>
        <v/>
      </c>
      <c r="F159" s="13" t="str">
        <f ca="1">IFERROR(VLOOKUP(Таблица76[[#This Row],[НОМЕР]],#REF!,4,0)-$J$2,"")</f>
        <v/>
      </c>
    </row>
    <row r="160" spans="2:6" ht="15" x14ac:dyDescent="0.2">
      <c r="B160" s="11" t="str">
        <f ca="1">IFERROR(VLOOKUP(Таблица76[[#This Row],[НОМЕР]],#REF!,9,0),"")</f>
        <v/>
      </c>
      <c r="C160" s="12" t="str">
        <f ca="1">IF(Категорії!L160&lt;&gt;9999,Категорії!L160,"")</f>
        <v/>
      </c>
      <c r="D160" s="11" t="str">
        <f ca="1">IFERROR(VLOOKUP(Таблица76[[#This Row],[НОМЕР]],#REF!,2),"")</f>
        <v/>
      </c>
      <c r="E160" s="11" t="str">
        <f ca="1">IFERROR(VLOOKUP(Таблица76[[#This Row],[НОМЕР]],#REF!,6),"")</f>
        <v/>
      </c>
      <c r="F160" s="13" t="str">
        <f ca="1">IFERROR(VLOOKUP(Таблица76[[#This Row],[НОМЕР]],#REF!,4,0)-$J$2,"")</f>
        <v/>
      </c>
    </row>
    <row r="161" spans="2:6" ht="15" x14ac:dyDescent="0.2">
      <c r="B161" s="11" t="str">
        <f ca="1">IFERROR(VLOOKUP(Таблица76[[#This Row],[НОМЕР]],#REF!,9,0),"")</f>
        <v/>
      </c>
      <c r="C161" s="12" t="str">
        <f ca="1">IF(Категорії!L161&lt;&gt;9999,Категорії!L161,"")</f>
        <v/>
      </c>
      <c r="D161" s="11" t="str">
        <f ca="1">IFERROR(VLOOKUP(Таблица76[[#This Row],[НОМЕР]],#REF!,2),"")</f>
        <v/>
      </c>
      <c r="E161" s="11" t="str">
        <f ca="1">IFERROR(VLOOKUP(Таблица76[[#This Row],[НОМЕР]],#REF!,6),"")</f>
        <v/>
      </c>
      <c r="F161" s="13" t="str">
        <f ca="1">IFERROR(VLOOKUP(Таблица76[[#This Row],[НОМЕР]],#REF!,4,0)-$J$2,"")</f>
        <v/>
      </c>
    </row>
    <row r="162" spans="2:6" ht="15" x14ac:dyDescent="0.2">
      <c r="B162" s="11" t="str">
        <f ca="1">IFERROR(VLOOKUP(Таблица76[[#This Row],[НОМЕР]],#REF!,9,0),"")</f>
        <v/>
      </c>
      <c r="C162" s="12" t="str">
        <f ca="1">IF(Категорії!L162&lt;&gt;9999,Категорії!L162,"")</f>
        <v/>
      </c>
      <c r="D162" s="11" t="str">
        <f ca="1">IFERROR(VLOOKUP(Таблица76[[#This Row],[НОМЕР]],#REF!,2),"")</f>
        <v/>
      </c>
      <c r="E162" s="11" t="str">
        <f ca="1">IFERROR(VLOOKUP(Таблица76[[#This Row],[НОМЕР]],#REF!,6),"")</f>
        <v/>
      </c>
      <c r="F162" s="13" t="str">
        <f ca="1">IFERROR(VLOOKUP(Таблица76[[#This Row],[НОМЕР]],#REF!,4,0)-$J$2,"")</f>
        <v/>
      </c>
    </row>
    <row r="163" spans="2:6" ht="15" x14ac:dyDescent="0.2">
      <c r="B163" s="11" t="str">
        <f ca="1">IFERROR(VLOOKUP(Таблица76[[#This Row],[НОМЕР]],#REF!,9,0),"")</f>
        <v/>
      </c>
      <c r="C163" s="12" t="str">
        <f ca="1">IF(Категорії!L163&lt;&gt;9999,Категорії!L163,"")</f>
        <v/>
      </c>
      <c r="D163" s="11" t="str">
        <f ca="1">IFERROR(VLOOKUP(Таблица76[[#This Row],[НОМЕР]],#REF!,2),"")</f>
        <v/>
      </c>
      <c r="E163" s="11" t="str">
        <f ca="1">IFERROR(VLOOKUP(Таблица76[[#This Row],[НОМЕР]],#REF!,6),"")</f>
        <v/>
      </c>
      <c r="F163" s="13" t="str">
        <f ca="1">IFERROR(VLOOKUP(Таблица76[[#This Row],[НОМЕР]],#REF!,4,0)-$J$2,"")</f>
        <v/>
      </c>
    </row>
    <row r="164" spans="2:6" ht="15" x14ac:dyDescent="0.2">
      <c r="B164" s="11" t="str">
        <f ca="1">IFERROR(VLOOKUP(Таблица76[[#This Row],[НОМЕР]],#REF!,9,0),"")</f>
        <v/>
      </c>
      <c r="C164" s="12" t="str">
        <f ca="1">IF(Категорії!L164&lt;&gt;9999,Категорії!L164,"")</f>
        <v/>
      </c>
      <c r="D164" s="11" t="str">
        <f ca="1">IFERROR(VLOOKUP(Таблица76[[#This Row],[НОМЕР]],#REF!,2),"")</f>
        <v/>
      </c>
      <c r="E164" s="11" t="str">
        <f ca="1">IFERROR(VLOOKUP(Таблица76[[#This Row],[НОМЕР]],#REF!,6),"")</f>
        <v/>
      </c>
      <c r="F164" s="13" t="str">
        <f ca="1">IFERROR(VLOOKUP(Таблица76[[#This Row],[НОМЕР]],#REF!,4,0)-$J$2,"")</f>
        <v/>
      </c>
    </row>
    <row r="165" spans="2:6" ht="15" x14ac:dyDescent="0.2">
      <c r="B165" s="11" t="str">
        <f ca="1">IFERROR(VLOOKUP(Таблица76[[#This Row],[НОМЕР]],#REF!,9,0),"")</f>
        <v/>
      </c>
      <c r="C165" s="12" t="str">
        <f ca="1">IF(Категорії!L165&lt;&gt;9999,Категорії!L165,"")</f>
        <v/>
      </c>
      <c r="D165" s="11" t="str">
        <f ca="1">IFERROR(VLOOKUP(Таблица76[[#This Row],[НОМЕР]],#REF!,2),"")</f>
        <v/>
      </c>
      <c r="E165" s="11" t="str">
        <f ca="1">IFERROR(VLOOKUP(Таблица76[[#This Row],[НОМЕР]],#REF!,6),"")</f>
        <v/>
      </c>
      <c r="F165" s="13" t="str">
        <f ca="1">IFERROR(VLOOKUP(Таблица76[[#This Row],[НОМЕР]],#REF!,4,0)-$J$2,"")</f>
        <v/>
      </c>
    </row>
    <row r="166" spans="2:6" ht="15" x14ac:dyDescent="0.2">
      <c r="B166" s="11" t="str">
        <f ca="1">IFERROR(VLOOKUP(Таблица76[[#This Row],[НОМЕР]],#REF!,9,0),"")</f>
        <v/>
      </c>
      <c r="C166" s="12" t="str">
        <f ca="1">IF(Категорії!L166&lt;&gt;9999,Категорії!L166,"")</f>
        <v/>
      </c>
      <c r="D166" s="11" t="str">
        <f ca="1">IFERROR(VLOOKUP(Таблица76[[#This Row],[НОМЕР]],#REF!,2),"")</f>
        <v/>
      </c>
      <c r="E166" s="11" t="str">
        <f ca="1">IFERROR(VLOOKUP(Таблица76[[#This Row],[НОМЕР]],#REF!,6),"")</f>
        <v/>
      </c>
      <c r="F166" s="13" t="str">
        <f ca="1">IFERROR(VLOOKUP(Таблица76[[#This Row],[НОМЕР]],#REF!,4,0)-$J$2,"")</f>
        <v/>
      </c>
    </row>
    <row r="167" spans="2:6" ht="15" x14ac:dyDescent="0.2">
      <c r="B167" s="11" t="str">
        <f ca="1">IFERROR(VLOOKUP(Таблица76[[#This Row],[НОМЕР]],#REF!,9,0),"")</f>
        <v/>
      </c>
      <c r="C167" s="12" t="str">
        <f ca="1">IF(Категорії!L167&lt;&gt;9999,Категорії!L167,"")</f>
        <v/>
      </c>
      <c r="D167" s="11" t="str">
        <f ca="1">IFERROR(VLOOKUP(Таблица76[[#This Row],[НОМЕР]],#REF!,2),"")</f>
        <v/>
      </c>
      <c r="E167" s="11" t="str">
        <f ca="1">IFERROR(VLOOKUP(Таблица76[[#This Row],[НОМЕР]],#REF!,6),"")</f>
        <v/>
      </c>
      <c r="F167" s="13" t="str">
        <f ca="1">IFERROR(VLOOKUP(Таблица76[[#This Row],[НОМЕР]],#REF!,4,0)-$J$2,"")</f>
        <v/>
      </c>
    </row>
    <row r="168" spans="2:6" ht="15" x14ac:dyDescent="0.2">
      <c r="B168" s="11" t="str">
        <f ca="1">IFERROR(VLOOKUP(Таблица76[[#This Row],[НОМЕР]],#REF!,9,0),"")</f>
        <v/>
      </c>
      <c r="C168" s="12" t="str">
        <f ca="1">IF(Категорії!L168&lt;&gt;9999,Категорії!L168,"")</f>
        <v/>
      </c>
      <c r="D168" s="11" t="str">
        <f ca="1">IFERROR(VLOOKUP(Таблица76[[#This Row],[НОМЕР]],#REF!,2),"")</f>
        <v/>
      </c>
      <c r="E168" s="11" t="str">
        <f ca="1">IFERROR(VLOOKUP(Таблица76[[#This Row],[НОМЕР]],#REF!,6),"")</f>
        <v/>
      </c>
      <c r="F168" s="13" t="str">
        <f ca="1">IFERROR(VLOOKUP(Таблица76[[#This Row],[НОМЕР]],#REF!,4,0)-$J$2,"")</f>
        <v/>
      </c>
    </row>
    <row r="169" spans="2:6" ht="15" x14ac:dyDescent="0.2">
      <c r="B169" s="11" t="str">
        <f ca="1">IFERROR(VLOOKUP(Таблица76[[#This Row],[НОМЕР]],#REF!,9,0),"")</f>
        <v/>
      </c>
      <c r="C169" s="12" t="str">
        <f ca="1">IF(Категорії!L169&lt;&gt;9999,Категорії!L169,"")</f>
        <v/>
      </c>
      <c r="D169" s="11" t="str">
        <f ca="1">IFERROR(VLOOKUP(Таблица76[[#This Row],[НОМЕР]],#REF!,2),"")</f>
        <v/>
      </c>
      <c r="E169" s="11" t="str">
        <f ca="1">IFERROR(VLOOKUP(Таблица76[[#This Row],[НОМЕР]],#REF!,6),"")</f>
        <v/>
      </c>
      <c r="F169" s="13" t="str">
        <f ca="1">IFERROR(VLOOKUP(Таблица76[[#This Row],[НОМЕР]],#REF!,4,0)-$J$2,"")</f>
        <v/>
      </c>
    </row>
    <row r="170" spans="2:6" ht="15" x14ac:dyDescent="0.2">
      <c r="B170" s="11" t="str">
        <f ca="1">IFERROR(VLOOKUP(Таблица76[[#This Row],[НОМЕР]],#REF!,9,0),"")</f>
        <v/>
      </c>
      <c r="C170" s="12" t="str">
        <f ca="1">IF(Категорії!L170&lt;&gt;9999,Категорії!L170,"")</f>
        <v/>
      </c>
      <c r="D170" s="11" t="str">
        <f ca="1">IFERROR(VLOOKUP(Таблица76[[#This Row],[НОМЕР]],#REF!,2),"")</f>
        <v/>
      </c>
      <c r="E170" s="11" t="str">
        <f ca="1">IFERROR(VLOOKUP(Таблица76[[#This Row],[НОМЕР]],#REF!,6),"")</f>
        <v/>
      </c>
      <c r="F170" s="13" t="str">
        <f ca="1">IFERROR(VLOOKUP(Таблица76[[#This Row],[НОМЕР]],#REF!,4,0)-$J$2,"")</f>
        <v/>
      </c>
    </row>
    <row r="171" spans="2:6" ht="15" x14ac:dyDescent="0.2">
      <c r="B171" s="11" t="str">
        <f ca="1">IFERROR(VLOOKUP(Таблица76[[#This Row],[НОМЕР]],#REF!,9,0),"")</f>
        <v/>
      </c>
      <c r="C171" s="12" t="str">
        <f ca="1">IF(Категорії!L171&lt;&gt;9999,Категорії!L171,"")</f>
        <v/>
      </c>
      <c r="D171" s="11" t="str">
        <f ca="1">IFERROR(VLOOKUP(Таблица76[[#This Row],[НОМЕР]],#REF!,2),"")</f>
        <v/>
      </c>
      <c r="E171" s="11" t="str">
        <f ca="1">IFERROR(VLOOKUP(Таблица76[[#This Row],[НОМЕР]],#REF!,6),"")</f>
        <v/>
      </c>
      <c r="F171" s="13" t="str">
        <f ca="1">IFERROR(VLOOKUP(Таблица76[[#This Row],[НОМЕР]],#REF!,4,0)-$J$2,"")</f>
        <v/>
      </c>
    </row>
    <row r="172" spans="2:6" ht="15" x14ac:dyDescent="0.2">
      <c r="B172" s="11" t="str">
        <f ca="1">IFERROR(VLOOKUP(Таблица76[[#This Row],[НОМЕР]],#REF!,9,0),"")</f>
        <v/>
      </c>
      <c r="C172" s="12" t="str">
        <f ca="1">IF(Категорії!L172&lt;&gt;9999,Категорії!L172,"")</f>
        <v/>
      </c>
      <c r="D172" s="11" t="str">
        <f ca="1">IFERROR(VLOOKUP(Таблица76[[#This Row],[НОМЕР]],#REF!,2),"")</f>
        <v/>
      </c>
      <c r="E172" s="11" t="str">
        <f ca="1">IFERROR(VLOOKUP(Таблица76[[#This Row],[НОМЕР]],#REF!,6),"")</f>
        <v/>
      </c>
      <c r="F172" s="13" t="str">
        <f ca="1">IFERROR(VLOOKUP(Таблица76[[#This Row],[НОМЕР]],#REF!,4,0)-$J$2,"")</f>
        <v/>
      </c>
    </row>
    <row r="173" spans="2:6" ht="15" x14ac:dyDescent="0.2">
      <c r="B173" s="11" t="str">
        <f ca="1">IFERROR(VLOOKUP(Таблица76[[#This Row],[НОМЕР]],#REF!,9,0),"")</f>
        <v/>
      </c>
      <c r="C173" s="12" t="str">
        <f ca="1">IF(Категорії!L173&lt;&gt;9999,Категорії!L173,"")</f>
        <v/>
      </c>
      <c r="D173" s="11" t="str">
        <f ca="1">IFERROR(VLOOKUP(Таблица76[[#This Row],[НОМЕР]],#REF!,2),"")</f>
        <v/>
      </c>
      <c r="E173" s="11" t="str">
        <f ca="1">IFERROR(VLOOKUP(Таблица76[[#This Row],[НОМЕР]],#REF!,6),"")</f>
        <v/>
      </c>
      <c r="F173" s="13" t="str">
        <f ca="1">IFERROR(VLOOKUP(Таблица76[[#This Row],[НОМЕР]],#REF!,4,0)-$J$2,"")</f>
        <v/>
      </c>
    </row>
    <row r="174" spans="2:6" ht="15" x14ac:dyDescent="0.2">
      <c r="B174" s="11" t="str">
        <f ca="1">IFERROR(VLOOKUP(Таблица76[[#This Row],[НОМЕР]],#REF!,9,0),"")</f>
        <v/>
      </c>
      <c r="C174" s="12" t="str">
        <f ca="1">IF(Категорії!L174&lt;&gt;9999,Категорії!L174,"")</f>
        <v/>
      </c>
      <c r="D174" s="11" t="str">
        <f ca="1">IFERROR(VLOOKUP(Таблица76[[#This Row],[НОМЕР]],#REF!,2),"")</f>
        <v/>
      </c>
      <c r="E174" s="11" t="str">
        <f ca="1">IFERROR(VLOOKUP(Таблица76[[#This Row],[НОМЕР]],#REF!,6),"")</f>
        <v/>
      </c>
      <c r="F174" s="13" t="str">
        <f ca="1">IFERROR(VLOOKUP(Таблица76[[#This Row],[НОМЕР]],#REF!,4,0)-$J$2,"")</f>
        <v/>
      </c>
    </row>
    <row r="175" spans="2:6" ht="15" x14ac:dyDescent="0.2">
      <c r="B175" s="11" t="str">
        <f ca="1">IFERROR(VLOOKUP(Таблица76[[#This Row],[НОМЕР]],#REF!,9,0),"")</f>
        <v/>
      </c>
      <c r="C175" s="12" t="str">
        <f ca="1">IF(Категорії!L175&lt;&gt;9999,Категорії!L175,"")</f>
        <v/>
      </c>
      <c r="D175" s="11" t="str">
        <f ca="1">IFERROR(VLOOKUP(Таблица76[[#This Row],[НОМЕР]],#REF!,2),"")</f>
        <v/>
      </c>
      <c r="E175" s="11" t="str">
        <f ca="1">IFERROR(VLOOKUP(Таблица76[[#This Row],[НОМЕР]],#REF!,6),"")</f>
        <v/>
      </c>
      <c r="F175" s="13" t="str">
        <f ca="1">IFERROR(VLOOKUP(Таблица76[[#This Row],[НОМЕР]],#REF!,4,0)-$J$2,"")</f>
        <v/>
      </c>
    </row>
    <row r="176" spans="2:6" ht="15" x14ac:dyDescent="0.2">
      <c r="B176" s="11" t="str">
        <f ca="1">IFERROR(VLOOKUP(Таблица76[[#This Row],[НОМЕР]],#REF!,9,0),"")</f>
        <v/>
      </c>
      <c r="C176" s="12" t="str">
        <f ca="1">IF(Категорії!L176&lt;&gt;9999,Категорії!L176,"")</f>
        <v/>
      </c>
      <c r="D176" s="11" t="str">
        <f ca="1">IFERROR(VLOOKUP(Таблица76[[#This Row],[НОМЕР]],#REF!,2),"")</f>
        <v/>
      </c>
      <c r="E176" s="11" t="str">
        <f ca="1">IFERROR(VLOOKUP(Таблица76[[#This Row],[НОМЕР]],#REF!,6),"")</f>
        <v/>
      </c>
      <c r="F176" s="13" t="str">
        <f ca="1">IFERROR(VLOOKUP(Таблица76[[#This Row],[НОМЕР]],#REF!,4,0)-$J$2,"")</f>
        <v/>
      </c>
    </row>
    <row r="177" spans="2:6" ht="15" x14ac:dyDescent="0.2">
      <c r="B177" s="11" t="str">
        <f ca="1">IFERROR(VLOOKUP(Таблица76[[#This Row],[НОМЕР]],#REF!,9,0),"")</f>
        <v/>
      </c>
      <c r="C177" s="12" t="str">
        <f ca="1">IF(Категорії!L177&lt;&gt;9999,Категорії!L177,"")</f>
        <v/>
      </c>
      <c r="D177" s="11" t="str">
        <f ca="1">IFERROR(VLOOKUP(Таблица76[[#This Row],[НОМЕР]],#REF!,2),"")</f>
        <v/>
      </c>
      <c r="E177" s="11" t="str">
        <f ca="1">IFERROR(VLOOKUP(Таблица76[[#This Row],[НОМЕР]],#REF!,6),"")</f>
        <v/>
      </c>
      <c r="F177" s="13" t="str">
        <f ca="1">IFERROR(VLOOKUP(Таблица76[[#This Row],[НОМЕР]],#REF!,4,0)-$J$2,"")</f>
        <v/>
      </c>
    </row>
    <row r="178" spans="2:6" ht="15" x14ac:dyDescent="0.2">
      <c r="B178" s="11" t="str">
        <f ca="1">IFERROR(VLOOKUP(Таблица76[[#This Row],[НОМЕР]],#REF!,9,0),"")</f>
        <v/>
      </c>
      <c r="C178" s="12" t="str">
        <f ca="1">IF(Категорії!L178&lt;&gt;9999,Категорії!L178,"")</f>
        <v/>
      </c>
      <c r="D178" s="11" t="str">
        <f ca="1">IFERROR(VLOOKUP(Таблица76[[#This Row],[НОМЕР]],#REF!,2),"")</f>
        <v/>
      </c>
      <c r="E178" s="11" t="str">
        <f ca="1">IFERROR(VLOOKUP(Таблица76[[#This Row],[НОМЕР]],#REF!,6),"")</f>
        <v/>
      </c>
      <c r="F178" s="13" t="str">
        <f ca="1">IFERROR(VLOOKUP(Таблица76[[#This Row],[НОМЕР]],#REF!,4,0)-$J$2,"")</f>
        <v/>
      </c>
    </row>
    <row r="179" spans="2:6" ht="15" x14ac:dyDescent="0.2">
      <c r="B179" s="11" t="str">
        <f ca="1">IFERROR(VLOOKUP(Таблица76[[#This Row],[НОМЕР]],#REF!,9,0),"")</f>
        <v/>
      </c>
      <c r="C179" s="12" t="str">
        <f ca="1">IF(Категорії!L179&lt;&gt;9999,Категорії!L179,"")</f>
        <v/>
      </c>
      <c r="D179" s="11" t="str">
        <f ca="1">IFERROR(VLOOKUP(Таблица76[[#This Row],[НОМЕР]],#REF!,2),"")</f>
        <v/>
      </c>
      <c r="E179" s="11" t="str">
        <f ca="1">IFERROR(VLOOKUP(Таблица76[[#This Row],[НОМЕР]],#REF!,6),"")</f>
        <v/>
      </c>
      <c r="F179" s="13" t="str">
        <f ca="1">IFERROR(VLOOKUP(Таблица76[[#This Row],[НОМЕР]],#REF!,4,0)-$J$2,"")</f>
        <v/>
      </c>
    </row>
    <row r="180" spans="2:6" ht="15" x14ac:dyDescent="0.2">
      <c r="B180" s="11" t="str">
        <f ca="1">IFERROR(VLOOKUP(Таблица76[[#This Row],[НОМЕР]],#REF!,9,0),"")</f>
        <v/>
      </c>
      <c r="C180" s="12" t="str">
        <f ca="1">IF(Категорії!L180&lt;&gt;9999,Категорії!L180,"")</f>
        <v/>
      </c>
      <c r="D180" s="11" t="str">
        <f ca="1">IFERROR(VLOOKUP(Таблица76[[#This Row],[НОМЕР]],#REF!,2),"")</f>
        <v/>
      </c>
      <c r="E180" s="11" t="str">
        <f ca="1">IFERROR(VLOOKUP(Таблица76[[#This Row],[НОМЕР]],#REF!,6),"")</f>
        <v/>
      </c>
      <c r="F180" s="13" t="str">
        <f ca="1">IFERROR(VLOOKUP(Таблица76[[#This Row],[НОМЕР]],#REF!,4,0)-$J$2,"")</f>
        <v/>
      </c>
    </row>
    <row r="181" spans="2:6" ht="15" x14ac:dyDescent="0.2">
      <c r="B181" s="11" t="str">
        <f ca="1">IFERROR(VLOOKUP(Таблица76[[#This Row],[НОМЕР]],#REF!,9,0),"")</f>
        <v/>
      </c>
      <c r="C181" s="12" t="str">
        <f ca="1">IF(Категорії!L181&lt;&gt;9999,Категорії!L181,"")</f>
        <v/>
      </c>
      <c r="D181" s="11" t="str">
        <f ca="1">IFERROR(VLOOKUP(Таблица76[[#This Row],[НОМЕР]],#REF!,2),"")</f>
        <v/>
      </c>
      <c r="E181" s="11" t="str">
        <f ca="1">IFERROR(VLOOKUP(Таблица76[[#This Row],[НОМЕР]],#REF!,6),"")</f>
        <v/>
      </c>
      <c r="F181" s="13" t="str">
        <f ca="1">IFERROR(VLOOKUP(Таблица76[[#This Row],[НОМЕР]],#REF!,4,0)-$J$2,"")</f>
        <v/>
      </c>
    </row>
    <row r="182" spans="2:6" ht="15" x14ac:dyDescent="0.2">
      <c r="B182" s="11" t="str">
        <f ca="1">IFERROR(VLOOKUP(Таблица76[[#This Row],[НОМЕР]],#REF!,9,0),"")</f>
        <v/>
      </c>
      <c r="C182" s="12" t="str">
        <f ca="1">IF(Категорії!L182&lt;&gt;9999,Категорії!L182,"")</f>
        <v/>
      </c>
      <c r="D182" s="11" t="str">
        <f ca="1">IFERROR(VLOOKUP(Таблица76[[#This Row],[НОМЕР]],#REF!,2),"")</f>
        <v/>
      </c>
      <c r="E182" s="11" t="str">
        <f ca="1">IFERROR(VLOOKUP(Таблица76[[#This Row],[НОМЕР]],#REF!,6),"")</f>
        <v/>
      </c>
      <c r="F182" s="13" t="str">
        <f ca="1">IFERROR(VLOOKUP(Таблица76[[#This Row],[НОМЕР]],#REF!,4,0)-$J$2,"")</f>
        <v/>
      </c>
    </row>
    <row r="183" spans="2:6" ht="15" x14ac:dyDescent="0.2">
      <c r="B183" s="11" t="str">
        <f ca="1">IFERROR(VLOOKUP(Таблица76[[#This Row],[НОМЕР]],#REF!,9,0),"")</f>
        <v/>
      </c>
      <c r="C183" s="12" t="str">
        <f ca="1">IF(Категорії!L183&lt;&gt;9999,Категорії!L183,"")</f>
        <v/>
      </c>
      <c r="D183" s="11" t="str">
        <f ca="1">IFERROR(VLOOKUP(Таблица76[[#This Row],[НОМЕР]],#REF!,2),"")</f>
        <v/>
      </c>
      <c r="E183" s="11" t="str">
        <f ca="1">IFERROR(VLOOKUP(Таблица76[[#This Row],[НОМЕР]],#REF!,6),"")</f>
        <v/>
      </c>
      <c r="F183" s="13" t="str">
        <f ca="1">IFERROR(VLOOKUP(Таблица76[[#This Row],[НОМЕР]],#REF!,4,0)-$J$2,"")</f>
        <v/>
      </c>
    </row>
    <row r="184" spans="2:6" ht="15" x14ac:dyDescent="0.2">
      <c r="B184" s="11" t="str">
        <f ca="1">IFERROR(VLOOKUP(Таблица76[[#This Row],[НОМЕР]],#REF!,9,0),"")</f>
        <v/>
      </c>
      <c r="C184" s="12" t="str">
        <f ca="1">IF(Категорії!L184&lt;&gt;9999,Категорії!L184,"")</f>
        <v/>
      </c>
      <c r="D184" s="11" t="str">
        <f ca="1">IFERROR(VLOOKUP(Таблица76[[#This Row],[НОМЕР]],#REF!,2),"")</f>
        <v/>
      </c>
      <c r="E184" s="11" t="str">
        <f ca="1">IFERROR(VLOOKUP(Таблица76[[#This Row],[НОМЕР]],#REF!,6),"")</f>
        <v/>
      </c>
      <c r="F184" s="13" t="str">
        <f ca="1">IFERROR(VLOOKUP(Таблица76[[#This Row],[НОМЕР]],#REF!,4,0)-$J$2,"")</f>
        <v/>
      </c>
    </row>
    <row r="185" spans="2:6" ht="15" x14ac:dyDescent="0.2">
      <c r="B185" s="11" t="str">
        <f ca="1">IFERROR(VLOOKUP(Таблица76[[#This Row],[НОМЕР]],#REF!,9,0),"")</f>
        <v/>
      </c>
      <c r="C185" s="12" t="str">
        <f ca="1">IF(Категорії!L185&lt;&gt;9999,Категорії!L185,"")</f>
        <v/>
      </c>
      <c r="D185" s="11" t="str">
        <f ca="1">IFERROR(VLOOKUP(Таблица76[[#This Row],[НОМЕР]],#REF!,2),"")</f>
        <v/>
      </c>
      <c r="E185" s="11" t="str">
        <f ca="1">IFERROR(VLOOKUP(Таблица76[[#This Row],[НОМЕР]],#REF!,6),"")</f>
        <v/>
      </c>
      <c r="F185" s="13" t="str">
        <f ca="1">IFERROR(VLOOKUP(Таблица76[[#This Row],[НОМЕР]],#REF!,4,0)-$J$2,"")</f>
        <v/>
      </c>
    </row>
    <row r="186" spans="2:6" ht="15" x14ac:dyDescent="0.2">
      <c r="B186" s="11" t="str">
        <f ca="1">IFERROR(VLOOKUP(Таблица76[[#This Row],[НОМЕР]],#REF!,9,0),"")</f>
        <v/>
      </c>
      <c r="C186" s="12" t="str">
        <f ca="1">IF(Категорії!L186&lt;&gt;9999,Категорії!L186,"")</f>
        <v/>
      </c>
      <c r="D186" s="11" t="str">
        <f ca="1">IFERROR(VLOOKUP(Таблица76[[#This Row],[НОМЕР]],#REF!,2),"")</f>
        <v/>
      </c>
      <c r="E186" s="11" t="str">
        <f ca="1">IFERROR(VLOOKUP(Таблица76[[#This Row],[НОМЕР]],#REF!,6),"")</f>
        <v/>
      </c>
      <c r="F186" s="13" t="str">
        <f ca="1">IFERROR(VLOOKUP(Таблица76[[#This Row],[НОМЕР]],#REF!,4,0)-$J$2,"")</f>
        <v/>
      </c>
    </row>
    <row r="187" spans="2:6" ht="15" x14ac:dyDescent="0.2">
      <c r="B187" s="11" t="str">
        <f ca="1">IFERROR(VLOOKUP(Таблица76[[#This Row],[НОМЕР]],#REF!,9,0),"")</f>
        <v/>
      </c>
      <c r="C187" s="12" t="str">
        <f ca="1">IF(Категорії!L187&lt;&gt;9999,Категорії!L187,"")</f>
        <v/>
      </c>
      <c r="D187" s="11" t="str">
        <f ca="1">IFERROR(VLOOKUP(Таблица76[[#This Row],[НОМЕР]],#REF!,2),"")</f>
        <v/>
      </c>
      <c r="E187" s="11" t="str">
        <f ca="1">IFERROR(VLOOKUP(Таблица76[[#This Row],[НОМЕР]],#REF!,6),"")</f>
        <v/>
      </c>
      <c r="F187" s="13" t="str">
        <f ca="1">IFERROR(VLOOKUP(Таблица76[[#This Row],[НОМЕР]],#REF!,4,0)-$J$2,"")</f>
        <v/>
      </c>
    </row>
    <row r="188" spans="2:6" ht="15" x14ac:dyDescent="0.2">
      <c r="B188" s="11" t="str">
        <f ca="1">IFERROR(VLOOKUP(Таблица76[[#This Row],[НОМЕР]],#REF!,9,0),"")</f>
        <v/>
      </c>
      <c r="C188" s="12" t="str">
        <f ca="1">IF(Категорії!L188&lt;&gt;9999,Категорії!L188,"")</f>
        <v/>
      </c>
      <c r="D188" s="11" t="str">
        <f ca="1">IFERROR(VLOOKUP(Таблица76[[#This Row],[НОМЕР]],#REF!,2),"")</f>
        <v/>
      </c>
      <c r="E188" s="11" t="str">
        <f ca="1">IFERROR(VLOOKUP(Таблица76[[#This Row],[НОМЕР]],#REF!,6),"")</f>
        <v/>
      </c>
      <c r="F188" s="13" t="str">
        <f ca="1">IFERROR(VLOOKUP(Таблица76[[#This Row],[НОМЕР]],#REF!,4,0)-$J$2,"")</f>
        <v/>
      </c>
    </row>
    <row r="189" spans="2:6" ht="15" x14ac:dyDescent="0.2">
      <c r="B189" s="11" t="str">
        <f ca="1">IFERROR(VLOOKUP(Таблица76[[#This Row],[НОМЕР]],#REF!,9,0),"")</f>
        <v/>
      </c>
      <c r="C189" s="12" t="str">
        <f ca="1">IF(Категорії!L189&lt;&gt;9999,Категорії!L189,"")</f>
        <v/>
      </c>
      <c r="D189" s="11" t="str">
        <f ca="1">IFERROR(VLOOKUP(Таблица76[[#This Row],[НОМЕР]],#REF!,2),"")</f>
        <v/>
      </c>
      <c r="E189" s="11" t="str">
        <f ca="1">IFERROR(VLOOKUP(Таблица76[[#This Row],[НОМЕР]],#REF!,6),"")</f>
        <v/>
      </c>
      <c r="F189" s="13" t="str">
        <f ca="1">IFERROR(VLOOKUP(Таблица76[[#This Row],[НОМЕР]],#REF!,4,0)-$J$2,"")</f>
        <v/>
      </c>
    </row>
    <row r="190" spans="2:6" ht="15" x14ac:dyDescent="0.2">
      <c r="B190" s="11" t="str">
        <f ca="1">IFERROR(VLOOKUP(Таблица76[[#This Row],[НОМЕР]],#REF!,9,0),"")</f>
        <v/>
      </c>
      <c r="C190" s="12" t="str">
        <f ca="1">IF(Категорії!L190&lt;&gt;9999,Категорії!L190,"")</f>
        <v/>
      </c>
      <c r="D190" s="11" t="str">
        <f ca="1">IFERROR(VLOOKUP(Таблица76[[#This Row],[НОМЕР]],#REF!,2),"")</f>
        <v/>
      </c>
      <c r="E190" s="11" t="str">
        <f ca="1">IFERROR(VLOOKUP(Таблица76[[#This Row],[НОМЕР]],#REF!,6),"")</f>
        <v/>
      </c>
      <c r="F190" s="13" t="str">
        <f ca="1">IFERROR(VLOOKUP(Таблица76[[#This Row],[НОМЕР]],#REF!,4,0)-$J$2,"")</f>
        <v/>
      </c>
    </row>
    <row r="191" spans="2:6" ht="15" x14ac:dyDescent="0.2">
      <c r="B191" s="11" t="str">
        <f ca="1">IFERROR(VLOOKUP(Таблица76[[#This Row],[НОМЕР]],#REF!,9,0),"")</f>
        <v/>
      </c>
      <c r="C191" s="12" t="str">
        <f ca="1">IF(Категорії!L191&lt;&gt;9999,Категорії!L191,"")</f>
        <v/>
      </c>
      <c r="D191" s="11" t="str">
        <f ca="1">IFERROR(VLOOKUP(Таблица76[[#This Row],[НОМЕР]],#REF!,2),"")</f>
        <v/>
      </c>
      <c r="E191" s="11" t="str">
        <f ca="1">IFERROR(VLOOKUP(Таблица76[[#This Row],[НОМЕР]],#REF!,6),"")</f>
        <v/>
      </c>
      <c r="F191" s="13" t="str">
        <f ca="1">IFERROR(VLOOKUP(Таблица76[[#This Row],[НОМЕР]],#REF!,4,0)-$J$2,"")</f>
        <v/>
      </c>
    </row>
    <row r="192" spans="2:6" ht="15" x14ac:dyDescent="0.2">
      <c r="B192" s="11" t="str">
        <f ca="1">IFERROR(VLOOKUP(Таблица76[[#This Row],[НОМЕР]],#REF!,9,0),"")</f>
        <v/>
      </c>
      <c r="C192" s="12" t="str">
        <f ca="1">IF(Категорії!L192&lt;&gt;9999,Категорії!L192,"")</f>
        <v/>
      </c>
      <c r="D192" s="11" t="str">
        <f ca="1">IFERROR(VLOOKUP(Таблица76[[#This Row],[НОМЕР]],#REF!,2),"")</f>
        <v/>
      </c>
      <c r="E192" s="11" t="str">
        <f ca="1">IFERROR(VLOOKUP(Таблица76[[#This Row],[НОМЕР]],#REF!,6),"")</f>
        <v/>
      </c>
      <c r="F192" s="13" t="str">
        <f ca="1">IFERROR(VLOOKUP(Таблица76[[#This Row],[НОМЕР]],#REF!,4,0)-$J$2,"")</f>
        <v/>
      </c>
    </row>
    <row r="193" spans="2:6" ht="15" x14ac:dyDescent="0.2">
      <c r="B193" s="11" t="str">
        <f ca="1">IFERROR(VLOOKUP(Таблица76[[#This Row],[НОМЕР]],#REF!,9,0),"")</f>
        <v/>
      </c>
      <c r="C193" s="12" t="str">
        <f ca="1">IF(Категорії!L193&lt;&gt;9999,Категорії!L193,"")</f>
        <v/>
      </c>
      <c r="D193" s="11" t="str">
        <f ca="1">IFERROR(VLOOKUP(Таблица76[[#This Row],[НОМЕР]],#REF!,2),"")</f>
        <v/>
      </c>
      <c r="E193" s="11" t="str">
        <f ca="1">IFERROR(VLOOKUP(Таблица76[[#This Row],[НОМЕР]],#REF!,6),"")</f>
        <v/>
      </c>
      <c r="F193" s="13" t="str">
        <f ca="1">IFERROR(VLOOKUP(Таблица76[[#This Row],[НОМЕР]],#REF!,4,0)-$J$2,"")</f>
        <v/>
      </c>
    </row>
    <row r="194" spans="2:6" ht="15" x14ac:dyDescent="0.2">
      <c r="B194" s="11" t="str">
        <f ca="1">IFERROR(VLOOKUP(Таблица76[[#This Row],[НОМЕР]],#REF!,9,0),"")</f>
        <v/>
      </c>
      <c r="C194" s="12" t="str">
        <f ca="1">IF(Категорії!L194&lt;&gt;9999,Категорії!L194,"")</f>
        <v/>
      </c>
      <c r="D194" s="11" t="str">
        <f ca="1">IFERROR(VLOOKUP(Таблица76[[#This Row],[НОМЕР]],#REF!,2),"")</f>
        <v/>
      </c>
      <c r="E194" s="11" t="str">
        <f ca="1">IFERROR(VLOOKUP(Таблица76[[#This Row],[НОМЕР]],#REF!,6),"")</f>
        <v/>
      </c>
      <c r="F194" s="13" t="str">
        <f ca="1">IFERROR(VLOOKUP(Таблица76[[#This Row],[НОМЕР]],#REF!,4,0)-$J$2,"")</f>
        <v/>
      </c>
    </row>
    <row r="195" spans="2:6" ht="15" x14ac:dyDescent="0.2">
      <c r="B195" s="11" t="str">
        <f ca="1">IFERROR(VLOOKUP(Таблица76[[#This Row],[НОМЕР]],#REF!,9,0),"")</f>
        <v/>
      </c>
      <c r="C195" s="12" t="str">
        <f ca="1">IF(Категорії!L195&lt;&gt;9999,Категорії!L195,"")</f>
        <v/>
      </c>
      <c r="D195" s="11" t="str">
        <f ca="1">IFERROR(VLOOKUP(Таблица76[[#This Row],[НОМЕР]],#REF!,2),"")</f>
        <v/>
      </c>
      <c r="E195" s="11" t="str">
        <f ca="1">IFERROR(VLOOKUP(Таблица76[[#This Row],[НОМЕР]],#REF!,6),"")</f>
        <v/>
      </c>
      <c r="F195" s="13" t="str">
        <f ca="1">IFERROR(VLOOKUP(Таблица76[[#This Row],[НОМЕР]],#REF!,4,0)-$J$2,"")</f>
        <v/>
      </c>
    </row>
    <row r="196" spans="2:6" ht="15" x14ac:dyDescent="0.2">
      <c r="B196" s="11" t="str">
        <f ca="1">IFERROR(VLOOKUP(Таблица76[[#This Row],[НОМЕР]],#REF!,9,0),"")</f>
        <v/>
      </c>
      <c r="C196" s="12" t="str">
        <f ca="1">IF(Категорії!L196&lt;&gt;9999,Категорії!L196,"")</f>
        <v/>
      </c>
      <c r="D196" s="11" t="str">
        <f ca="1">IFERROR(VLOOKUP(Таблица76[[#This Row],[НОМЕР]],#REF!,2),"")</f>
        <v/>
      </c>
      <c r="E196" s="11" t="str">
        <f ca="1">IFERROR(VLOOKUP(Таблица76[[#This Row],[НОМЕР]],#REF!,6),"")</f>
        <v/>
      </c>
      <c r="F196" s="13" t="str">
        <f ca="1">IFERROR(VLOOKUP(Таблица76[[#This Row],[НОМЕР]],#REF!,4,0)-$J$2,"")</f>
        <v/>
      </c>
    </row>
    <row r="197" spans="2:6" ht="15" x14ac:dyDescent="0.2">
      <c r="B197" s="11" t="str">
        <f ca="1">IFERROR(VLOOKUP(Таблица76[[#This Row],[НОМЕР]],#REF!,9,0),"")</f>
        <v/>
      </c>
      <c r="C197" s="12" t="str">
        <f ca="1">IF(Категорії!L197&lt;&gt;9999,Категорії!L197,"")</f>
        <v/>
      </c>
      <c r="D197" s="11" t="str">
        <f ca="1">IFERROR(VLOOKUP(Таблица76[[#This Row],[НОМЕР]],#REF!,2),"")</f>
        <v/>
      </c>
      <c r="E197" s="11" t="str">
        <f ca="1">IFERROR(VLOOKUP(Таблица76[[#This Row],[НОМЕР]],#REF!,6),"")</f>
        <v/>
      </c>
      <c r="F197" s="13" t="str">
        <f ca="1">IFERROR(VLOOKUP(Таблица76[[#This Row],[НОМЕР]],#REF!,4,0)-$J$2,"")</f>
        <v/>
      </c>
    </row>
    <row r="198" spans="2:6" ht="15" x14ac:dyDescent="0.2">
      <c r="B198" s="11" t="str">
        <f ca="1">IFERROR(VLOOKUP(Таблица76[[#This Row],[НОМЕР]],#REF!,9,0),"")</f>
        <v/>
      </c>
      <c r="C198" s="12" t="str">
        <f ca="1">IF(Категорії!L198&lt;&gt;9999,Категорії!L198,"")</f>
        <v/>
      </c>
      <c r="D198" s="11" t="str">
        <f ca="1">IFERROR(VLOOKUP(Таблица76[[#This Row],[НОМЕР]],#REF!,2),"")</f>
        <v/>
      </c>
      <c r="E198" s="11" t="str">
        <f ca="1">IFERROR(VLOOKUP(Таблица76[[#This Row],[НОМЕР]],#REF!,6),"")</f>
        <v/>
      </c>
      <c r="F198" s="13" t="str">
        <f ca="1">IFERROR(VLOOKUP(Таблица76[[#This Row],[НОМЕР]],#REF!,4,0)-$J$2,"")</f>
        <v/>
      </c>
    </row>
    <row r="199" spans="2:6" ht="15" x14ac:dyDescent="0.2">
      <c r="B199" s="11" t="str">
        <f ca="1">IFERROR(VLOOKUP(Таблица76[[#This Row],[НОМЕР]],#REF!,9,0),"")</f>
        <v/>
      </c>
      <c r="C199" s="12" t="str">
        <f ca="1">IF(Категорії!L199&lt;&gt;9999,Категорії!L199,"")</f>
        <v/>
      </c>
      <c r="D199" s="11" t="str">
        <f ca="1">IFERROR(VLOOKUP(Таблица76[[#This Row],[НОМЕР]],#REF!,2),"")</f>
        <v/>
      </c>
      <c r="E199" s="11" t="str">
        <f ca="1">IFERROR(VLOOKUP(Таблица76[[#This Row],[НОМЕР]],#REF!,6),"")</f>
        <v/>
      </c>
      <c r="F199" s="13" t="str">
        <f ca="1">IFERROR(VLOOKUP(Таблица76[[#This Row],[НОМЕР]],#REF!,4,0)-$J$2,"")</f>
        <v/>
      </c>
    </row>
    <row r="200" spans="2:6" ht="15" x14ac:dyDescent="0.2">
      <c r="B200" s="11" t="str">
        <f ca="1">IFERROR(VLOOKUP(Таблица76[[#This Row],[НОМЕР]],#REF!,9,0),"")</f>
        <v/>
      </c>
      <c r="C200" s="12" t="str">
        <f ca="1">IF(Категорії!L200&lt;&gt;9999,Категорії!L200,"")</f>
        <v/>
      </c>
      <c r="D200" s="11" t="str">
        <f ca="1">IFERROR(VLOOKUP(Таблица76[[#This Row],[НОМЕР]],#REF!,2),"")</f>
        <v/>
      </c>
      <c r="E200" s="11" t="str">
        <f ca="1">IFERROR(VLOOKUP(Таблица76[[#This Row],[НОМЕР]],#REF!,6),"")</f>
        <v/>
      </c>
      <c r="F200" s="13" t="str">
        <f ca="1">IFERROR(VLOOKUP(Таблица76[[#This Row],[НОМЕР]],#REF!,4,0)-$J$2,"")</f>
        <v/>
      </c>
    </row>
    <row r="201" spans="2:6" ht="15" x14ac:dyDescent="0.2">
      <c r="B201" s="11" t="str">
        <f>IFERROR(VLOOKUP(Таблица76[[#This Row],[НОМЕР]],#REF!,9,0),"")</f>
        <v/>
      </c>
      <c r="C201" s="12">
        <f>IF(Категорії!L201&lt;&gt;9999,Категорії!L201,"")</f>
        <v>0</v>
      </c>
      <c r="D201" s="11" t="str">
        <f>IFERROR(VLOOKUP(Таблица76[[#This Row],[НОМЕР]],#REF!,2),"")</f>
        <v/>
      </c>
      <c r="E201" s="11" t="str">
        <f>IFERROR(VLOOKUP(Таблица76[[#This Row],[НОМЕР]],#REF!,6),"")</f>
        <v/>
      </c>
      <c r="F201" s="13" t="str">
        <f>IFERROR(VLOOKUP(Таблица76[[#This Row],[НОМЕР]],#REF!,4,0)-$J$2,"")</f>
        <v/>
      </c>
    </row>
    <row r="202" spans="2:6" ht="15" x14ac:dyDescent="0.2">
      <c r="B202" s="11" t="str">
        <f>IFERROR(VLOOKUP(Таблица76[[#This Row],[НОМЕР]],#REF!,9,0),"")</f>
        <v/>
      </c>
      <c r="C202" s="12">
        <f>IF(Категорії!L202&lt;&gt;9999,Категорії!L202,"")</f>
        <v>0</v>
      </c>
      <c r="D202" s="11" t="str">
        <f>IFERROR(VLOOKUP(Таблица76[[#This Row],[НОМЕР]],#REF!,2),"")</f>
        <v/>
      </c>
      <c r="E202" s="11" t="str">
        <f>IFERROR(VLOOKUP(Таблица76[[#This Row],[НОМЕР]],#REF!,6),"")</f>
        <v/>
      </c>
      <c r="F202" s="13" t="str">
        <f>IFERROR(VLOOKUP(Таблица76[[#This Row],[НОМЕР]],#REF!,4,0)-$J$2,"")</f>
        <v/>
      </c>
    </row>
    <row r="203" spans="2:6" ht="15" x14ac:dyDescent="0.2">
      <c r="B203" s="11" t="str">
        <f>IFERROR(VLOOKUP(Таблица76[[#This Row],[НОМЕР]],#REF!,9,0),"")</f>
        <v/>
      </c>
      <c r="C203" s="12">
        <f>IF(Категорії!L203&lt;&gt;9999,Категорії!L203,"")</f>
        <v>0</v>
      </c>
      <c r="D203" s="11" t="str">
        <f>IFERROR(VLOOKUP(Таблица76[[#This Row],[НОМЕР]],#REF!,2),"")</f>
        <v/>
      </c>
      <c r="E203" s="11" t="str">
        <f>IFERROR(VLOOKUP(Таблица76[[#This Row],[НОМЕР]],#REF!,6),"")</f>
        <v/>
      </c>
      <c r="F203" s="13" t="str">
        <f>IFERROR(VLOOKUP(Таблица76[[#This Row],[НОМЕР]],#REF!,4,0)-$J$2,"")</f>
        <v/>
      </c>
    </row>
    <row r="204" spans="2:6" ht="15" x14ac:dyDescent="0.2">
      <c r="B204" s="11" t="str">
        <f>IFERROR(VLOOKUP(Таблица76[[#This Row],[НОМЕР]],#REF!,9,0),"")</f>
        <v/>
      </c>
      <c r="C204" s="12">
        <f>IF(Категорії!L204&lt;&gt;9999,Категорії!L204,"")</f>
        <v>0</v>
      </c>
      <c r="D204" s="11" t="str">
        <f>IFERROR(VLOOKUP(Таблица76[[#This Row],[НОМЕР]],#REF!,2),"")</f>
        <v/>
      </c>
      <c r="E204" s="11" t="str">
        <f>IFERROR(VLOOKUP(Таблица76[[#This Row],[НОМЕР]],#REF!,6),"")</f>
        <v/>
      </c>
      <c r="F204" s="13" t="str">
        <f>IFERROR(VLOOKUP(Таблица76[[#This Row],[НОМЕР]],#REF!,4,0)-$J$2,"")</f>
        <v/>
      </c>
    </row>
    <row r="205" spans="2:6" ht="15" x14ac:dyDescent="0.2">
      <c r="B205" s="11" t="str">
        <f>IFERROR(VLOOKUP(Таблица76[[#This Row],[НОМЕР]],#REF!,9,0),"")</f>
        <v/>
      </c>
      <c r="C205" s="12">
        <f>IF(Категорії!L205&lt;&gt;9999,Категорії!L205,"")</f>
        <v>0</v>
      </c>
      <c r="D205" s="11" t="str">
        <f>IFERROR(VLOOKUP(Таблица76[[#This Row],[НОМЕР]],#REF!,2),"")</f>
        <v/>
      </c>
      <c r="E205" s="11" t="str">
        <f>IFERROR(VLOOKUP(Таблица76[[#This Row],[НОМЕР]],#REF!,6),"")</f>
        <v/>
      </c>
      <c r="F205" s="13" t="str">
        <f>IFERROR(VLOOKUP(Таблица76[[#This Row],[НОМЕР]],#REF!,4,0)-$J$2,"")</f>
        <v/>
      </c>
    </row>
    <row r="206" spans="2:6" ht="15" x14ac:dyDescent="0.2">
      <c r="B206" s="11" t="str">
        <f>IFERROR(VLOOKUP(Таблица76[[#This Row],[НОМЕР]],#REF!,9,0),"")</f>
        <v/>
      </c>
      <c r="C206" s="12">
        <f>IF(Категорії!L206&lt;&gt;9999,Категорії!L206,"")</f>
        <v>0</v>
      </c>
      <c r="D206" s="11" t="str">
        <f>IFERROR(VLOOKUP(Таблица76[[#This Row],[НОМЕР]],#REF!,2),"")</f>
        <v/>
      </c>
      <c r="E206" s="11" t="str">
        <f>IFERROR(VLOOKUP(Таблица76[[#This Row],[НОМЕР]],#REF!,6),"")</f>
        <v/>
      </c>
      <c r="F206" s="13" t="str">
        <f>IFERROR(VLOOKUP(Таблица76[[#This Row],[НОМЕР]],#REF!,4,0)-$J$2,"")</f>
        <v/>
      </c>
    </row>
    <row r="207" spans="2:6" ht="15" x14ac:dyDescent="0.2">
      <c r="B207" s="11" t="str">
        <f>IFERROR(VLOOKUP(Таблица76[[#This Row],[НОМЕР]],#REF!,9,0),"")</f>
        <v/>
      </c>
      <c r="C207" s="12">
        <f>IF(Категорії!L207&lt;&gt;9999,Категорії!L207,"")</f>
        <v>0</v>
      </c>
      <c r="D207" s="11" t="str">
        <f>IFERROR(VLOOKUP(Таблица76[[#This Row],[НОМЕР]],#REF!,2),"")</f>
        <v/>
      </c>
      <c r="E207" s="11" t="str">
        <f>IFERROR(VLOOKUP(Таблица76[[#This Row],[НОМЕР]],#REF!,6),"")</f>
        <v/>
      </c>
      <c r="F207" s="13" t="str">
        <f>IFERROR(VLOOKUP(Таблица76[[#This Row],[НОМЕР]],#REF!,4,0)-$J$2,"")</f>
        <v/>
      </c>
    </row>
    <row r="208" spans="2:6" ht="15" x14ac:dyDescent="0.2">
      <c r="B208" s="11" t="str">
        <f>IFERROR(VLOOKUP(Таблица76[[#This Row],[НОМЕР]],#REF!,9,0),"")</f>
        <v/>
      </c>
      <c r="C208" s="12">
        <f>IF(Категорії!L208&lt;&gt;9999,Категорії!L208,"")</f>
        <v>0</v>
      </c>
      <c r="D208" s="11" t="str">
        <f>IFERROR(VLOOKUP(Таблица76[[#This Row],[НОМЕР]],#REF!,2),"")</f>
        <v/>
      </c>
      <c r="E208" s="11" t="str">
        <f>IFERROR(VLOOKUP(Таблица76[[#This Row],[НОМЕР]],#REF!,6),"")</f>
        <v/>
      </c>
      <c r="F208" s="13" t="str">
        <f>IFERROR(VLOOKUP(Таблица76[[#This Row],[НОМЕР]],#REF!,4,0)-$J$2,"")</f>
        <v/>
      </c>
    </row>
    <row r="209" spans="2:6" ht="15" x14ac:dyDescent="0.2">
      <c r="B209" s="11" t="str">
        <f>IFERROR(VLOOKUP(Таблица76[[#This Row],[НОМЕР]],#REF!,9,0),"")</f>
        <v/>
      </c>
      <c r="C209" s="12">
        <f>IF(Категорії!L209&lt;&gt;9999,Категорії!L209,"")</f>
        <v>0</v>
      </c>
      <c r="D209" s="11" t="str">
        <f>IFERROR(VLOOKUP(Таблица76[[#This Row],[НОМЕР]],#REF!,2),"")</f>
        <v/>
      </c>
      <c r="E209" s="11" t="str">
        <f>IFERROR(VLOOKUP(Таблица76[[#This Row],[НОМЕР]],#REF!,6),"")</f>
        <v/>
      </c>
      <c r="F209" s="13" t="str">
        <f>IFERROR(VLOOKUP(Таблица76[[#This Row],[НОМЕР]],#REF!,4,0)-$J$2,"")</f>
        <v/>
      </c>
    </row>
    <row r="210" spans="2:6" ht="15" x14ac:dyDescent="0.2">
      <c r="B210" s="11" t="str">
        <f>IFERROR(VLOOKUP(Таблица76[[#This Row],[НОМЕР]],#REF!,9,0),"")</f>
        <v/>
      </c>
      <c r="C210" s="12">
        <f>IF(Категорії!L210&lt;&gt;9999,Категорії!L210,"")</f>
        <v>0</v>
      </c>
      <c r="D210" s="11" t="str">
        <f>IFERROR(VLOOKUP(Таблица76[[#This Row],[НОМЕР]],#REF!,2),"")</f>
        <v/>
      </c>
      <c r="E210" s="11" t="str">
        <f>IFERROR(VLOOKUP(Таблица76[[#This Row],[НОМЕР]],#REF!,6),"")</f>
        <v/>
      </c>
      <c r="F210" s="13" t="str">
        <f>IFERROR(VLOOKUP(Таблица76[[#This Row],[НОМЕР]],#REF!,4,0)-$J$2,"")</f>
        <v/>
      </c>
    </row>
    <row r="211" spans="2:6" ht="15" x14ac:dyDescent="0.2">
      <c r="B211" s="11" t="str">
        <f>IFERROR(VLOOKUP(Таблица76[[#This Row],[НОМЕР]],#REF!,9,0),"")</f>
        <v/>
      </c>
      <c r="C211" s="12">
        <f>IF(Категорії!L211&lt;&gt;9999,Категорії!L211,"")</f>
        <v>0</v>
      </c>
      <c r="D211" s="11" t="str">
        <f>IFERROR(VLOOKUP(Таблица76[[#This Row],[НОМЕР]],#REF!,2),"")</f>
        <v/>
      </c>
      <c r="E211" s="11" t="str">
        <f>IFERROR(VLOOKUP(Таблица76[[#This Row],[НОМЕР]],#REF!,6),"")</f>
        <v/>
      </c>
      <c r="F211" s="13" t="str">
        <f>IFERROR(VLOOKUP(Таблица76[[#This Row],[НОМЕР]],#REF!,4,0)-$J$2,"")</f>
        <v/>
      </c>
    </row>
    <row r="212" spans="2:6" ht="15" x14ac:dyDescent="0.2">
      <c r="B212" s="11" t="str">
        <f>IFERROR(VLOOKUP(Таблица76[[#This Row],[НОМЕР]],#REF!,9,0),"")</f>
        <v/>
      </c>
      <c r="C212" s="12">
        <f>IF(Категорії!L212&lt;&gt;9999,Категорії!L212,"")</f>
        <v>0</v>
      </c>
      <c r="D212" s="11" t="str">
        <f>IFERROR(VLOOKUP(Таблица76[[#This Row],[НОМЕР]],#REF!,2),"")</f>
        <v/>
      </c>
      <c r="E212" s="11" t="str">
        <f>IFERROR(VLOOKUP(Таблица76[[#This Row],[НОМЕР]],#REF!,6),"")</f>
        <v/>
      </c>
      <c r="F212" s="13" t="str">
        <f>IFERROR(VLOOKUP(Таблица76[[#This Row],[НОМЕР]],#REF!,4,0)-$J$2,"")</f>
        <v/>
      </c>
    </row>
    <row r="213" spans="2:6" ht="15" x14ac:dyDescent="0.2">
      <c r="B213" s="11" t="str">
        <f>IFERROR(VLOOKUP(Таблица76[[#This Row],[НОМЕР]],#REF!,9,0),"")</f>
        <v/>
      </c>
      <c r="C213" s="12">
        <f>IF(Категорії!L213&lt;&gt;9999,Категорії!L213,"")</f>
        <v>0</v>
      </c>
      <c r="D213" s="11" t="str">
        <f>IFERROR(VLOOKUP(Таблица76[[#This Row],[НОМЕР]],#REF!,2),"")</f>
        <v/>
      </c>
      <c r="E213" s="11" t="str">
        <f>IFERROR(VLOOKUP(Таблица76[[#This Row],[НОМЕР]],#REF!,6),"")</f>
        <v/>
      </c>
      <c r="F213" s="13" t="str">
        <f>IFERROR(VLOOKUP(Таблица76[[#This Row],[НОМЕР]],#REF!,4,0)-$J$2,"")</f>
        <v/>
      </c>
    </row>
    <row r="214" spans="2:6" ht="15" x14ac:dyDescent="0.2">
      <c r="B214" s="11" t="str">
        <f>IFERROR(VLOOKUP(Таблица76[[#This Row],[НОМЕР]],#REF!,9,0),"")</f>
        <v/>
      </c>
      <c r="C214" s="12">
        <f>IF(Категорії!L214&lt;&gt;9999,Категорії!L214,"")</f>
        <v>0</v>
      </c>
      <c r="D214" s="11" t="str">
        <f>IFERROR(VLOOKUP(Таблица76[[#This Row],[НОМЕР]],#REF!,2),"")</f>
        <v/>
      </c>
      <c r="E214" s="11" t="str">
        <f>IFERROR(VLOOKUP(Таблица76[[#This Row],[НОМЕР]],#REF!,6),"")</f>
        <v/>
      </c>
      <c r="F214" s="13" t="str">
        <f>IFERROR(VLOOKUP(Таблица76[[#This Row],[НОМЕР]],#REF!,4,0)-$J$2,"")</f>
        <v/>
      </c>
    </row>
    <row r="215" spans="2:6" ht="15" x14ac:dyDescent="0.2">
      <c r="B215" s="11" t="str">
        <f>IFERROR(VLOOKUP(Таблица76[[#This Row],[НОМЕР]],#REF!,9,0),"")</f>
        <v/>
      </c>
      <c r="C215" s="12">
        <f>IF(Категорії!L215&lt;&gt;9999,Категорії!L215,"")</f>
        <v>0</v>
      </c>
      <c r="D215" s="11" t="str">
        <f>IFERROR(VLOOKUP(Таблица76[[#This Row],[НОМЕР]],#REF!,2),"")</f>
        <v/>
      </c>
      <c r="E215" s="11" t="str">
        <f>IFERROR(VLOOKUP(Таблица76[[#This Row],[НОМЕР]],#REF!,6),"")</f>
        <v/>
      </c>
      <c r="F215" s="13" t="str">
        <f>IFERROR(VLOOKUP(Таблица76[[#This Row],[НОМЕР]],#REF!,4,0)-$J$2,"")</f>
        <v/>
      </c>
    </row>
    <row r="216" spans="2:6" ht="15" x14ac:dyDescent="0.2">
      <c r="B216" s="11" t="str">
        <f>IFERROR(VLOOKUP(Таблица76[[#This Row],[НОМЕР]],#REF!,9,0),"")</f>
        <v/>
      </c>
      <c r="C216" s="12">
        <f>IF(Категорії!L216&lt;&gt;9999,Категорії!L216,"")</f>
        <v>0</v>
      </c>
      <c r="D216" s="11" t="str">
        <f>IFERROR(VLOOKUP(Таблица76[[#This Row],[НОМЕР]],#REF!,2),"")</f>
        <v/>
      </c>
      <c r="E216" s="11" t="str">
        <f>IFERROR(VLOOKUP(Таблица76[[#This Row],[НОМЕР]],#REF!,6),"")</f>
        <v/>
      </c>
      <c r="F216" s="13" t="str">
        <f>IFERROR(VLOOKUP(Таблица76[[#This Row],[НОМЕР]],#REF!,4,0)-$J$2,"")</f>
        <v/>
      </c>
    </row>
    <row r="217" spans="2:6" ht="15" x14ac:dyDescent="0.2">
      <c r="B217" s="11" t="str">
        <f>IFERROR(VLOOKUP(Таблица76[[#This Row],[НОМЕР]],#REF!,9,0),"")</f>
        <v/>
      </c>
      <c r="C217" s="12">
        <f>IF(Категорії!L217&lt;&gt;9999,Категорії!L217,"")</f>
        <v>0</v>
      </c>
      <c r="D217" s="11" t="str">
        <f>IFERROR(VLOOKUP(Таблица76[[#This Row],[НОМЕР]],#REF!,2),"")</f>
        <v/>
      </c>
      <c r="E217" s="11" t="str">
        <f>IFERROR(VLOOKUP(Таблица76[[#This Row],[НОМЕР]],#REF!,6),"")</f>
        <v/>
      </c>
      <c r="F217" s="13" t="str">
        <f>IFERROR(VLOOKUP(Таблица76[[#This Row],[НОМЕР]],#REF!,4,0)-$J$2,"")</f>
        <v/>
      </c>
    </row>
    <row r="218" spans="2:6" ht="15" x14ac:dyDescent="0.2">
      <c r="B218" s="11" t="str">
        <f>IFERROR(VLOOKUP(Таблица76[[#This Row],[НОМЕР]],#REF!,9,0),"")</f>
        <v/>
      </c>
      <c r="C218" s="12">
        <f>IF(Категорії!L218&lt;&gt;9999,Категорії!L218,"")</f>
        <v>0</v>
      </c>
      <c r="D218" s="11" t="str">
        <f>IFERROR(VLOOKUP(Таблица76[[#This Row],[НОМЕР]],#REF!,2),"")</f>
        <v/>
      </c>
      <c r="E218" s="11" t="str">
        <f>IFERROR(VLOOKUP(Таблица76[[#This Row],[НОМЕР]],#REF!,6),"")</f>
        <v/>
      </c>
      <c r="F218" s="13" t="str">
        <f>IFERROR(VLOOKUP(Таблица76[[#This Row],[НОМЕР]],#REF!,4,0)-$J$2,"")</f>
        <v/>
      </c>
    </row>
    <row r="219" spans="2:6" ht="15" x14ac:dyDescent="0.2">
      <c r="B219" s="11" t="str">
        <f>IFERROR(VLOOKUP(Таблица76[[#This Row],[НОМЕР]],#REF!,9,0),"")</f>
        <v/>
      </c>
      <c r="C219" s="12">
        <f>IF(Категорії!L219&lt;&gt;9999,Категорії!L219,"")</f>
        <v>0</v>
      </c>
      <c r="D219" s="11" t="str">
        <f>IFERROR(VLOOKUP(Таблица76[[#This Row],[НОМЕР]],#REF!,2),"")</f>
        <v/>
      </c>
      <c r="E219" s="11" t="str">
        <f>IFERROR(VLOOKUP(Таблица76[[#This Row],[НОМЕР]],#REF!,6),"")</f>
        <v/>
      </c>
      <c r="F219" s="13" t="str">
        <f>IFERROR(VLOOKUP(Таблица76[[#This Row],[НОМЕР]],#REF!,4,0)-$J$2,"")</f>
        <v/>
      </c>
    </row>
    <row r="220" spans="2:6" ht="15" x14ac:dyDescent="0.2">
      <c r="B220" s="11" t="str">
        <f>IFERROR(VLOOKUP(Таблица76[[#This Row],[НОМЕР]],#REF!,9,0),"")</f>
        <v/>
      </c>
      <c r="C220" s="12">
        <f>IF(Категорії!L220&lt;&gt;9999,Категорії!L220,"")</f>
        <v>0</v>
      </c>
      <c r="D220" s="11" t="str">
        <f>IFERROR(VLOOKUP(Таблица76[[#This Row],[НОМЕР]],#REF!,2),"")</f>
        <v/>
      </c>
      <c r="E220" s="11" t="str">
        <f>IFERROR(VLOOKUP(Таблица76[[#This Row],[НОМЕР]],#REF!,6),"")</f>
        <v/>
      </c>
      <c r="F220" s="13" t="str">
        <f>IFERROR(VLOOKUP(Таблица76[[#This Row],[НОМЕР]],#REF!,4,0)-$J$2,"")</f>
        <v/>
      </c>
    </row>
    <row r="221" spans="2:6" ht="15" x14ac:dyDescent="0.2">
      <c r="B221" s="11" t="str">
        <f>IFERROR(VLOOKUP(Таблица76[[#This Row],[НОМЕР]],#REF!,9,0),"")</f>
        <v/>
      </c>
      <c r="C221" s="12">
        <f>IF(Категорії!L221&lt;&gt;9999,Категорії!L221,"")</f>
        <v>0</v>
      </c>
      <c r="D221" s="11" t="str">
        <f>IFERROR(VLOOKUP(Таблица76[[#This Row],[НОМЕР]],#REF!,2),"")</f>
        <v/>
      </c>
      <c r="E221" s="11" t="str">
        <f>IFERROR(VLOOKUP(Таблица76[[#This Row],[НОМЕР]],#REF!,6),"")</f>
        <v/>
      </c>
      <c r="F221" s="13" t="str">
        <f>IFERROR(VLOOKUP(Таблица76[[#This Row],[НОМЕР]],#REF!,4,0)-$J$2,"")</f>
        <v/>
      </c>
    </row>
    <row r="222" spans="2:6" ht="15" x14ac:dyDescent="0.2">
      <c r="B222" s="11" t="str">
        <f>IFERROR(VLOOKUP(Таблица76[[#This Row],[НОМЕР]],#REF!,9,0),"")</f>
        <v/>
      </c>
      <c r="C222" s="12">
        <f>IF(Категорії!L222&lt;&gt;9999,Категорії!L222,"")</f>
        <v>0</v>
      </c>
      <c r="D222" s="11" t="str">
        <f>IFERROR(VLOOKUP(Таблица76[[#This Row],[НОМЕР]],#REF!,2),"")</f>
        <v/>
      </c>
      <c r="E222" s="11" t="str">
        <f>IFERROR(VLOOKUP(Таблица76[[#This Row],[НОМЕР]],#REF!,6),"")</f>
        <v/>
      </c>
      <c r="F222" s="13" t="str">
        <f>IFERROR(VLOOKUP(Таблица76[[#This Row],[НОМЕР]],#REF!,4,0)-$J$2,"")</f>
        <v/>
      </c>
    </row>
    <row r="223" spans="2:6" ht="15" x14ac:dyDescent="0.2">
      <c r="B223" s="11" t="str">
        <f>IFERROR(VLOOKUP(Таблица76[[#This Row],[НОМЕР]],#REF!,9,0),"")</f>
        <v/>
      </c>
      <c r="C223" s="12">
        <f>IF(Категорії!L223&lt;&gt;9999,Категорії!L223,"")</f>
        <v>0</v>
      </c>
      <c r="D223" s="11" t="str">
        <f>IFERROR(VLOOKUP(Таблица76[[#This Row],[НОМЕР]],#REF!,2),"")</f>
        <v/>
      </c>
      <c r="E223" s="11" t="str">
        <f>IFERROR(VLOOKUP(Таблица76[[#This Row],[НОМЕР]],#REF!,6),"")</f>
        <v/>
      </c>
      <c r="F223" s="13" t="str">
        <f>IFERROR(VLOOKUP(Таблица76[[#This Row],[НОМЕР]],#REF!,4,0)-$J$2,"")</f>
        <v/>
      </c>
    </row>
    <row r="224" spans="2:6" ht="15" x14ac:dyDescent="0.2">
      <c r="B224" s="11" t="str">
        <f>IFERROR(VLOOKUP(Таблица76[[#This Row],[НОМЕР]],#REF!,9,0),"")</f>
        <v/>
      </c>
      <c r="C224" s="12">
        <f>IF(Категорії!L224&lt;&gt;9999,Категорії!L224,"")</f>
        <v>0</v>
      </c>
      <c r="D224" s="11" t="str">
        <f>IFERROR(VLOOKUP(Таблица76[[#This Row],[НОМЕР]],#REF!,2),"")</f>
        <v/>
      </c>
      <c r="E224" s="11" t="str">
        <f>IFERROR(VLOOKUP(Таблица76[[#This Row],[НОМЕР]],#REF!,6),"")</f>
        <v/>
      </c>
      <c r="F224" s="13" t="str">
        <f>IFERROR(VLOOKUP(Таблица76[[#This Row],[НОМЕР]],#REF!,4,0)-$J$2,"")</f>
        <v/>
      </c>
    </row>
    <row r="225" spans="2:6" ht="15" x14ac:dyDescent="0.2">
      <c r="B225" s="11" t="str">
        <f>IFERROR(VLOOKUP(Таблица76[[#This Row],[НОМЕР]],#REF!,9,0),"")</f>
        <v/>
      </c>
      <c r="C225" s="12">
        <f>IF(Категорії!L225&lt;&gt;9999,Категорії!L225,"")</f>
        <v>0</v>
      </c>
      <c r="D225" s="11" t="str">
        <f>IFERROR(VLOOKUP(Таблица76[[#This Row],[НОМЕР]],#REF!,2),"")</f>
        <v/>
      </c>
      <c r="E225" s="11" t="str">
        <f>IFERROR(VLOOKUP(Таблица76[[#This Row],[НОМЕР]],#REF!,6),"")</f>
        <v/>
      </c>
      <c r="F225" s="13" t="str">
        <f>IFERROR(VLOOKUP(Таблица76[[#This Row],[НОМЕР]],#REF!,4,0)-$J$2,"")</f>
        <v/>
      </c>
    </row>
    <row r="226" spans="2:6" ht="15" x14ac:dyDescent="0.2">
      <c r="B226" s="11" t="str">
        <f>IFERROR(VLOOKUP(Таблица76[[#This Row],[НОМЕР]],#REF!,9,0),"")</f>
        <v/>
      </c>
      <c r="C226" s="12">
        <f>IF(Категорії!L226&lt;&gt;9999,Категорії!L226,"")</f>
        <v>0</v>
      </c>
      <c r="D226" s="11" t="str">
        <f>IFERROR(VLOOKUP(Таблица76[[#This Row],[НОМЕР]],#REF!,2),"")</f>
        <v/>
      </c>
      <c r="E226" s="11" t="str">
        <f>IFERROR(VLOOKUP(Таблица76[[#This Row],[НОМЕР]],#REF!,6),"")</f>
        <v/>
      </c>
      <c r="F226" s="13" t="str">
        <f>IFERROR(VLOOKUP(Таблица76[[#This Row],[НОМЕР]],#REF!,4,0)-$J$2,"")</f>
        <v/>
      </c>
    </row>
    <row r="227" spans="2:6" ht="15" x14ac:dyDescent="0.2">
      <c r="B227" s="11" t="str">
        <f>IFERROR(VLOOKUP(Таблица76[[#This Row],[НОМЕР]],#REF!,9,0),"")</f>
        <v/>
      </c>
      <c r="C227" s="12">
        <f>IF(Категорії!L227&lt;&gt;9999,Категорії!L227,"")</f>
        <v>0</v>
      </c>
      <c r="D227" s="11" t="str">
        <f>IFERROR(VLOOKUP(Таблица76[[#This Row],[НОМЕР]],#REF!,2),"")</f>
        <v/>
      </c>
      <c r="E227" s="11" t="str">
        <f>IFERROR(VLOOKUP(Таблица76[[#This Row],[НОМЕР]],#REF!,6),"")</f>
        <v/>
      </c>
      <c r="F227" s="13" t="str">
        <f>IFERROR(VLOOKUP(Таблица76[[#This Row],[НОМЕР]],#REF!,4,0)-$J$2,"")</f>
        <v/>
      </c>
    </row>
    <row r="228" spans="2:6" ht="15" x14ac:dyDescent="0.2">
      <c r="B228" s="11" t="str">
        <f>IFERROR(VLOOKUP(Таблица76[[#This Row],[НОМЕР]],#REF!,9,0),"")</f>
        <v/>
      </c>
      <c r="C228" s="12">
        <f>IF(Категорії!L228&lt;&gt;9999,Категорії!L228,"")</f>
        <v>0</v>
      </c>
      <c r="D228" s="11" t="str">
        <f>IFERROR(VLOOKUP(Таблица76[[#This Row],[НОМЕР]],#REF!,2),"")</f>
        <v/>
      </c>
      <c r="E228" s="11" t="str">
        <f>IFERROR(VLOOKUP(Таблица76[[#This Row],[НОМЕР]],#REF!,6),"")</f>
        <v/>
      </c>
      <c r="F228" s="13" t="str">
        <f>IFERROR(VLOOKUP(Таблица76[[#This Row],[НОМЕР]],#REF!,4,0)-$J$2,"")</f>
        <v/>
      </c>
    </row>
    <row r="229" spans="2:6" ht="15" x14ac:dyDescent="0.2">
      <c r="B229" s="11" t="str">
        <f>IFERROR(VLOOKUP(Таблица76[[#This Row],[НОМЕР]],#REF!,9,0),"")</f>
        <v/>
      </c>
      <c r="C229" s="12">
        <f>IF(Категорії!L229&lt;&gt;9999,Категорії!L229,"")</f>
        <v>0</v>
      </c>
      <c r="D229" s="11" t="str">
        <f>IFERROR(VLOOKUP(Таблица76[[#This Row],[НОМЕР]],#REF!,2),"")</f>
        <v/>
      </c>
      <c r="E229" s="11" t="str">
        <f>IFERROR(VLOOKUP(Таблица76[[#This Row],[НОМЕР]],#REF!,6),"")</f>
        <v/>
      </c>
      <c r="F229" s="13" t="str">
        <f>IFERROR(VLOOKUP(Таблица76[[#This Row],[НОМЕР]],#REF!,4,0)-$J$2,"")</f>
        <v/>
      </c>
    </row>
    <row r="230" spans="2:6" ht="15" x14ac:dyDescent="0.2">
      <c r="B230" s="11" t="str">
        <f>IFERROR(VLOOKUP(Таблица76[[#This Row],[НОМЕР]],#REF!,9,0),"")</f>
        <v/>
      </c>
      <c r="C230" s="12">
        <f>IF(Категорії!L230&lt;&gt;9999,Категорії!L230,"")</f>
        <v>0</v>
      </c>
      <c r="D230" s="11" t="str">
        <f>IFERROR(VLOOKUP(Таблица76[[#This Row],[НОМЕР]],#REF!,2),"")</f>
        <v/>
      </c>
      <c r="E230" s="11" t="str">
        <f>IFERROR(VLOOKUP(Таблица76[[#This Row],[НОМЕР]],#REF!,6),"")</f>
        <v/>
      </c>
      <c r="F230" s="13" t="str">
        <f>IFERROR(VLOOKUP(Таблица76[[#This Row],[НОМЕР]],#REF!,4,0)-$J$2,"")</f>
        <v/>
      </c>
    </row>
    <row r="231" spans="2:6" ht="15" x14ac:dyDescent="0.2">
      <c r="B231" s="11" t="str">
        <f>IFERROR(VLOOKUP(Таблица76[[#This Row],[НОМЕР]],#REF!,9,0),"")</f>
        <v/>
      </c>
      <c r="C231" s="12">
        <f>IF(Категорії!L231&lt;&gt;9999,Категорії!L231,"")</f>
        <v>0</v>
      </c>
      <c r="D231" s="11" t="str">
        <f>IFERROR(VLOOKUP(Таблица76[[#This Row],[НОМЕР]],#REF!,2),"")</f>
        <v/>
      </c>
      <c r="E231" s="11" t="str">
        <f>IFERROR(VLOOKUP(Таблица76[[#This Row],[НОМЕР]],#REF!,6),"")</f>
        <v/>
      </c>
      <c r="F231" s="13" t="str">
        <f>IFERROR(VLOOKUP(Таблица76[[#This Row],[НОМЕР]],#REF!,4,0)-$J$2,"")</f>
        <v/>
      </c>
    </row>
    <row r="232" spans="2:6" ht="15" x14ac:dyDescent="0.2">
      <c r="B232" s="11" t="str">
        <f>IFERROR(VLOOKUP(Таблица76[[#This Row],[НОМЕР]],#REF!,9,0),"")</f>
        <v/>
      </c>
      <c r="C232" s="12">
        <f>IF(Категорії!L232&lt;&gt;9999,Категорії!L232,"")</f>
        <v>0</v>
      </c>
      <c r="D232" s="11" t="str">
        <f>IFERROR(VLOOKUP(Таблица76[[#This Row],[НОМЕР]],#REF!,2),"")</f>
        <v/>
      </c>
      <c r="E232" s="11" t="str">
        <f>IFERROR(VLOOKUP(Таблица76[[#This Row],[НОМЕР]],#REF!,6),"")</f>
        <v/>
      </c>
      <c r="F232" s="13" t="str">
        <f>IFERROR(VLOOKUP(Таблица76[[#This Row],[НОМЕР]],#REF!,4,0)-$J$2,"")</f>
        <v/>
      </c>
    </row>
    <row r="233" spans="2:6" ht="15" x14ac:dyDescent="0.2">
      <c r="B233" s="11" t="str">
        <f>IFERROR(VLOOKUP(Таблица76[[#This Row],[НОМЕР]],#REF!,9,0),"")</f>
        <v/>
      </c>
      <c r="C233" s="12">
        <f>IF(Категорії!L233&lt;&gt;9999,Категорії!L233,"")</f>
        <v>0</v>
      </c>
      <c r="D233" s="11" t="str">
        <f>IFERROR(VLOOKUP(Таблица76[[#This Row],[НОМЕР]],#REF!,2),"")</f>
        <v/>
      </c>
      <c r="E233" s="11" t="str">
        <f>IFERROR(VLOOKUP(Таблица76[[#This Row],[НОМЕР]],#REF!,6),"")</f>
        <v/>
      </c>
      <c r="F233" s="13" t="str">
        <f>IFERROR(VLOOKUP(Таблица76[[#This Row],[НОМЕР]],#REF!,4,0)-$J$2,"")</f>
        <v/>
      </c>
    </row>
    <row r="234" spans="2:6" ht="15" x14ac:dyDescent="0.2">
      <c r="B234" s="11" t="str">
        <f>IFERROR(VLOOKUP(Таблица76[[#This Row],[НОМЕР]],#REF!,9,0),"")</f>
        <v/>
      </c>
      <c r="C234" s="12">
        <f>IF(Категорії!L234&lt;&gt;9999,Категорії!L234,"")</f>
        <v>0</v>
      </c>
      <c r="D234" s="11" t="str">
        <f>IFERROR(VLOOKUP(Таблица76[[#This Row],[НОМЕР]],#REF!,2),"")</f>
        <v/>
      </c>
      <c r="E234" s="11" t="str">
        <f>IFERROR(VLOOKUP(Таблица76[[#This Row],[НОМЕР]],#REF!,6),"")</f>
        <v/>
      </c>
      <c r="F234" s="13" t="str">
        <f>IFERROR(VLOOKUP(Таблица76[[#This Row],[НОМЕР]],#REF!,4,0)-$J$2,"")</f>
        <v/>
      </c>
    </row>
    <row r="235" spans="2:6" ht="15" x14ac:dyDescent="0.2">
      <c r="B235" s="11" t="str">
        <f>IFERROR(VLOOKUP(Таблица76[[#This Row],[НОМЕР]],#REF!,9,0),"")</f>
        <v/>
      </c>
      <c r="C235" s="12">
        <f>IF(Категорії!L235&lt;&gt;9999,Категорії!L235,"")</f>
        <v>0</v>
      </c>
      <c r="D235" s="11" t="str">
        <f>IFERROR(VLOOKUP(Таблица76[[#This Row],[НОМЕР]],#REF!,2),"")</f>
        <v/>
      </c>
      <c r="E235" s="11" t="str">
        <f>IFERROR(VLOOKUP(Таблица76[[#This Row],[НОМЕР]],#REF!,6),"")</f>
        <v/>
      </c>
      <c r="F235" s="13" t="str">
        <f>IFERROR(VLOOKUP(Таблица76[[#This Row],[НОМЕР]],#REF!,4,0)-$J$2,"")</f>
        <v/>
      </c>
    </row>
    <row r="236" spans="2:6" ht="15" x14ac:dyDescent="0.2">
      <c r="B236" s="11" t="str">
        <f>IFERROR(VLOOKUP(Таблица76[[#This Row],[НОМЕР]],#REF!,9,0),"")</f>
        <v/>
      </c>
      <c r="C236" s="12">
        <f>IF(Категорії!L236&lt;&gt;9999,Категорії!L236,"")</f>
        <v>0</v>
      </c>
      <c r="D236" s="11" t="str">
        <f>IFERROR(VLOOKUP(Таблица76[[#This Row],[НОМЕР]],#REF!,2),"")</f>
        <v/>
      </c>
      <c r="E236" s="11" t="str">
        <f>IFERROR(VLOOKUP(Таблица76[[#This Row],[НОМЕР]],#REF!,6),"")</f>
        <v/>
      </c>
      <c r="F236" s="13" t="str">
        <f>IFERROR(VLOOKUP(Таблица76[[#This Row],[НОМЕР]],#REF!,4,0)-$J$2,"")</f>
        <v/>
      </c>
    </row>
    <row r="237" spans="2:6" ht="15" x14ac:dyDescent="0.2">
      <c r="B237" s="11" t="str">
        <f>IFERROR(VLOOKUP(Таблица76[[#This Row],[НОМЕР]],#REF!,9,0),"")</f>
        <v/>
      </c>
      <c r="C237" s="12">
        <f>IF(Категорії!L237&lt;&gt;9999,Категорії!L237,"")</f>
        <v>0</v>
      </c>
      <c r="D237" s="11" t="str">
        <f>IFERROR(VLOOKUP(Таблица76[[#This Row],[НОМЕР]],#REF!,2),"")</f>
        <v/>
      </c>
      <c r="E237" s="11" t="str">
        <f>IFERROR(VLOOKUP(Таблица76[[#This Row],[НОМЕР]],#REF!,6),"")</f>
        <v/>
      </c>
      <c r="F237" s="13" t="str">
        <f>IFERROR(VLOOKUP(Таблица76[[#This Row],[НОМЕР]],#REF!,4,0)-$J$2,"")</f>
        <v/>
      </c>
    </row>
    <row r="238" spans="2:6" ht="15" x14ac:dyDescent="0.2">
      <c r="B238" s="11" t="str">
        <f>IFERROR(VLOOKUP(Таблица76[[#This Row],[НОМЕР]],#REF!,9,0),"")</f>
        <v/>
      </c>
      <c r="C238" s="12">
        <f>IF(Категорії!L238&lt;&gt;9999,Категорії!L238,"")</f>
        <v>0</v>
      </c>
      <c r="D238" s="11" t="str">
        <f>IFERROR(VLOOKUP(Таблица76[[#This Row],[НОМЕР]],#REF!,2),"")</f>
        <v/>
      </c>
      <c r="E238" s="11" t="str">
        <f>IFERROR(VLOOKUP(Таблица76[[#This Row],[НОМЕР]],#REF!,6),"")</f>
        <v/>
      </c>
      <c r="F238" s="13" t="str">
        <f>IFERROR(VLOOKUP(Таблица76[[#This Row],[НОМЕР]],#REF!,4,0)-$J$2,"")</f>
        <v/>
      </c>
    </row>
    <row r="239" spans="2:6" ht="15" x14ac:dyDescent="0.2">
      <c r="B239" s="11" t="str">
        <f>IFERROR(VLOOKUP(Таблица76[[#This Row],[НОМЕР]],#REF!,9,0),"")</f>
        <v/>
      </c>
      <c r="C239" s="12">
        <f>IF(Категорії!L239&lt;&gt;9999,Категорії!L239,"")</f>
        <v>0</v>
      </c>
      <c r="D239" s="11" t="str">
        <f>IFERROR(VLOOKUP(Таблица76[[#This Row],[НОМЕР]],#REF!,2),"")</f>
        <v/>
      </c>
      <c r="E239" s="11" t="str">
        <f>IFERROR(VLOOKUP(Таблица76[[#This Row],[НОМЕР]],#REF!,6),"")</f>
        <v/>
      </c>
      <c r="F239" s="13" t="str">
        <f>IFERROR(VLOOKUP(Таблица76[[#This Row],[НОМЕР]],#REF!,4,0)-$J$2,"")</f>
        <v/>
      </c>
    </row>
    <row r="240" spans="2:6" ht="15" x14ac:dyDescent="0.2">
      <c r="B240" s="11" t="str">
        <f>IFERROR(VLOOKUP(Таблица76[[#This Row],[НОМЕР]],#REF!,9,0),"")</f>
        <v/>
      </c>
      <c r="C240" s="12">
        <f>IF(Категорії!L240&lt;&gt;9999,Категорії!L240,"")</f>
        <v>0</v>
      </c>
      <c r="D240" s="11" t="str">
        <f>IFERROR(VLOOKUP(Таблица76[[#This Row],[НОМЕР]],#REF!,2),"")</f>
        <v/>
      </c>
      <c r="E240" s="11" t="str">
        <f>IFERROR(VLOOKUP(Таблица76[[#This Row],[НОМЕР]],#REF!,6),"")</f>
        <v/>
      </c>
      <c r="F240" s="13" t="str">
        <f>IFERROR(VLOOKUP(Таблица76[[#This Row],[НОМЕР]],#REF!,4,0)-$J$2,"")</f>
        <v/>
      </c>
    </row>
    <row r="241" spans="2:6" ht="15" x14ac:dyDescent="0.2">
      <c r="B241" s="11" t="str">
        <f>IFERROR(VLOOKUP(Таблица76[[#This Row],[НОМЕР]],#REF!,9,0),"")</f>
        <v/>
      </c>
      <c r="C241" s="12">
        <f>IF(Категорії!L241&lt;&gt;9999,Категорії!L241,"")</f>
        <v>0</v>
      </c>
      <c r="D241" s="11" t="str">
        <f>IFERROR(VLOOKUP(Таблица76[[#This Row],[НОМЕР]],#REF!,2),"")</f>
        <v/>
      </c>
      <c r="E241" s="11" t="str">
        <f>IFERROR(VLOOKUP(Таблица76[[#This Row],[НОМЕР]],#REF!,6),"")</f>
        <v/>
      </c>
      <c r="F241" s="13" t="str">
        <f>IFERROR(VLOOKUP(Таблица76[[#This Row],[НОМЕР]],#REF!,4,0)-$J$2,"")</f>
        <v/>
      </c>
    </row>
    <row r="242" spans="2:6" ht="15" x14ac:dyDescent="0.2">
      <c r="B242" s="11" t="str">
        <f>IFERROR(VLOOKUP(Таблица76[[#This Row],[НОМЕР]],#REF!,9,0),"")</f>
        <v/>
      </c>
      <c r="C242" s="12">
        <f>IF(Категорії!L242&lt;&gt;9999,Категорії!L242,"")</f>
        <v>0</v>
      </c>
      <c r="D242" s="11" t="str">
        <f>IFERROR(VLOOKUP(Таблица76[[#This Row],[НОМЕР]],#REF!,2),"")</f>
        <v/>
      </c>
      <c r="E242" s="11" t="str">
        <f>IFERROR(VLOOKUP(Таблица76[[#This Row],[НОМЕР]],#REF!,6),"")</f>
        <v/>
      </c>
      <c r="F242" s="13" t="str">
        <f>IFERROR(VLOOKUP(Таблица76[[#This Row],[НОМЕР]],#REF!,4,0)-$J$2,"")</f>
        <v/>
      </c>
    </row>
    <row r="243" spans="2:6" ht="15" x14ac:dyDescent="0.2">
      <c r="B243" s="11" t="str">
        <f>IFERROR(VLOOKUP(Таблица76[[#This Row],[НОМЕР]],#REF!,9,0),"")</f>
        <v/>
      </c>
      <c r="C243" s="12">
        <f>IF(Категорії!L243&lt;&gt;9999,Категорії!L243,"")</f>
        <v>0</v>
      </c>
      <c r="D243" s="11" t="str">
        <f>IFERROR(VLOOKUP(Таблица76[[#This Row],[НОМЕР]],#REF!,2),"")</f>
        <v/>
      </c>
      <c r="E243" s="11" t="str">
        <f>IFERROR(VLOOKUP(Таблица76[[#This Row],[НОМЕР]],#REF!,6),"")</f>
        <v/>
      </c>
      <c r="F243" s="13" t="str">
        <f>IFERROR(VLOOKUP(Таблица76[[#This Row],[НОМЕР]],#REF!,4,0)-$J$2,"")</f>
        <v/>
      </c>
    </row>
    <row r="244" spans="2:6" ht="15" x14ac:dyDescent="0.2">
      <c r="B244" s="11" t="str">
        <f>IFERROR(VLOOKUP(Таблица76[[#This Row],[НОМЕР]],#REF!,9,0),"")</f>
        <v/>
      </c>
      <c r="C244" s="12">
        <f>IF(Категорії!L244&lt;&gt;9999,Категорії!L244,"")</f>
        <v>0</v>
      </c>
      <c r="D244" s="11" t="str">
        <f>IFERROR(VLOOKUP(Таблица76[[#This Row],[НОМЕР]],#REF!,2),"")</f>
        <v/>
      </c>
      <c r="E244" s="11" t="str">
        <f>IFERROR(VLOOKUP(Таблица76[[#This Row],[НОМЕР]],#REF!,6),"")</f>
        <v/>
      </c>
      <c r="F244" s="13" t="str">
        <f>IFERROR(VLOOKUP(Таблица76[[#This Row],[НОМЕР]],#REF!,4,0)-$J$2,"")</f>
        <v/>
      </c>
    </row>
    <row r="245" spans="2:6" ht="15" x14ac:dyDescent="0.2">
      <c r="B245" s="11" t="str">
        <f>IFERROR(VLOOKUP(Таблица76[[#This Row],[НОМЕР]],#REF!,9,0),"")</f>
        <v/>
      </c>
      <c r="C245" s="12">
        <f>IF(Категорії!L245&lt;&gt;9999,Категорії!L245,"")</f>
        <v>0</v>
      </c>
      <c r="D245" s="11" t="str">
        <f>IFERROR(VLOOKUP(Таблица76[[#This Row],[НОМЕР]],#REF!,2),"")</f>
        <v/>
      </c>
      <c r="E245" s="11" t="str">
        <f>IFERROR(VLOOKUP(Таблица76[[#This Row],[НОМЕР]],#REF!,6),"")</f>
        <v/>
      </c>
      <c r="F245" s="13" t="str">
        <f>IFERROR(VLOOKUP(Таблица76[[#This Row],[НОМЕР]],#REF!,4,0)-$J$2,"")</f>
        <v/>
      </c>
    </row>
    <row r="246" spans="2:6" ht="15" x14ac:dyDescent="0.2">
      <c r="B246" s="11" t="str">
        <f>IFERROR(VLOOKUP(Таблица76[[#This Row],[НОМЕР]],#REF!,9,0),"")</f>
        <v/>
      </c>
      <c r="C246" s="12">
        <f>IF(Категорії!L246&lt;&gt;9999,Категорії!L246,"")</f>
        <v>0</v>
      </c>
      <c r="D246" s="11" t="str">
        <f>IFERROR(VLOOKUP(Таблица76[[#This Row],[НОМЕР]],#REF!,2),"")</f>
        <v/>
      </c>
      <c r="E246" s="11" t="str">
        <f>IFERROR(VLOOKUP(Таблица76[[#This Row],[НОМЕР]],#REF!,6),"")</f>
        <v/>
      </c>
      <c r="F246" s="13" t="str">
        <f>IFERROR(VLOOKUP(Таблица76[[#This Row],[НОМЕР]],#REF!,4,0)-$J$2,"")</f>
        <v/>
      </c>
    </row>
    <row r="247" spans="2:6" ht="15" x14ac:dyDescent="0.2">
      <c r="B247" s="11" t="str">
        <f>IFERROR(VLOOKUP(Таблица76[[#This Row],[НОМЕР]],#REF!,9,0),"")</f>
        <v/>
      </c>
      <c r="C247" s="12">
        <f>IF(Категорії!L247&lt;&gt;9999,Категорії!L247,"")</f>
        <v>0</v>
      </c>
      <c r="D247" s="11" t="str">
        <f>IFERROR(VLOOKUP(Таблица76[[#This Row],[НОМЕР]],#REF!,2),"")</f>
        <v/>
      </c>
      <c r="E247" s="11" t="str">
        <f>IFERROR(VLOOKUP(Таблица76[[#This Row],[НОМЕР]],#REF!,6),"")</f>
        <v/>
      </c>
      <c r="F247" s="13" t="str">
        <f>IFERROR(VLOOKUP(Таблица76[[#This Row],[НОМЕР]],#REF!,4,0)-$J$2,"")</f>
        <v/>
      </c>
    </row>
    <row r="248" spans="2:6" ht="15" x14ac:dyDescent="0.2">
      <c r="B248" s="11" t="str">
        <f>IFERROR(VLOOKUP(Таблица76[[#This Row],[НОМЕР]],#REF!,9,0),"")</f>
        <v/>
      </c>
      <c r="C248" s="12">
        <f>IF(Категорії!L248&lt;&gt;9999,Категорії!L248,"")</f>
        <v>0</v>
      </c>
      <c r="D248" s="11" t="str">
        <f>IFERROR(VLOOKUP(Таблица76[[#This Row],[НОМЕР]],#REF!,2),"")</f>
        <v/>
      </c>
      <c r="E248" s="11" t="str">
        <f>IFERROR(VLOOKUP(Таблица76[[#This Row],[НОМЕР]],#REF!,6),"")</f>
        <v/>
      </c>
      <c r="F248" s="13" t="str">
        <f>IFERROR(VLOOKUP(Таблица76[[#This Row],[НОМЕР]],#REF!,4,0)-$J$2,"")</f>
        <v/>
      </c>
    </row>
    <row r="249" spans="2:6" ht="15" x14ac:dyDescent="0.2">
      <c r="B249" s="11" t="str">
        <f>IFERROR(VLOOKUP(Таблица76[[#This Row],[НОМЕР]],#REF!,9,0),"")</f>
        <v/>
      </c>
      <c r="C249" s="12">
        <f>IF(Категорії!L249&lt;&gt;9999,Категорії!L249,"")</f>
        <v>0</v>
      </c>
      <c r="D249" s="11" t="str">
        <f>IFERROR(VLOOKUP(Таблица76[[#This Row],[НОМЕР]],#REF!,2),"")</f>
        <v/>
      </c>
      <c r="E249" s="11" t="str">
        <f>IFERROR(VLOOKUP(Таблица76[[#This Row],[НОМЕР]],#REF!,6),"")</f>
        <v/>
      </c>
      <c r="F249" s="13" t="str">
        <f>IFERROR(VLOOKUP(Таблица76[[#This Row],[НОМЕР]],#REF!,4,0)-$J$2,"")</f>
        <v/>
      </c>
    </row>
    <row r="250" spans="2:6" ht="15" x14ac:dyDescent="0.2">
      <c r="B250" s="11" t="str">
        <f>IFERROR(VLOOKUP(Таблица76[[#This Row],[НОМЕР]],#REF!,9,0),"")</f>
        <v/>
      </c>
      <c r="C250" s="12">
        <f>IF(Категорії!L250&lt;&gt;9999,Категорії!L250,"")</f>
        <v>0</v>
      </c>
      <c r="D250" s="11" t="str">
        <f>IFERROR(VLOOKUP(Таблица76[[#This Row],[НОМЕР]],#REF!,2),"")</f>
        <v/>
      </c>
      <c r="E250" s="11" t="str">
        <f>IFERROR(VLOOKUP(Таблица76[[#This Row],[НОМЕР]],#REF!,6),"")</f>
        <v/>
      </c>
      <c r="F250" s="13" t="str">
        <f>IFERROR(VLOOKUP(Таблица76[[#This Row],[НОМЕР]],#REF!,4,0)-$J$2,"")</f>
        <v/>
      </c>
    </row>
    <row r="251" spans="2:6" ht="15" x14ac:dyDescent="0.2">
      <c r="B251" s="11" t="str">
        <f>IFERROR(VLOOKUP(Таблица76[[#This Row],[НОМЕР]],#REF!,9,0),"")</f>
        <v/>
      </c>
      <c r="C251" s="12">
        <f>IF(Категорії!L251&lt;&gt;9999,Категорії!L251,"")</f>
        <v>0</v>
      </c>
      <c r="D251" s="11" t="str">
        <f>IFERROR(VLOOKUP(Таблица76[[#This Row],[НОМЕР]],#REF!,2),"")</f>
        <v/>
      </c>
      <c r="E251" s="11" t="str">
        <f>IFERROR(VLOOKUP(Таблица76[[#This Row],[НОМЕР]],#REF!,6),"")</f>
        <v/>
      </c>
      <c r="F251" s="13" t="str">
        <f>IFERROR(VLOOKUP(Таблица76[[#This Row],[НОМЕР]],#REF!,4,0)-$J$2,"")</f>
        <v/>
      </c>
    </row>
    <row r="252" spans="2:6" ht="15" x14ac:dyDescent="0.2">
      <c r="B252" s="11" t="str">
        <f>IFERROR(VLOOKUP(Таблица76[[#This Row],[НОМЕР]],#REF!,9,0),"")</f>
        <v/>
      </c>
      <c r="C252" s="12">
        <f>IF(Категорії!L252&lt;&gt;9999,Категорії!L252,"")</f>
        <v>0</v>
      </c>
      <c r="D252" s="11" t="str">
        <f>IFERROR(VLOOKUP(Таблица76[[#This Row],[НОМЕР]],#REF!,2),"")</f>
        <v/>
      </c>
      <c r="E252" s="11" t="str">
        <f>IFERROR(VLOOKUP(Таблица76[[#This Row],[НОМЕР]],#REF!,6),"")</f>
        <v/>
      </c>
      <c r="F252" s="13" t="str">
        <f>IFERROR(VLOOKUP(Таблица76[[#This Row],[НОМЕР]],#REF!,4,0)-$J$2,"")</f>
        <v/>
      </c>
    </row>
    <row r="253" spans="2:6" ht="15" x14ac:dyDescent="0.2">
      <c r="B253" s="11" t="str">
        <f>IFERROR(VLOOKUP(Таблица76[[#This Row],[НОМЕР]],#REF!,9,0),"")</f>
        <v/>
      </c>
      <c r="C253" s="12">
        <f>IF(Категорії!L253&lt;&gt;9999,Категорії!L253,"")</f>
        <v>0</v>
      </c>
      <c r="D253" s="11" t="str">
        <f>IFERROR(VLOOKUP(Таблица76[[#This Row],[НОМЕР]],#REF!,2),"")</f>
        <v/>
      </c>
      <c r="E253" s="11" t="str">
        <f>IFERROR(VLOOKUP(Таблица76[[#This Row],[НОМЕР]],#REF!,6),"")</f>
        <v/>
      </c>
      <c r="F253" s="13" t="str">
        <f>IFERROR(VLOOKUP(Таблица76[[#This Row],[НОМЕР]],#REF!,4,0)-$J$2,"")</f>
        <v/>
      </c>
    </row>
    <row r="254" spans="2:6" ht="15" x14ac:dyDescent="0.2">
      <c r="B254" s="11" t="str">
        <f>IFERROR(VLOOKUP(Таблица76[[#This Row],[НОМЕР]],#REF!,9,0),"")</f>
        <v/>
      </c>
      <c r="C254" s="12">
        <f>IF(Категорії!L254&lt;&gt;9999,Категорії!L254,"")</f>
        <v>0</v>
      </c>
      <c r="D254" s="11" t="str">
        <f>IFERROR(VLOOKUP(Таблица76[[#This Row],[НОМЕР]],#REF!,2),"")</f>
        <v/>
      </c>
      <c r="E254" s="11" t="str">
        <f>IFERROR(VLOOKUP(Таблица76[[#This Row],[НОМЕР]],#REF!,6),"")</f>
        <v/>
      </c>
      <c r="F254" s="13" t="str">
        <f>IFERROR(VLOOKUP(Таблица76[[#This Row],[НОМЕР]],#REF!,4,0)-$J$2,"")</f>
        <v/>
      </c>
    </row>
    <row r="255" spans="2:6" ht="15" x14ac:dyDescent="0.2">
      <c r="B255" s="11" t="str">
        <f>IFERROR(VLOOKUP(Таблица76[[#This Row],[НОМЕР]],#REF!,9,0),"")</f>
        <v/>
      </c>
      <c r="C255" s="12">
        <f>IF(Категорії!L255&lt;&gt;9999,Категорії!L255,"")</f>
        <v>0</v>
      </c>
      <c r="D255" s="11" t="str">
        <f>IFERROR(VLOOKUP(Таблица76[[#This Row],[НОМЕР]],#REF!,2),"")</f>
        <v/>
      </c>
      <c r="E255" s="11" t="str">
        <f>IFERROR(VLOOKUP(Таблица76[[#This Row],[НОМЕР]],#REF!,6),"")</f>
        <v/>
      </c>
      <c r="F255" s="13" t="str">
        <f>IFERROR(VLOOKUP(Таблица76[[#This Row],[НОМЕР]],#REF!,4,0)-$J$2,"")</f>
        <v/>
      </c>
    </row>
    <row r="256" spans="2:6" ht="15" x14ac:dyDescent="0.2">
      <c r="B256" s="11" t="str">
        <f>IFERROR(VLOOKUP(Таблица76[[#This Row],[НОМЕР]],#REF!,9,0),"")</f>
        <v/>
      </c>
      <c r="C256" s="12">
        <f>IF(Категорії!L256&lt;&gt;9999,Категорії!L256,"")</f>
        <v>0</v>
      </c>
      <c r="D256" s="11" t="str">
        <f>IFERROR(VLOOKUP(Таблица76[[#This Row],[НОМЕР]],#REF!,2),"")</f>
        <v/>
      </c>
      <c r="E256" s="11" t="str">
        <f>IFERROR(VLOOKUP(Таблица76[[#This Row],[НОМЕР]],#REF!,6),"")</f>
        <v/>
      </c>
      <c r="F256" s="13" t="str">
        <f>IFERROR(VLOOKUP(Таблица76[[#This Row],[НОМЕР]],#REF!,4,0)-$J$2,"")</f>
        <v/>
      </c>
    </row>
    <row r="257" spans="2:6" ht="15" x14ac:dyDescent="0.2">
      <c r="B257" s="11" t="str">
        <f>IFERROR(VLOOKUP(Таблица76[[#This Row],[НОМЕР]],#REF!,9,0),"")</f>
        <v/>
      </c>
      <c r="C257" s="12">
        <f>IF(Категорії!L257&lt;&gt;9999,Категорії!L257,"")</f>
        <v>0</v>
      </c>
      <c r="D257" s="11" t="str">
        <f>IFERROR(VLOOKUP(Таблица76[[#This Row],[НОМЕР]],#REF!,2),"")</f>
        <v/>
      </c>
      <c r="E257" s="11" t="str">
        <f>IFERROR(VLOOKUP(Таблица76[[#This Row],[НОМЕР]],#REF!,6),"")</f>
        <v/>
      </c>
      <c r="F257" s="13" t="str">
        <f>IFERROR(VLOOKUP(Таблица76[[#This Row],[НОМЕР]],#REF!,4,0)-$J$2,"")</f>
        <v/>
      </c>
    </row>
    <row r="258" spans="2:6" ht="15" x14ac:dyDescent="0.2">
      <c r="B258" s="11" t="str">
        <f>IFERROR(VLOOKUP(Таблица76[[#This Row],[НОМЕР]],#REF!,9,0),"")</f>
        <v/>
      </c>
      <c r="C258" s="12">
        <f>IF(Категорії!L258&lt;&gt;9999,Категорії!L258,"")</f>
        <v>0</v>
      </c>
      <c r="D258" s="11" t="str">
        <f>IFERROR(VLOOKUP(Таблица76[[#This Row],[НОМЕР]],#REF!,2),"")</f>
        <v/>
      </c>
      <c r="E258" s="11" t="str">
        <f>IFERROR(VLOOKUP(Таблица76[[#This Row],[НОМЕР]],#REF!,6),"")</f>
        <v/>
      </c>
      <c r="F258" s="13" t="str">
        <f>IFERROR(VLOOKUP(Таблица76[[#This Row],[НОМЕР]],#REF!,4,0)-$J$2,"")</f>
        <v/>
      </c>
    </row>
    <row r="259" spans="2:6" ht="15" x14ac:dyDescent="0.2">
      <c r="B259" s="11" t="str">
        <f>IFERROR(VLOOKUP(Таблица76[[#This Row],[НОМЕР]],#REF!,9,0),"")</f>
        <v/>
      </c>
      <c r="C259" s="12">
        <f>IF(Категорії!L259&lt;&gt;9999,Категорії!L259,"")</f>
        <v>0</v>
      </c>
      <c r="D259" s="11" t="str">
        <f>IFERROR(VLOOKUP(Таблица76[[#This Row],[НОМЕР]],#REF!,2),"")</f>
        <v/>
      </c>
      <c r="E259" s="11" t="str">
        <f>IFERROR(VLOOKUP(Таблица76[[#This Row],[НОМЕР]],#REF!,6),"")</f>
        <v/>
      </c>
      <c r="F259" s="13" t="str">
        <f>IFERROR(VLOOKUP(Таблица76[[#This Row],[НОМЕР]],#REF!,4,0)-$J$2,"")</f>
        <v/>
      </c>
    </row>
    <row r="260" spans="2:6" ht="15" x14ac:dyDescent="0.2">
      <c r="B260" s="11" t="str">
        <f>IFERROR(VLOOKUP(Таблица76[[#This Row],[НОМЕР]],#REF!,9,0),"")</f>
        <v/>
      </c>
      <c r="C260" s="12">
        <f>IF(Категорії!L260&lt;&gt;9999,Категорії!L260,"")</f>
        <v>0</v>
      </c>
      <c r="D260" s="11" t="str">
        <f>IFERROR(VLOOKUP(Таблица76[[#This Row],[НОМЕР]],#REF!,2),"")</f>
        <v/>
      </c>
      <c r="E260" s="11" t="str">
        <f>IFERROR(VLOOKUP(Таблица76[[#This Row],[НОМЕР]],#REF!,6),"")</f>
        <v/>
      </c>
      <c r="F260" s="13" t="str">
        <f>IFERROR(VLOOKUP(Таблица76[[#This Row],[НОМЕР]],#REF!,4,0)-$J$2,"")</f>
        <v/>
      </c>
    </row>
    <row r="261" spans="2:6" ht="15" x14ac:dyDescent="0.2">
      <c r="B261" s="11" t="str">
        <f>IFERROR(VLOOKUP(Таблица76[[#This Row],[НОМЕР]],#REF!,9,0),"")</f>
        <v/>
      </c>
      <c r="C261" s="12">
        <f>IF(Категорії!L261&lt;&gt;9999,Категорії!L261,"")</f>
        <v>0</v>
      </c>
      <c r="D261" s="11" t="str">
        <f>IFERROR(VLOOKUP(Таблица76[[#This Row],[НОМЕР]],#REF!,2),"")</f>
        <v/>
      </c>
      <c r="E261" s="11" t="str">
        <f>IFERROR(VLOOKUP(Таблица76[[#This Row],[НОМЕР]],#REF!,6),"")</f>
        <v/>
      </c>
      <c r="F261" s="13" t="str">
        <f>IFERROR(VLOOKUP(Таблица76[[#This Row],[НОМЕР]],#REF!,4,0)-$J$2,"")</f>
        <v/>
      </c>
    </row>
    <row r="262" spans="2:6" ht="15" x14ac:dyDescent="0.2">
      <c r="B262" s="11" t="str">
        <f>IFERROR(VLOOKUP(Таблица76[[#This Row],[НОМЕР]],#REF!,9,0),"")</f>
        <v/>
      </c>
      <c r="C262" s="12">
        <f>IF(Категорії!L262&lt;&gt;9999,Категорії!L262,"")</f>
        <v>0</v>
      </c>
      <c r="D262" s="11" t="str">
        <f>IFERROR(VLOOKUP(Таблица76[[#This Row],[НОМЕР]],#REF!,2),"")</f>
        <v/>
      </c>
      <c r="E262" s="11" t="str">
        <f>IFERROR(VLOOKUP(Таблица76[[#This Row],[НОМЕР]],#REF!,6),"")</f>
        <v/>
      </c>
      <c r="F262" s="13" t="str">
        <f>IFERROR(VLOOKUP(Таблица76[[#This Row],[НОМЕР]],#REF!,4,0)-$J$2,"")</f>
        <v/>
      </c>
    </row>
    <row r="263" spans="2:6" ht="15" x14ac:dyDescent="0.2">
      <c r="B263" s="11" t="str">
        <f>IFERROR(VLOOKUP(Таблица76[[#This Row],[НОМЕР]],#REF!,9,0),"")</f>
        <v/>
      </c>
      <c r="C263" s="12">
        <f>IF(Категорії!L263&lt;&gt;9999,Категорії!L263,"")</f>
        <v>0</v>
      </c>
      <c r="D263" s="11" t="str">
        <f>IFERROR(VLOOKUP(Таблица76[[#This Row],[НОМЕР]],#REF!,2),"")</f>
        <v/>
      </c>
      <c r="E263" s="11" t="str">
        <f>IFERROR(VLOOKUP(Таблица76[[#This Row],[НОМЕР]],#REF!,6),"")</f>
        <v/>
      </c>
      <c r="F263" s="13" t="str">
        <f>IFERROR(VLOOKUP(Таблица76[[#This Row],[НОМЕР]],#REF!,4,0)-$J$2,"")</f>
        <v/>
      </c>
    </row>
    <row r="264" spans="2:6" ht="15" x14ac:dyDescent="0.2">
      <c r="B264" s="11" t="str">
        <f>IFERROR(VLOOKUP(Таблица76[[#This Row],[НОМЕР]],#REF!,9,0),"")</f>
        <v/>
      </c>
      <c r="C264" s="12">
        <f>IF(Категорії!L264&lt;&gt;9999,Категорії!L264,"")</f>
        <v>0</v>
      </c>
      <c r="D264" s="11" t="str">
        <f>IFERROR(VLOOKUP(Таблица76[[#This Row],[НОМЕР]],#REF!,2),"")</f>
        <v/>
      </c>
      <c r="E264" s="11" t="str">
        <f>IFERROR(VLOOKUP(Таблица76[[#This Row],[НОМЕР]],#REF!,6),"")</f>
        <v/>
      </c>
      <c r="F264" s="13" t="str">
        <f>IFERROR(VLOOKUP(Таблица76[[#This Row],[НОМЕР]],#REF!,4,0)-$J$2,"")</f>
        <v/>
      </c>
    </row>
    <row r="265" spans="2:6" ht="15" x14ac:dyDescent="0.2">
      <c r="B265" s="11" t="str">
        <f>IFERROR(VLOOKUP(Таблица76[[#This Row],[НОМЕР]],#REF!,9,0),"")</f>
        <v/>
      </c>
      <c r="C265" s="12">
        <f>IF(Категорії!L265&lt;&gt;9999,Категорії!L265,"")</f>
        <v>0</v>
      </c>
      <c r="D265" s="11" t="str">
        <f>IFERROR(VLOOKUP(Таблица76[[#This Row],[НОМЕР]],#REF!,2),"")</f>
        <v/>
      </c>
      <c r="E265" s="11" t="str">
        <f>IFERROR(VLOOKUP(Таблица76[[#This Row],[НОМЕР]],#REF!,6),"")</f>
        <v/>
      </c>
      <c r="F265" s="13" t="str">
        <f>IFERROR(VLOOKUP(Таблица76[[#This Row],[НОМЕР]],#REF!,4,0)-$J$2,"")</f>
        <v/>
      </c>
    </row>
    <row r="266" spans="2:6" ht="15" x14ac:dyDescent="0.2">
      <c r="B266" s="11" t="str">
        <f>IFERROR(VLOOKUP(Таблица76[[#This Row],[НОМЕР]],#REF!,9,0),"")</f>
        <v/>
      </c>
      <c r="C266" s="12">
        <f>IF(Категорії!L266&lt;&gt;9999,Категорії!L266,"")</f>
        <v>0</v>
      </c>
      <c r="D266" s="11" t="str">
        <f>IFERROR(VLOOKUP(Таблица76[[#This Row],[НОМЕР]],#REF!,2),"")</f>
        <v/>
      </c>
      <c r="E266" s="11" t="str">
        <f>IFERROR(VLOOKUP(Таблица76[[#This Row],[НОМЕР]],#REF!,6),"")</f>
        <v/>
      </c>
      <c r="F266" s="13" t="str">
        <f>IFERROR(VLOOKUP(Таблица76[[#This Row],[НОМЕР]],#REF!,4,0)-$J$2,"")</f>
        <v/>
      </c>
    </row>
    <row r="267" spans="2:6" ht="15" x14ac:dyDescent="0.2">
      <c r="B267" s="11" t="str">
        <f>IFERROR(VLOOKUP(Таблица76[[#This Row],[НОМЕР]],#REF!,9,0),"")</f>
        <v/>
      </c>
      <c r="C267" s="12">
        <f>IF(Категорії!L267&lt;&gt;9999,Категорії!L267,"")</f>
        <v>0</v>
      </c>
      <c r="D267" s="11" t="str">
        <f>IFERROR(VLOOKUP(Таблица76[[#This Row],[НОМЕР]],#REF!,2),"")</f>
        <v/>
      </c>
      <c r="E267" s="11" t="str">
        <f>IFERROR(VLOOKUP(Таблица76[[#This Row],[НОМЕР]],#REF!,6),"")</f>
        <v/>
      </c>
      <c r="F267" s="13" t="str">
        <f>IFERROR(VLOOKUP(Таблица76[[#This Row],[НОМЕР]],#REF!,4,0)-$J$2,"")</f>
        <v/>
      </c>
    </row>
    <row r="268" spans="2:6" ht="15" x14ac:dyDescent="0.2">
      <c r="B268" s="11" t="str">
        <f>IFERROR(VLOOKUP(Таблица76[[#This Row],[НОМЕР]],#REF!,9,0),"")</f>
        <v/>
      </c>
      <c r="C268" s="12">
        <f>IF(Категорії!L268&lt;&gt;9999,Категорії!L268,"")</f>
        <v>0</v>
      </c>
      <c r="D268" s="11" t="str">
        <f>IFERROR(VLOOKUP(Таблица76[[#This Row],[НОМЕР]],#REF!,2),"")</f>
        <v/>
      </c>
      <c r="E268" s="11" t="str">
        <f>IFERROR(VLOOKUP(Таблица76[[#This Row],[НОМЕР]],#REF!,6),"")</f>
        <v/>
      </c>
      <c r="F268" s="13" t="str">
        <f>IFERROR(VLOOKUP(Таблица76[[#This Row],[НОМЕР]],#REF!,4,0)-$J$2,"")</f>
        <v/>
      </c>
    </row>
    <row r="269" spans="2:6" ht="15" x14ac:dyDescent="0.2">
      <c r="B269" s="11" t="str">
        <f>IFERROR(VLOOKUP(Таблица76[[#This Row],[НОМЕР]],#REF!,9,0),"")</f>
        <v/>
      </c>
      <c r="C269" s="12">
        <f>IF(Категорії!L269&lt;&gt;9999,Категорії!L269,"")</f>
        <v>0</v>
      </c>
      <c r="D269" s="11" t="str">
        <f>IFERROR(VLOOKUP(Таблица76[[#This Row],[НОМЕР]],#REF!,2),"")</f>
        <v/>
      </c>
      <c r="E269" s="11" t="str">
        <f>IFERROR(VLOOKUP(Таблица76[[#This Row],[НОМЕР]],#REF!,6),"")</f>
        <v/>
      </c>
      <c r="F269" s="13" t="str">
        <f>IFERROR(VLOOKUP(Таблица76[[#This Row],[НОМЕР]],#REF!,4,0)-$J$2,"")</f>
        <v/>
      </c>
    </row>
    <row r="270" spans="2:6" ht="15" x14ac:dyDescent="0.2">
      <c r="B270" s="11" t="str">
        <f>IFERROR(VLOOKUP(Таблица76[[#This Row],[НОМЕР]],#REF!,9,0),"")</f>
        <v/>
      </c>
      <c r="C270" s="12">
        <f>IF(Категорії!L270&lt;&gt;9999,Категорії!L270,"")</f>
        <v>0</v>
      </c>
      <c r="D270" s="11" t="str">
        <f>IFERROR(VLOOKUP(Таблица76[[#This Row],[НОМЕР]],#REF!,2),"")</f>
        <v/>
      </c>
      <c r="E270" s="11" t="str">
        <f>IFERROR(VLOOKUP(Таблица76[[#This Row],[НОМЕР]],#REF!,6),"")</f>
        <v/>
      </c>
      <c r="F270" s="13" t="str">
        <f>IFERROR(VLOOKUP(Таблица76[[#This Row],[НОМЕР]],#REF!,4,0)-$J$2,"")</f>
        <v/>
      </c>
    </row>
    <row r="271" spans="2:6" ht="15" x14ac:dyDescent="0.2">
      <c r="B271" s="11" t="str">
        <f>IFERROR(VLOOKUP(Таблица76[[#This Row],[НОМЕР]],#REF!,9,0),"")</f>
        <v/>
      </c>
      <c r="C271" s="12">
        <f>IF(Категорії!L271&lt;&gt;9999,Категорії!L271,"")</f>
        <v>0</v>
      </c>
      <c r="D271" s="11" t="str">
        <f>IFERROR(VLOOKUP(Таблица76[[#This Row],[НОМЕР]],#REF!,2),"")</f>
        <v/>
      </c>
      <c r="E271" s="11" t="str">
        <f>IFERROR(VLOOKUP(Таблица76[[#This Row],[НОМЕР]],#REF!,6),"")</f>
        <v/>
      </c>
      <c r="F271" s="13" t="str">
        <f>IFERROR(VLOOKUP(Таблица76[[#This Row],[НОМЕР]],#REF!,4,0)-$J$2,"")</f>
        <v/>
      </c>
    </row>
    <row r="272" spans="2:6" ht="15" x14ac:dyDescent="0.2">
      <c r="B272" s="11" t="str">
        <f>IFERROR(VLOOKUP(Таблица76[[#This Row],[НОМЕР]],#REF!,9,0),"")</f>
        <v/>
      </c>
      <c r="C272" s="12">
        <f>IF(Категорії!L272&lt;&gt;9999,Категорії!L272,"")</f>
        <v>0</v>
      </c>
      <c r="D272" s="11" t="str">
        <f>IFERROR(VLOOKUP(Таблица76[[#This Row],[НОМЕР]],#REF!,2),"")</f>
        <v/>
      </c>
      <c r="E272" s="11" t="str">
        <f>IFERROR(VLOOKUP(Таблица76[[#This Row],[НОМЕР]],#REF!,6),"")</f>
        <v/>
      </c>
      <c r="F272" s="13" t="str">
        <f>IFERROR(VLOOKUP(Таблица76[[#This Row],[НОМЕР]],#REF!,4,0)-$J$2,"")</f>
        <v/>
      </c>
    </row>
    <row r="273" spans="2:6" ht="15" x14ac:dyDescent="0.2">
      <c r="B273" s="11" t="str">
        <f>IFERROR(VLOOKUP(Таблица76[[#This Row],[НОМЕР]],#REF!,9,0),"")</f>
        <v/>
      </c>
      <c r="C273" s="12">
        <f>IF(Категорії!L273&lt;&gt;9999,Категорії!L273,"")</f>
        <v>0</v>
      </c>
      <c r="D273" s="11" t="str">
        <f>IFERROR(VLOOKUP(Таблица76[[#This Row],[НОМЕР]],#REF!,2),"")</f>
        <v/>
      </c>
      <c r="E273" s="11" t="str">
        <f>IFERROR(VLOOKUP(Таблица76[[#This Row],[НОМЕР]],#REF!,6),"")</f>
        <v/>
      </c>
      <c r="F273" s="13" t="str">
        <f>IFERROR(VLOOKUP(Таблица76[[#This Row],[НОМЕР]],#REF!,4,0)-$J$2,"")</f>
        <v/>
      </c>
    </row>
    <row r="274" spans="2:6" ht="15" x14ac:dyDescent="0.2">
      <c r="B274" s="11" t="str">
        <f>IFERROR(VLOOKUP(Таблица76[[#This Row],[НОМЕР]],#REF!,9,0),"")</f>
        <v/>
      </c>
      <c r="C274" s="12">
        <f>IF(Категорії!L274&lt;&gt;9999,Категорії!L274,"")</f>
        <v>0</v>
      </c>
      <c r="D274" s="11" t="str">
        <f>IFERROR(VLOOKUP(Таблица76[[#This Row],[НОМЕР]],#REF!,2),"")</f>
        <v/>
      </c>
      <c r="E274" s="11" t="str">
        <f>IFERROR(VLOOKUP(Таблица76[[#This Row],[НОМЕР]],#REF!,6),"")</f>
        <v/>
      </c>
      <c r="F274" s="13" t="str">
        <f>IFERROR(VLOOKUP(Таблица76[[#This Row],[НОМЕР]],#REF!,4,0)-$J$2,"")</f>
        <v/>
      </c>
    </row>
    <row r="275" spans="2:6" ht="15" x14ac:dyDescent="0.2">
      <c r="B275" s="11" t="str">
        <f>IFERROR(VLOOKUP(Таблица76[[#This Row],[НОМЕР]],#REF!,9,0),"")</f>
        <v/>
      </c>
      <c r="C275" s="12">
        <f>IF(Категорії!L275&lt;&gt;9999,Категорії!L275,"")</f>
        <v>0</v>
      </c>
      <c r="D275" s="11" t="str">
        <f>IFERROR(VLOOKUP(Таблица76[[#This Row],[НОМЕР]],#REF!,2),"")</f>
        <v/>
      </c>
      <c r="E275" s="11" t="str">
        <f>IFERROR(VLOOKUP(Таблица76[[#This Row],[НОМЕР]],#REF!,6),"")</f>
        <v/>
      </c>
      <c r="F275" s="13" t="str">
        <f>IFERROR(VLOOKUP(Таблица76[[#This Row],[НОМЕР]],#REF!,4,0)-$J$2,"")</f>
        <v/>
      </c>
    </row>
    <row r="276" spans="2:6" ht="15" x14ac:dyDescent="0.2">
      <c r="B276" s="11" t="str">
        <f>IFERROR(VLOOKUP(Таблица76[[#This Row],[НОМЕР]],#REF!,9,0),"")</f>
        <v/>
      </c>
      <c r="C276" s="12">
        <f>IF(Категорії!L276&lt;&gt;9999,Категорії!L276,"")</f>
        <v>0</v>
      </c>
      <c r="D276" s="11" t="str">
        <f>IFERROR(VLOOKUP(Таблица76[[#This Row],[НОМЕР]],#REF!,2),"")</f>
        <v/>
      </c>
      <c r="E276" s="11" t="str">
        <f>IFERROR(VLOOKUP(Таблица76[[#This Row],[НОМЕР]],#REF!,6),"")</f>
        <v/>
      </c>
      <c r="F276" s="13" t="str">
        <f>IFERROR(VLOOKUP(Таблица76[[#This Row],[НОМЕР]],#REF!,4,0)-$J$2,"")</f>
        <v/>
      </c>
    </row>
    <row r="277" spans="2:6" ht="15" x14ac:dyDescent="0.2">
      <c r="B277" s="11" t="str">
        <f>IFERROR(VLOOKUP(Таблица76[[#This Row],[НОМЕР]],#REF!,9,0),"")</f>
        <v/>
      </c>
      <c r="C277" s="12">
        <f>IF(Категорії!L277&lt;&gt;9999,Категорії!L277,"")</f>
        <v>0</v>
      </c>
      <c r="D277" s="11" t="str">
        <f>IFERROR(VLOOKUP(Таблица76[[#This Row],[НОМЕР]],#REF!,2),"")</f>
        <v/>
      </c>
      <c r="E277" s="11" t="str">
        <f>IFERROR(VLOOKUP(Таблица76[[#This Row],[НОМЕР]],#REF!,6),"")</f>
        <v/>
      </c>
      <c r="F277" s="13" t="str">
        <f>IFERROR(VLOOKUP(Таблица76[[#This Row],[НОМЕР]],#REF!,4,0)-$J$2,"")</f>
        <v/>
      </c>
    </row>
    <row r="278" spans="2:6" ht="15" x14ac:dyDescent="0.2">
      <c r="B278" s="11" t="str">
        <f>IFERROR(VLOOKUP(Таблица76[[#This Row],[НОМЕР]],#REF!,9,0),"")</f>
        <v/>
      </c>
      <c r="C278" s="12">
        <f>IF(Категорії!L278&lt;&gt;9999,Категорії!L278,"")</f>
        <v>0</v>
      </c>
      <c r="D278" s="11" t="str">
        <f>IFERROR(VLOOKUP(Таблица76[[#This Row],[НОМЕР]],#REF!,2),"")</f>
        <v/>
      </c>
      <c r="E278" s="11" t="str">
        <f>IFERROR(VLOOKUP(Таблица76[[#This Row],[НОМЕР]],#REF!,6),"")</f>
        <v/>
      </c>
      <c r="F278" s="13" t="str">
        <f>IFERROR(VLOOKUP(Таблица76[[#This Row],[НОМЕР]],#REF!,4,0)-$J$2,"")</f>
        <v/>
      </c>
    </row>
    <row r="279" spans="2:6" ht="15" x14ac:dyDescent="0.2">
      <c r="B279" s="11" t="str">
        <f>IFERROR(VLOOKUP(Таблица76[[#This Row],[НОМЕР]],#REF!,9,0),"")</f>
        <v/>
      </c>
      <c r="C279" s="12">
        <f>IF(Категорії!L279&lt;&gt;9999,Категорії!L279,"")</f>
        <v>0</v>
      </c>
      <c r="D279" s="11" t="str">
        <f>IFERROR(VLOOKUP(Таблица76[[#This Row],[НОМЕР]],#REF!,2),"")</f>
        <v/>
      </c>
      <c r="E279" s="11" t="str">
        <f>IFERROR(VLOOKUP(Таблица76[[#This Row],[НОМЕР]],#REF!,6),"")</f>
        <v/>
      </c>
      <c r="F279" s="13" t="str">
        <f>IFERROR(VLOOKUP(Таблица76[[#This Row],[НОМЕР]],#REF!,4,0)-$J$2,"")</f>
        <v/>
      </c>
    </row>
    <row r="280" spans="2:6" ht="15" x14ac:dyDescent="0.2">
      <c r="B280" s="11" t="str">
        <f>IFERROR(VLOOKUP(Таблица76[[#This Row],[НОМЕР]],#REF!,9,0),"")</f>
        <v/>
      </c>
      <c r="C280" s="12">
        <f>IF(Категорії!L280&lt;&gt;9999,Категорії!L280,"")</f>
        <v>0</v>
      </c>
      <c r="D280" s="11" t="str">
        <f>IFERROR(VLOOKUP(Таблица76[[#This Row],[НОМЕР]],#REF!,2),"")</f>
        <v/>
      </c>
      <c r="E280" s="11" t="str">
        <f>IFERROR(VLOOKUP(Таблица76[[#This Row],[НОМЕР]],#REF!,6),"")</f>
        <v/>
      </c>
      <c r="F280" s="13" t="str">
        <f>IFERROR(VLOOKUP(Таблица76[[#This Row],[НОМЕР]],#REF!,4,0)-$J$2,"")</f>
        <v/>
      </c>
    </row>
    <row r="281" spans="2:6" ht="15" x14ac:dyDescent="0.2">
      <c r="B281" s="11" t="str">
        <f>IFERROR(VLOOKUP(Таблица76[[#This Row],[НОМЕР]],#REF!,9,0),"")</f>
        <v/>
      </c>
      <c r="C281" s="12">
        <f>IF(Категорії!L281&lt;&gt;9999,Категорії!L281,"")</f>
        <v>0</v>
      </c>
      <c r="D281" s="11" t="str">
        <f>IFERROR(VLOOKUP(Таблица76[[#This Row],[НОМЕР]],#REF!,2),"")</f>
        <v/>
      </c>
      <c r="E281" s="11" t="str">
        <f>IFERROR(VLOOKUP(Таблица76[[#This Row],[НОМЕР]],#REF!,6),"")</f>
        <v/>
      </c>
      <c r="F281" s="13" t="str">
        <f>IFERROR(VLOOKUP(Таблица76[[#This Row],[НОМЕР]],#REF!,4,0)-$J$2,"")</f>
        <v/>
      </c>
    </row>
    <row r="282" spans="2:6" ht="15" x14ac:dyDescent="0.2">
      <c r="B282" s="11" t="str">
        <f>IFERROR(VLOOKUP(Таблица76[[#This Row],[НОМЕР]],#REF!,9,0),"")</f>
        <v/>
      </c>
      <c r="C282" s="12">
        <f>IF(Категорії!L282&lt;&gt;9999,Категорії!L282,"")</f>
        <v>0</v>
      </c>
      <c r="D282" s="11" t="str">
        <f>IFERROR(VLOOKUP(Таблица76[[#This Row],[НОМЕР]],#REF!,2),"")</f>
        <v/>
      </c>
      <c r="E282" s="11" t="str">
        <f>IFERROR(VLOOKUP(Таблица76[[#This Row],[НОМЕР]],#REF!,6),"")</f>
        <v/>
      </c>
      <c r="F282" s="13" t="str">
        <f>IFERROR(VLOOKUP(Таблица76[[#This Row],[НОМЕР]],#REF!,4,0)-$J$2,"")</f>
        <v/>
      </c>
    </row>
    <row r="283" spans="2:6" ht="15" x14ac:dyDescent="0.2">
      <c r="B283" s="11" t="str">
        <f>IFERROR(VLOOKUP(Таблица76[[#This Row],[НОМЕР]],#REF!,9,0),"")</f>
        <v/>
      </c>
      <c r="C283" s="12">
        <f>IF(Категорії!L283&lt;&gt;9999,Категорії!L283,"")</f>
        <v>0</v>
      </c>
      <c r="D283" s="11" t="str">
        <f>IFERROR(VLOOKUP(Таблица76[[#This Row],[НОМЕР]],#REF!,2),"")</f>
        <v/>
      </c>
      <c r="E283" s="11" t="str">
        <f>IFERROR(VLOOKUP(Таблица76[[#This Row],[НОМЕР]],#REF!,6),"")</f>
        <v/>
      </c>
      <c r="F283" s="13" t="str">
        <f>IFERROR(VLOOKUP(Таблица76[[#This Row],[НОМЕР]],#REF!,4,0)-$J$2,"")</f>
        <v/>
      </c>
    </row>
    <row r="284" spans="2:6" ht="15" x14ac:dyDescent="0.2">
      <c r="B284" s="11" t="str">
        <f>IFERROR(VLOOKUP(Таблица76[[#This Row],[НОМЕР]],#REF!,9,0),"")</f>
        <v/>
      </c>
      <c r="C284" s="12">
        <f>IF(Категорії!L284&lt;&gt;9999,Категорії!L284,"")</f>
        <v>0</v>
      </c>
      <c r="D284" s="11" t="str">
        <f>IFERROR(VLOOKUP(Таблица76[[#This Row],[НОМЕР]],#REF!,2),"")</f>
        <v/>
      </c>
      <c r="E284" s="11" t="str">
        <f>IFERROR(VLOOKUP(Таблица76[[#This Row],[НОМЕР]],#REF!,6),"")</f>
        <v/>
      </c>
      <c r="F284" s="13" t="str">
        <f>IFERROR(VLOOKUP(Таблица76[[#This Row],[НОМЕР]],#REF!,4,0)-$J$2,"")</f>
        <v/>
      </c>
    </row>
    <row r="285" spans="2:6" ht="15" x14ac:dyDescent="0.2">
      <c r="B285" s="11" t="str">
        <f>IFERROR(VLOOKUP(Таблица76[[#This Row],[НОМЕР]],#REF!,9,0),"")</f>
        <v/>
      </c>
      <c r="C285" s="12">
        <f>IF(Категорії!L285&lt;&gt;9999,Категорії!L285,"")</f>
        <v>0</v>
      </c>
      <c r="D285" s="11" t="str">
        <f>IFERROR(VLOOKUP(Таблица76[[#This Row],[НОМЕР]],#REF!,2),"")</f>
        <v/>
      </c>
      <c r="E285" s="11" t="str">
        <f>IFERROR(VLOOKUP(Таблица76[[#This Row],[НОМЕР]],#REF!,6),"")</f>
        <v/>
      </c>
      <c r="F285" s="13" t="str">
        <f>IFERROR(VLOOKUP(Таблица76[[#This Row],[НОМЕР]],#REF!,4,0)-$J$2,"")</f>
        <v/>
      </c>
    </row>
    <row r="286" spans="2:6" ht="15" x14ac:dyDescent="0.2">
      <c r="B286" s="11" t="str">
        <f>IFERROR(VLOOKUP(Таблица76[[#This Row],[НОМЕР]],#REF!,9,0),"")</f>
        <v/>
      </c>
      <c r="C286" s="12">
        <f>IF(Категорії!L286&lt;&gt;9999,Категорії!L286,"")</f>
        <v>0</v>
      </c>
      <c r="D286" s="11" t="str">
        <f>IFERROR(VLOOKUP(Таблица76[[#This Row],[НОМЕР]],#REF!,2),"")</f>
        <v/>
      </c>
      <c r="E286" s="11" t="str">
        <f>IFERROR(VLOOKUP(Таблица76[[#This Row],[НОМЕР]],#REF!,6),"")</f>
        <v/>
      </c>
      <c r="F286" s="13" t="str">
        <f>IFERROR(VLOOKUP(Таблица76[[#This Row],[НОМЕР]],#REF!,4,0)-$J$2,"")</f>
        <v/>
      </c>
    </row>
    <row r="287" spans="2:6" ht="15" x14ac:dyDescent="0.2">
      <c r="B287" s="11" t="str">
        <f>IFERROR(VLOOKUP(Таблица76[[#This Row],[НОМЕР]],#REF!,9,0),"")</f>
        <v/>
      </c>
      <c r="C287" s="12">
        <f>IF(Категорії!L287&lt;&gt;9999,Категорії!L287,"")</f>
        <v>0</v>
      </c>
      <c r="D287" s="11" t="str">
        <f>IFERROR(VLOOKUP(Таблица76[[#This Row],[НОМЕР]],#REF!,2),"")</f>
        <v/>
      </c>
      <c r="E287" s="11" t="str">
        <f>IFERROR(VLOOKUP(Таблица76[[#This Row],[НОМЕР]],#REF!,6),"")</f>
        <v/>
      </c>
      <c r="F287" s="13" t="str">
        <f>IFERROR(VLOOKUP(Таблица76[[#This Row],[НОМЕР]],#REF!,4,0)-$J$2,"")</f>
        <v/>
      </c>
    </row>
    <row r="288" spans="2:6" ht="15" x14ac:dyDescent="0.2">
      <c r="B288" s="11" t="str">
        <f>IFERROR(VLOOKUP(Таблица76[[#This Row],[НОМЕР]],#REF!,9,0),"")</f>
        <v/>
      </c>
      <c r="C288" s="12">
        <f>IF(Категорії!L288&lt;&gt;9999,Категорії!L288,"")</f>
        <v>0</v>
      </c>
      <c r="D288" s="11" t="str">
        <f>IFERROR(VLOOKUP(Таблица76[[#This Row],[НОМЕР]],#REF!,2),"")</f>
        <v/>
      </c>
      <c r="E288" s="11" t="str">
        <f>IFERROR(VLOOKUP(Таблица76[[#This Row],[НОМЕР]],#REF!,6),"")</f>
        <v/>
      </c>
      <c r="F288" s="13" t="str">
        <f>IFERROR(VLOOKUP(Таблица76[[#This Row],[НОМЕР]],#REF!,4,0)-$J$2,"")</f>
        <v/>
      </c>
    </row>
    <row r="289" spans="2:6" ht="15" x14ac:dyDescent="0.2">
      <c r="B289" s="11" t="str">
        <f>IFERROR(VLOOKUP(Таблица76[[#This Row],[НОМЕР]],#REF!,9,0),"")</f>
        <v/>
      </c>
      <c r="C289" s="12">
        <f>IF(Категорії!L289&lt;&gt;9999,Категорії!L289,"")</f>
        <v>0</v>
      </c>
      <c r="D289" s="11" t="str">
        <f>IFERROR(VLOOKUP(Таблица76[[#This Row],[НОМЕР]],#REF!,2),"")</f>
        <v/>
      </c>
      <c r="E289" s="11" t="str">
        <f>IFERROR(VLOOKUP(Таблица76[[#This Row],[НОМЕР]],#REF!,6),"")</f>
        <v/>
      </c>
      <c r="F289" s="13" t="str">
        <f>IFERROR(VLOOKUP(Таблица76[[#This Row],[НОМЕР]],#REF!,4,0)-$J$2,"")</f>
        <v/>
      </c>
    </row>
    <row r="290" spans="2:6" ht="15" x14ac:dyDescent="0.2">
      <c r="B290" s="11" t="str">
        <f>IFERROR(VLOOKUP(Таблица76[[#This Row],[НОМЕР]],#REF!,9,0),"")</f>
        <v/>
      </c>
      <c r="C290" s="12">
        <f>IF(Категорії!L290&lt;&gt;9999,Категорії!L290,"")</f>
        <v>0</v>
      </c>
      <c r="D290" s="11" t="str">
        <f>IFERROR(VLOOKUP(Таблица76[[#This Row],[НОМЕР]],#REF!,2),"")</f>
        <v/>
      </c>
      <c r="E290" s="11" t="str">
        <f>IFERROR(VLOOKUP(Таблица76[[#This Row],[НОМЕР]],#REF!,6),"")</f>
        <v/>
      </c>
      <c r="F290" s="13" t="str">
        <f>IFERROR(VLOOKUP(Таблица76[[#This Row],[НОМЕР]],#REF!,4,0)-$J$2,"")</f>
        <v/>
      </c>
    </row>
    <row r="291" spans="2:6" ht="15" x14ac:dyDescent="0.2">
      <c r="B291" s="11" t="str">
        <f>IFERROR(VLOOKUP(Таблица76[[#This Row],[НОМЕР]],#REF!,9,0),"")</f>
        <v/>
      </c>
      <c r="C291" s="12">
        <f>IF(Категорії!L291&lt;&gt;9999,Категорії!L291,"")</f>
        <v>0</v>
      </c>
      <c r="D291" s="11" t="str">
        <f>IFERROR(VLOOKUP(Таблица76[[#This Row],[НОМЕР]],#REF!,2),"")</f>
        <v/>
      </c>
      <c r="E291" s="11" t="str">
        <f>IFERROR(VLOOKUP(Таблица76[[#This Row],[НОМЕР]],#REF!,6),"")</f>
        <v/>
      </c>
      <c r="F291" s="13" t="str">
        <f>IFERROR(VLOOKUP(Таблица76[[#This Row],[НОМЕР]],#REF!,4,0)-$J$2,"")</f>
        <v/>
      </c>
    </row>
    <row r="292" spans="2:6" ht="15" x14ac:dyDescent="0.2">
      <c r="B292" s="11" t="str">
        <f>IFERROR(VLOOKUP(Таблица76[[#This Row],[НОМЕР]],#REF!,9,0),"")</f>
        <v/>
      </c>
      <c r="C292" s="12">
        <f>IF(Категорії!L292&lt;&gt;9999,Категорії!L292,"")</f>
        <v>0</v>
      </c>
      <c r="D292" s="11" t="str">
        <f>IFERROR(VLOOKUP(Таблица76[[#This Row],[НОМЕР]],#REF!,2),"")</f>
        <v/>
      </c>
      <c r="E292" s="11" t="str">
        <f>IFERROR(VLOOKUP(Таблица76[[#This Row],[НОМЕР]],#REF!,6),"")</f>
        <v/>
      </c>
      <c r="F292" s="13" t="str">
        <f>IFERROR(VLOOKUP(Таблица76[[#This Row],[НОМЕР]],#REF!,4,0)-$J$2,"")</f>
        <v/>
      </c>
    </row>
    <row r="293" spans="2:6" ht="15" x14ac:dyDescent="0.2">
      <c r="B293" s="11" t="str">
        <f>IFERROR(VLOOKUP(Таблица76[[#This Row],[НОМЕР]],#REF!,9,0),"")</f>
        <v/>
      </c>
      <c r="C293" s="12">
        <f>IF(Категорії!L293&lt;&gt;9999,Категорії!L293,"")</f>
        <v>0</v>
      </c>
      <c r="D293" s="11" t="str">
        <f>IFERROR(VLOOKUP(Таблица76[[#This Row],[НОМЕР]],#REF!,2),"")</f>
        <v/>
      </c>
      <c r="E293" s="11" t="str">
        <f>IFERROR(VLOOKUP(Таблица76[[#This Row],[НОМЕР]],#REF!,6),"")</f>
        <v/>
      </c>
      <c r="F293" s="13" t="str">
        <f>IFERROR(VLOOKUP(Таблица76[[#This Row],[НОМЕР]],#REF!,4,0)-$J$2,"")</f>
        <v/>
      </c>
    </row>
    <row r="294" spans="2:6" ht="15" x14ac:dyDescent="0.2">
      <c r="B294" s="11" t="str">
        <f>IFERROR(VLOOKUP(Таблица76[[#This Row],[НОМЕР]],#REF!,9,0),"")</f>
        <v/>
      </c>
      <c r="C294" s="12">
        <f>IF(Категорії!L294&lt;&gt;9999,Категорії!L294,"")</f>
        <v>0</v>
      </c>
      <c r="D294" s="11" t="str">
        <f>IFERROR(VLOOKUP(Таблица76[[#This Row],[НОМЕР]],#REF!,2),"")</f>
        <v/>
      </c>
      <c r="E294" s="11" t="str">
        <f>IFERROR(VLOOKUP(Таблица76[[#This Row],[НОМЕР]],#REF!,6),"")</f>
        <v/>
      </c>
      <c r="F294" s="13" t="str">
        <f>IFERROR(VLOOKUP(Таблица76[[#This Row],[НОМЕР]],#REF!,4,0)-$J$2,"")</f>
        <v/>
      </c>
    </row>
    <row r="295" spans="2:6" ht="15" x14ac:dyDescent="0.2">
      <c r="B295" s="11" t="str">
        <f>IFERROR(VLOOKUP(Таблица76[[#This Row],[НОМЕР]],#REF!,9,0),"")</f>
        <v/>
      </c>
      <c r="C295" s="12">
        <f>IF(Категорії!L295&lt;&gt;9999,Категорії!L295,"")</f>
        <v>0</v>
      </c>
      <c r="D295" s="11" t="str">
        <f>IFERROR(VLOOKUP(Таблица76[[#This Row],[НОМЕР]],#REF!,2),"")</f>
        <v/>
      </c>
      <c r="E295" s="11" t="str">
        <f>IFERROR(VLOOKUP(Таблица76[[#This Row],[НОМЕР]],#REF!,6),"")</f>
        <v/>
      </c>
      <c r="F295" s="13" t="str">
        <f>IFERROR(VLOOKUP(Таблица76[[#This Row],[НОМЕР]],#REF!,4,0)-$J$2,"")</f>
        <v/>
      </c>
    </row>
    <row r="296" spans="2:6" ht="15" x14ac:dyDescent="0.2">
      <c r="B296" s="11" t="str">
        <f>IFERROR(VLOOKUP(Таблица76[[#This Row],[НОМЕР]],#REF!,9,0),"")</f>
        <v/>
      </c>
      <c r="C296" s="12">
        <f>IF(Категорії!L296&lt;&gt;9999,Категорії!L296,"")</f>
        <v>0</v>
      </c>
      <c r="D296" s="11" t="str">
        <f>IFERROR(VLOOKUP(Таблица76[[#This Row],[НОМЕР]],#REF!,2),"")</f>
        <v/>
      </c>
      <c r="E296" s="11" t="str">
        <f>IFERROR(VLOOKUP(Таблица76[[#This Row],[НОМЕР]],#REF!,6),"")</f>
        <v/>
      </c>
      <c r="F296" s="13" t="str">
        <f>IFERROR(VLOOKUP(Таблица76[[#This Row],[НОМЕР]],#REF!,4,0)-$J$2,"")</f>
        <v/>
      </c>
    </row>
    <row r="297" spans="2:6" ht="15" x14ac:dyDescent="0.2">
      <c r="B297" s="11" t="str">
        <f>IFERROR(VLOOKUP(Таблица76[[#This Row],[НОМЕР]],#REF!,9,0),"")</f>
        <v/>
      </c>
      <c r="C297" s="12">
        <f>IF(Категорії!L297&lt;&gt;9999,Категорії!L297,"")</f>
        <v>0</v>
      </c>
      <c r="D297" s="11" t="str">
        <f>IFERROR(VLOOKUP(Таблица76[[#This Row],[НОМЕР]],#REF!,2),"")</f>
        <v/>
      </c>
      <c r="E297" s="11" t="str">
        <f>IFERROR(VLOOKUP(Таблица76[[#This Row],[НОМЕР]],#REF!,6),"")</f>
        <v/>
      </c>
      <c r="F297" s="13" t="str">
        <f>IFERROR(VLOOKUP(Таблица76[[#This Row],[НОМЕР]],#REF!,4,0)-$J$2,"")</f>
        <v/>
      </c>
    </row>
    <row r="298" spans="2:6" ht="15" x14ac:dyDescent="0.2">
      <c r="B298" s="11" t="str">
        <f>IFERROR(VLOOKUP(Таблица76[[#This Row],[НОМЕР]],#REF!,9,0),"")</f>
        <v/>
      </c>
      <c r="C298" s="12">
        <f>IF(Категорії!L298&lt;&gt;9999,Категорії!L298,"")</f>
        <v>0</v>
      </c>
      <c r="D298" s="11" t="str">
        <f>IFERROR(VLOOKUP(Таблица76[[#This Row],[НОМЕР]],#REF!,2),"")</f>
        <v/>
      </c>
      <c r="E298" s="11" t="str">
        <f>IFERROR(VLOOKUP(Таблица76[[#This Row],[НОМЕР]],#REF!,6),"")</f>
        <v/>
      </c>
      <c r="F298" s="13" t="str">
        <f>IFERROR(VLOOKUP(Таблица76[[#This Row],[НОМЕР]],#REF!,4,0)-$J$2,"")</f>
        <v/>
      </c>
    </row>
    <row r="299" spans="2:6" ht="15" x14ac:dyDescent="0.2">
      <c r="B299" s="11" t="str">
        <f>IFERROR(VLOOKUP(Таблица76[[#This Row],[НОМЕР]],#REF!,9,0),"")</f>
        <v/>
      </c>
      <c r="C299" s="12">
        <f>IF(Категорії!L299&lt;&gt;9999,Категорії!L299,"")</f>
        <v>0</v>
      </c>
      <c r="D299" s="11" t="str">
        <f>IFERROR(VLOOKUP(Таблица76[[#This Row],[НОМЕР]],#REF!,2),"")</f>
        <v/>
      </c>
      <c r="E299" s="11" t="str">
        <f>IFERROR(VLOOKUP(Таблица76[[#This Row],[НОМЕР]],#REF!,6),"")</f>
        <v/>
      </c>
      <c r="F299" s="13" t="str">
        <f>IFERROR(VLOOKUP(Таблица76[[#This Row],[НОМЕР]],#REF!,4,0)-$J$2,"")</f>
        <v/>
      </c>
    </row>
    <row r="300" spans="2:6" ht="15" x14ac:dyDescent="0.2">
      <c r="B300" s="11" t="str">
        <f>IFERROR(VLOOKUP(Таблица76[[#This Row],[НОМЕР]],#REF!,9,0),"")</f>
        <v/>
      </c>
      <c r="C300" s="12">
        <f>IF(Категорії!L300&lt;&gt;9999,Категорії!L300,"")</f>
        <v>0</v>
      </c>
      <c r="D300" s="11" t="str">
        <f>IFERROR(VLOOKUP(Таблица76[[#This Row],[НОМЕР]],#REF!,2),"")</f>
        <v/>
      </c>
      <c r="E300" s="11" t="str">
        <f>IFERROR(VLOOKUP(Таблица76[[#This Row],[НОМЕР]],#REF!,6),"")</f>
        <v/>
      </c>
      <c r="F300" s="13" t="str">
        <f>IFERROR(VLOOKUP(Таблица76[[#This Row],[НОМЕР]],#REF!,4,0)-$J$2,"")</f>
        <v/>
      </c>
    </row>
    <row r="301" spans="2:6" ht="15" x14ac:dyDescent="0.2">
      <c r="B301" s="11" t="str">
        <f>IFERROR(VLOOKUP(Таблица76[[#This Row],[НОМЕР]],#REF!,9,0),"")</f>
        <v/>
      </c>
      <c r="C301" s="12">
        <f>IF(Категорії!L301&lt;&gt;9999,Категорії!L301,"")</f>
        <v>0</v>
      </c>
      <c r="D301" s="11" t="str">
        <f>IFERROR(VLOOKUP(Таблица76[[#This Row],[НОМЕР]],#REF!,2),"")</f>
        <v/>
      </c>
      <c r="E301" s="11" t="str">
        <f>IFERROR(VLOOKUP(Таблица76[[#This Row],[НОМЕР]],#REF!,6),"")</f>
        <v/>
      </c>
      <c r="F301" s="13" t="str">
        <f>IFERROR(VLOOKUP(Таблица76[[#This Row],[НОМЕР]],#REF!,4,0)-$J$2,"")</f>
        <v/>
      </c>
    </row>
    <row r="302" spans="2:6" ht="15" x14ac:dyDescent="0.2">
      <c r="B302" s="11" t="str">
        <f>IFERROR(VLOOKUP(Таблица76[[#This Row],[НОМЕР]],#REF!,9,0),"")</f>
        <v/>
      </c>
      <c r="C302" s="12">
        <f>IF(Категорії!L302&lt;&gt;9999,Категорії!L302,"")</f>
        <v>0</v>
      </c>
      <c r="D302" s="11" t="str">
        <f>IFERROR(VLOOKUP(Таблица76[[#This Row],[НОМЕР]],#REF!,2),"")</f>
        <v/>
      </c>
      <c r="E302" s="11" t="str">
        <f>IFERROR(VLOOKUP(Таблица76[[#This Row],[НОМЕР]],#REF!,6),"")</f>
        <v/>
      </c>
      <c r="F302" s="13" t="str">
        <f>IFERROR(VLOOKUP(Таблица76[[#This Row],[НОМЕР]],#REF!,4,0)-$J$2,"")</f>
        <v/>
      </c>
    </row>
    <row r="303" spans="2:6" ht="15" x14ac:dyDescent="0.2">
      <c r="B303" s="11" t="str">
        <f>IFERROR(VLOOKUP(Таблица76[[#This Row],[НОМЕР]],#REF!,9,0),"")</f>
        <v/>
      </c>
      <c r="C303" s="12">
        <f>IF(Категорії!L303&lt;&gt;9999,Категорії!L303,"")</f>
        <v>0</v>
      </c>
      <c r="D303" s="11" t="str">
        <f>IFERROR(VLOOKUP(Таблица76[[#This Row],[НОМЕР]],#REF!,2),"")</f>
        <v/>
      </c>
      <c r="E303" s="11" t="str">
        <f>IFERROR(VLOOKUP(Таблица76[[#This Row],[НОМЕР]],#REF!,6),"")</f>
        <v/>
      </c>
      <c r="F303" s="13" t="str">
        <f>IFERROR(VLOOKUP(Таблица76[[#This Row],[НОМЕР]],#REF!,4,0)-$J$2,"")</f>
        <v/>
      </c>
    </row>
    <row r="304" spans="2:6" ht="15" x14ac:dyDescent="0.2">
      <c r="B304" s="11" t="str">
        <f>IFERROR(VLOOKUP(Таблица76[[#This Row],[НОМЕР]],#REF!,9,0),"")</f>
        <v/>
      </c>
      <c r="C304" s="12">
        <f>IF(Категорії!L304&lt;&gt;9999,Категорії!L304,"")</f>
        <v>0</v>
      </c>
      <c r="D304" s="11" t="str">
        <f>IFERROR(VLOOKUP(Таблица76[[#This Row],[НОМЕР]],#REF!,2),"")</f>
        <v/>
      </c>
      <c r="E304" s="11" t="str">
        <f>IFERROR(VLOOKUP(Таблица76[[#This Row],[НОМЕР]],#REF!,6),"")</f>
        <v/>
      </c>
      <c r="F304" s="13" t="str">
        <f>IFERROR(VLOOKUP(Таблица76[[#This Row],[НОМЕР]],#REF!,4,0)-$J$2,"")</f>
        <v/>
      </c>
    </row>
    <row r="305" spans="2:6" ht="15" x14ac:dyDescent="0.2">
      <c r="B305" s="11" t="str">
        <f>IFERROR(VLOOKUP(Таблица76[[#This Row],[НОМЕР]],#REF!,9,0),"")</f>
        <v/>
      </c>
      <c r="C305" s="12">
        <f>IF(Категорії!L305&lt;&gt;9999,Категорії!L305,"")</f>
        <v>0</v>
      </c>
      <c r="D305" s="11" t="str">
        <f>IFERROR(VLOOKUP(Таблица76[[#This Row],[НОМЕР]],#REF!,2),"")</f>
        <v/>
      </c>
      <c r="E305" s="11" t="str">
        <f>IFERROR(VLOOKUP(Таблица76[[#This Row],[НОМЕР]],#REF!,6),"")</f>
        <v/>
      </c>
      <c r="F305" s="13" t="str">
        <f>IFERROR(VLOOKUP(Таблица76[[#This Row],[НОМЕР]],#REF!,4,0)-$J$2,"")</f>
        <v/>
      </c>
    </row>
    <row r="306" spans="2:6" ht="15" x14ac:dyDescent="0.2">
      <c r="B306" s="11" t="str">
        <f>IFERROR(VLOOKUP(Таблица76[[#This Row],[НОМЕР]],#REF!,9,0),"")</f>
        <v/>
      </c>
      <c r="C306" s="12">
        <f>IF(Категорії!L306&lt;&gt;9999,Категорії!L306,"")</f>
        <v>0</v>
      </c>
      <c r="D306" s="11" t="str">
        <f>IFERROR(VLOOKUP(Таблица76[[#This Row],[НОМЕР]],#REF!,2),"")</f>
        <v/>
      </c>
      <c r="E306" s="11" t="str">
        <f>IFERROR(VLOOKUP(Таблица76[[#This Row],[НОМЕР]],#REF!,6),"")</f>
        <v/>
      </c>
      <c r="F306" s="13" t="str">
        <f>IFERROR(VLOOKUP(Таблица76[[#This Row],[НОМЕР]],#REF!,4,0)-$J$2,"")</f>
        <v/>
      </c>
    </row>
    <row r="307" spans="2:6" ht="15" x14ac:dyDescent="0.2">
      <c r="B307" s="11" t="str">
        <f>IFERROR(VLOOKUP(Таблица76[[#This Row],[НОМЕР]],#REF!,9,0),"")</f>
        <v/>
      </c>
      <c r="C307" s="12">
        <f>IF(Категорії!L307&lt;&gt;9999,Категорії!L307,"")</f>
        <v>0</v>
      </c>
      <c r="D307" s="11" t="str">
        <f>IFERROR(VLOOKUP(Таблица76[[#This Row],[НОМЕР]],#REF!,2),"")</f>
        <v/>
      </c>
      <c r="E307" s="11" t="str">
        <f>IFERROR(VLOOKUP(Таблица76[[#This Row],[НОМЕР]],#REF!,6),"")</f>
        <v/>
      </c>
      <c r="F307" s="13" t="str">
        <f>IFERROR(VLOOKUP(Таблица76[[#This Row],[НОМЕР]],#REF!,4,0)-$J$2,"")</f>
        <v/>
      </c>
    </row>
    <row r="308" spans="2:6" ht="15" x14ac:dyDescent="0.2">
      <c r="B308" s="11" t="str">
        <f>IFERROR(VLOOKUP(Таблица76[[#This Row],[НОМЕР]],#REF!,9,0),"")</f>
        <v/>
      </c>
      <c r="C308" s="12">
        <f>IF(Категорії!L308&lt;&gt;9999,Категорії!L308,"")</f>
        <v>0</v>
      </c>
      <c r="D308" s="11" t="str">
        <f>IFERROR(VLOOKUP(Таблица76[[#This Row],[НОМЕР]],#REF!,2),"")</f>
        <v/>
      </c>
      <c r="E308" s="11" t="str">
        <f>IFERROR(VLOOKUP(Таблица76[[#This Row],[НОМЕР]],#REF!,6),"")</f>
        <v/>
      </c>
      <c r="F308" s="13" t="str">
        <f>IFERROR(VLOOKUP(Таблица76[[#This Row],[НОМЕР]],#REF!,4,0)-$J$2,"")</f>
        <v/>
      </c>
    </row>
    <row r="309" spans="2:6" ht="15" x14ac:dyDescent="0.2">
      <c r="B309" s="11" t="str">
        <f>IFERROR(VLOOKUP(Таблица76[[#This Row],[НОМЕР]],#REF!,9,0),"")</f>
        <v/>
      </c>
      <c r="C309" s="12">
        <f>IF(Категорії!L309&lt;&gt;9999,Категорії!L309,"")</f>
        <v>0</v>
      </c>
      <c r="D309" s="11" t="str">
        <f>IFERROR(VLOOKUP(Таблица76[[#This Row],[НОМЕР]],#REF!,2),"")</f>
        <v/>
      </c>
      <c r="E309" s="11" t="str">
        <f>IFERROR(VLOOKUP(Таблица76[[#This Row],[НОМЕР]],#REF!,6),"")</f>
        <v/>
      </c>
      <c r="F309" s="13" t="str">
        <f>IFERROR(VLOOKUP(Таблица76[[#This Row],[НОМЕР]],#REF!,4,0)-$J$2,"")</f>
        <v/>
      </c>
    </row>
    <row r="310" spans="2:6" ht="15" x14ac:dyDescent="0.2">
      <c r="B310" s="11" t="str">
        <f>IFERROR(VLOOKUP(Таблица76[[#This Row],[НОМЕР]],#REF!,9,0),"")</f>
        <v/>
      </c>
      <c r="C310" s="12">
        <f>IF(Категорії!L310&lt;&gt;9999,Категорії!L310,"")</f>
        <v>0</v>
      </c>
      <c r="D310" s="11" t="str">
        <f>IFERROR(VLOOKUP(Таблица76[[#This Row],[НОМЕР]],#REF!,2),"")</f>
        <v/>
      </c>
      <c r="E310" s="11" t="str">
        <f>IFERROR(VLOOKUP(Таблица76[[#This Row],[НОМЕР]],#REF!,6),"")</f>
        <v/>
      </c>
      <c r="F310" s="13" t="str">
        <f>IFERROR(VLOOKUP(Таблица76[[#This Row],[НОМЕР]],#REF!,4,0)-$J$2,"")</f>
        <v/>
      </c>
    </row>
    <row r="311" spans="2:6" ht="15" x14ac:dyDescent="0.2">
      <c r="B311" s="11" t="str">
        <f>IFERROR(VLOOKUP(Таблица76[[#This Row],[НОМЕР]],#REF!,9,0),"")</f>
        <v/>
      </c>
      <c r="C311" s="12">
        <f>IF(Категорії!L311&lt;&gt;9999,Категорії!L311,"")</f>
        <v>0</v>
      </c>
      <c r="D311" s="11" t="str">
        <f>IFERROR(VLOOKUP(Таблица76[[#This Row],[НОМЕР]],#REF!,2),"")</f>
        <v/>
      </c>
      <c r="E311" s="11" t="str">
        <f>IFERROR(VLOOKUP(Таблица76[[#This Row],[НОМЕР]],#REF!,6),"")</f>
        <v/>
      </c>
      <c r="F311" s="13" t="str">
        <f>IFERROR(VLOOKUP(Таблица76[[#This Row],[НОМЕР]],#REF!,4,0)-$J$2,"")</f>
        <v/>
      </c>
    </row>
    <row r="312" spans="2:6" ht="15" x14ac:dyDescent="0.2">
      <c r="B312" s="11" t="str">
        <f>IFERROR(VLOOKUP(Таблица76[[#This Row],[НОМЕР]],#REF!,9,0),"")</f>
        <v/>
      </c>
      <c r="C312" s="12">
        <f>IF(Категорії!L312&lt;&gt;9999,Категорії!L312,"")</f>
        <v>0</v>
      </c>
      <c r="D312" s="11" t="str">
        <f>IFERROR(VLOOKUP(Таблица76[[#This Row],[НОМЕР]],#REF!,2),"")</f>
        <v/>
      </c>
      <c r="E312" s="11" t="str">
        <f>IFERROR(VLOOKUP(Таблица76[[#This Row],[НОМЕР]],#REF!,6),"")</f>
        <v/>
      </c>
      <c r="F312" s="13" t="str">
        <f>IFERROR(VLOOKUP(Таблица76[[#This Row],[НОМЕР]],#REF!,4,0)-$J$2,"")</f>
        <v/>
      </c>
    </row>
    <row r="313" spans="2:6" ht="15" x14ac:dyDescent="0.2">
      <c r="B313" s="11" t="str">
        <f>IFERROR(VLOOKUP(Таблица76[[#This Row],[НОМЕР]],#REF!,9,0),"")</f>
        <v/>
      </c>
      <c r="C313" s="12">
        <f>IF(Категорії!L313&lt;&gt;9999,Категорії!L313,"")</f>
        <v>0</v>
      </c>
      <c r="D313" s="11" t="str">
        <f>IFERROR(VLOOKUP(Таблица76[[#This Row],[НОМЕР]],#REF!,2),"")</f>
        <v/>
      </c>
      <c r="E313" s="11" t="str">
        <f>IFERROR(VLOOKUP(Таблица76[[#This Row],[НОМЕР]],#REF!,6),"")</f>
        <v/>
      </c>
      <c r="F313" s="13" t="str">
        <f>IFERROR(VLOOKUP(Таблица76[[#This Row],[НОМЕР]],#REF!,4,0)-$J$2,"")</f>
        <v/>
      </c>
    </row>
    <row r="314" spans="2:6" ht="15" x14ac:dyDescent="0.2">
      <c r="B314" s="11" t="str">
        <f>IFERROR(VLOOKUP(Таблица76[[#This Row],[НОМЕР]],#REF!,9,0),"")</f>
        <v/>
      </c>
      <c r="C314" s="12">
        <f>IF(Категорії!L314&lt;&gt;9999,Категорії!L314,"")</f>
        <v>0</v>
      </c>
      <c r="D314" s="11" t="str">
        <f>IFERROR(VLOOKUP(Таблица76[[#This Row],[НОМЕР]],#REF!,2),"")</f>
        <v/>
      </c>
      <c r="E314" s="11" t="str">
        <f>IFERROR(VLOOKUP(Таблица76[[#This Row],[НОМЕР]],#REF!,6),"")</f>
        <v/>
      </c>
      <c r="F314" s="13" t="str">
        <f>IFERROR(VLOOKUP(Таблица76[[#This Row],[НОМЕР]],#REF!,4,0)-$J$2,"")</f>
        <v/>
      </c>
    </row>
    <row r="315" spans="2:6" ht="15" x14ac:dyDescent="0.2">
      <c r="B315" s="11" t="str">
        <f>IFERROR(VLOOKUP(Таблица76[[#This Row],[НОМЕР]],#REF!,9,0),"")</f>
        <v/>
      </c>
      <c r="C315" s="12">
        <f>IF(Категорії!L315&lt;&gt;9999,Категорії!L315,"")</f>
        <v>0</v>
      </c>
      <c r="D315" s="11" t="str">
        <f>IFERROR(VLOOKUP(Таблица76[[#This Row],[НОМЕР]],#REF!,2),"")</f>
        <v/>
      </c>
      <c r="E315" s="11" t="str">
        <f>IFERROR(VLOOKUP(Таблица76[[#This Row],[НОМЕР]],#REF!,6),"")</f>
        <v/>
      </c>
      <c r="F315" s="13" t="str">
        <f>IFERROR(VLOOKUP(Таблица76[[#This Row],[НОМЕР]],#REF!,4,0)-$J$2,"")</f>
        <v/>
      </c>
    </row>
    <row r="316" spans="2:6" ht="15" x14ac:dyDescent="0.2">
      <c r="B316" s="11" t="str">
        <f>IFERROR(VLOOKUP(Таблица76[[#This Row],[НОМЕР]],#REF!,9,0),"")</f>
        <v/>
      </c>
      <c r="C316" s="12">
        <f>IF(Категорії!L316&lt;&gt;9999,Категорії!L316,"")</f>
        <v>0</v>
      </c>
      <c r="D316" s="11" t="str">
        <f>IFERROR(VLOOKUP(Таблица76[[#This Row],[НОМЕР]],#REF!,2),"")</f>
        <v/>
      </c>
      <c r="E316" s="11" t="str">
        <f>IFERROR(VLOOKUP(Таблица76[[#This Row],[НОМЕР]],#REF!,6),"")</f>
        <v/>
      </c>
      <c r="F316" s="13" t="str">
        <f>IFERROR(VLOOKUP(Таблица76[[#This Row],[НОМЕР]],#REF!,4,0)-$J$2,"")</f>
        <v/>
      </c>
    </row>
    <row r="317" spans="2:6" ht="15" x14ac:dyDescent="0.2">
      <c r="B317" s="11" t="str">
        <f>IFERROR(VLOOKUP(Таблица76[[#This Row],[НОМЕР]],#REF!,9,0),"")</f>
        <v/>
      </c>
      <c r="C317" s="12">
        <f>IF(Категорії!L317&lt;&gt;9999,Категорії!L317,"")</f>
        <v>0</v>
      </c>
      <c r="D317" s="11" t="str">
        <f>IFERROR(VLOOKUP(Таблица76[[#This Row],[НОМЕР]],#REF!,2),"")</f>
        <v/>
      </c>
      <c r="E317" s="11" t="str">
        <f>IFERROR(VLOOKUP(Таблица76[[#This Row],[НОМЕР]],#REF!,6),"")</f>
        <v/>
      </c>
      <c r="F317" s="13" t="str">
        <f>IFERROR(VLOOKUP(Таблица76[[#This Row],[НОМЕР]],#REF!,4,0)-$J$2,"")</f>
        <v/>
      </c>
    </row>
    <row r="318" spans="2:6" ht="15" x14ac:dyDescent="0.2">
      <c r="B318" s="11" t="str">
        <f>IFERROR(VLOOKUP(Таблица76[[#This Row],[НОМЕР]],#REF!,9,0),"")</f>
        <v/>
      </c>
      <c r="C318" s="12">
        <f>IF(Категорії!L318&lt;&gt;9999,Категорії!L318,"")</f>
        <v>0</v>
      </c>
      <c r="D318" s="11" t="str">
        <f>IFERROR(VLOOKUP(Таблица76[[#This Row],[НОМЕР]],#REF!,2),"")</f>
        <v/>
      </c>
      <c r="E318" s="11" t="str">
        <f>IFERROR(VLOOKUP(Таблица76[[#This Row],[НОМЕР]],#REF!,6),"")</f>
        <v/>
      </c>
      <c r="F318" s="13" t="str">
        <f>IFERROR(VLOOKUP(Таблица76[[#This Row],[НОМЕР]],#REF!,4,0)-$J$2,"")</f>
        <v/>
      </c>
    </row>
    <row r="319" spans="2:6" ht="15" x14ac:dyDescent="0.2">
      <c r="B319" s="11" t="str">
        <f>IFERROR(VLOOKUP(Таблица76[[#This Row],[НОМЕР]],#REF!,9,0),"")</f>
        <v/>
      </c>
      <c r="C319" s="12">
        <f>IF(Категорії!L319&lt;&gt;9999,Категорії!L319,"")</f>
        <v>0</v>
      </c>
      <c r="D319" s="11" t="str">
        <f>IFERROR(VLOOKUP(Таблица76[[#This Row],[НОМЕР]],#REF!,2),"")</f>
        <v/>
      </c>
      <c r="E319" s="11" t="str">
        <f>IFERROR(VLOOKUP(Таблица76[[#This Row],[НОМЕР]],#REF!,6),"")</f>
        <v/>
      </c>
      <c r="F319" s="13" t="str">
        <f>IFERROR(VLOOKUP(Таблица76[[#This Row],[НОМЕР]],#REF!,4,0)-$J$2,"")</f>
        <v/>
      </c>
    </row>
    <row r="320" spans="2:6" ht="15" x14ac:dyDescent="0.2">
      <c r="B320" s="11" t="str">
        <f>IFERROR(VLOOKUP(Таблица76[[#This Row],[НОМЕР]],#REF!,9,0),"")</f>
        <v/>
      </c>
      <c r="C320" s="12">
        <f>IF(Категорії!L320&lt;&gt;9999,Категорії!L320,"")</f>
        <v>0</v>
      </c>
      <c r="D320" s="11" t="str">
        <f>IFERROR(VLOOKUP(Таблица76[[#This Row],[НОМЕР]],#REF!,2),"")</f>
        <v/>
      </c>
      <c r="E320" s="11" t="str">
        <f>IFERROR(VLOOKUP(Таблица76[[#This Row],[НОМЕР]],#REF!,6),"")</f>
        <v/>
      </c>
      <c r="F320" s="13" t="str">
        <f>IFERROR(VLOOKUP(Таблица76[[#This Row],[НОМЕР]],#REF!,4,0)-$J$2,"")</f>
        <v/>
      </c>
    </row>
    <row r="321" spans="2:6" ht="15" x14ac:dyDescent="0.2">
      <c r="B321" s="11" t="str">
        <f>IFERROR(VLOOKUP(Таблица76[[#This Row],[НОМЕР]],#REF!,9,0),"")</f>
        <v/>
      </c>
      <c r="C321" s="12">
        <f>IF(Категорії!L321&lt;&gt;9999,Категорії!L321,"")</f>
        <v>0</v>
      </c>
      <c r="D321" s="11" t="str">
        <f>IFERROR(VLOOKUP(Таблица76[[#This Row],[НОМЕР]],#REF!,2),"")</f>
        <v/>
      </c>
      <c r="E321" s="11" t="str">
        <f>IFERROR(VLOOKUP(Таблица76[[#This Row],[НОМЕР]],#REF!,6),"")</f>
        <v/>
      </c>
      <c r="F321" s="13" t="str">
        <f>IFERROR(VLOOKUP(Таблица76[[#This Row],[НОМЕР]],#REF!,4,0)-$J$2,"")</f>
        <v/>
      </c>
    </row>
    <row r="322" spans="2:6" ht="15" x14ac:dyDescent="0.2">
      <c r="B322" s="11" t="str">
        <f>IFERROR(VLOOKUP(Таблица76[[#This Row],[НОМЕР]],#REF!,9,0),"")</f>
        <v/>
      </c>
      <c r="C322" s="12">
        <f>IF(Категорії!L322&lt;&gt;9999,Категорії!L322,"")</f>
        <v>0</v>
      </c>
      <c r="D322" s="11" t="str">
        <f>IFERROR(VLOOKUP(Таблица76[[#This Row],[НОМЕР]],#REF!,2),"")</f>
        <v/>
      </c>
      <c r="E322" s="11" t="str">
        <f>IFERROR(VLOOKUP(Таблица76[[#This Row],[НОМЕР]],#REF!,6),"")</f>
        <v/>
      </c>
      <c r="F322" s="13" t="str">
        <f>IFERROR(VLOOKUP(Таблица76[[#This Row],[НОМЕР]],#REF!,4,0)-$J$2,"")</f>
        <v/>
      </c>
    </row>
    <row r="323" spans="2:6" ht="15" x14ac:dyDescent="0.2">
      <c r="B323" s="11" t="str">
        <f>IFERROR(VLOOKUP(Таблица76[[#This Row],[НОМЕР]],#REF!,9,0),"")</f>
        <v/>
      </c>
      <c r="C323" s="12">
        <f>IF(Категорії!L323&lt;&gt;9999,Категорії!L323,"")</f>
        <v>0</v>
      </c>
      <c r="D323" s="11" t="str">
        <f>IFERROR(VLOOKUP(Таблица76[[#This Row],[НОМЕР]],#REF!,2),"")</f>
        <v/>
      </c>
      <c r="E323" s="11" t="str">
        <f>IFERROR(VLOOKUP(Таблица76[[#This Row],[НОМЕР]],#REF!,6),"")</f>
        <v/>
      </c>
      <c r="F323" s="13" t="str">
        <f>IFERROR(VLOOKUP(Таблица76[[#This Row],[НОМЕР]],#REF!,4,0)-$J$2,"")</f>
        <v/>
      </c>
    </row>
    <row r="324" spans="2:6" ht="15" x14ac:dyDescent="0.2">
      <c r="B324" s="11" t="str">
        <f>IFERROR(VLOOKUP(Таблица76[[#This Row],[НОМЕР]],#REF!,9,0),"")</f>
        <v/>
      </c>
      <c r="C324" s="12">
        <f>IF(Категорії!L324&lt;&gt;9999,Категорії!L324,"")</f>
        <v>0</v>
      </c>
      <c r="D324" s="11" t="str">
        <f>IFERROR(VLOOKUP(Таблица76[[#This Row],[НОМЕР]],#REF!,2),"")</f>
        <v/>
      </c>
      <c r="E324" s="11" t="str">
        <f>IFERROR(VLOOKUP(Таблица76[[#This Row],[НОМЕР]],#REF!,6),"")</f>
        <v/>
      </c>
      <c r="F324" s="13" t="str">
        <f>IFERROR(VLOOKUP(Таблица76[[#This Row],[НОМЕР]],#REF!,4,0)-$J$2,"")</f>
        <v/>
      </c>
    </row>
    <row r="325" spans="2:6" ht="15" x14ac:dyDescent="0.2">
      <c r="B325" s="11" t="str">
        <f>IFERROR(VLOOKUP(Таблица76[[#This Row],[НОМЕР]],#REF!,9,0),"")</f>
        <v/>
      </c>
      <c r="C325" s="12">
        <f>IF(Категорії!L325&lt;&gt;9999,Категорії!L325,"")</f>
        <v>0</v>
      </c>
      <c r="D325" s="11" t="str">
        <f>IFERROR(VLOOKUP(Таблица76[[#This Row],[НОМЕР]],#REF!,2),"")</f>
        <v/>
      </c>
      <c r="E325" s="11" t="str">
        <f>IFERROR(VLOOKUP(Таблица76[[#This Row],[НОМЕР]],#REF!,6),"")</f>
        <v/>
      </c>
      <c r="F325" s="13" t="str">
        <f>IFERROR(VLOOKUP(Таблица76[[#This Row],[НОМЕР]],#REF!,4,0)-$J$2,"")</f>
        <v/>
      </c>
    </row>
    <row r="326" spans="2:6" ht="15" x14ac:dyDescent="0.2">
      <c r="B326" s="11" t="str">
        <f>IFERROR(VLOOKUP(Таблица76[[#This Row],[НОМЕР]],#REF!,9,0),"")</f>
        <v/>
      </c>
      <c r="C326" s="12">
        <f>IF(Категорії!L326&lt;&gt;9999,Категорії!L326,"")</f>
        <v>0</v>
      </c>
      <c r="D326" s="11" t="str">
        <f>IFERROR(VLOOKUP(Таблица76[[#This Row],[НОМЕР]],#REF!,2),"")</f>
        <v/>
      </c>
      <c r="E326" s="11" t="str">
        <f>IFERROR(VLOOKUP(Таблица76[[#This Row],[НОМЕР]],#REF!,6),"")</f>
        <v/>
      </c>
      <c r="F326" s="13" t="str">
        <f>IFERROR(VLOOKUP(Таблица76[[#This Row],[НОМЕР]],#REF!,4,0)-$J$2,"")</f>
        <v/>
      </c>
    </row>
    <row r="327" spans="2:6" ht="15" x14ac:dyDescent="0.2">
      <c r="B327" s="11" t="str">
        <f>IFERROR(VLOOKUP(Таблица76[[#This Row],[НОМЕР]],#REF!,9,0),"")</f>
        <v/>
      </c>
      <c r="C327" s="12">
        <f>IF(Категорії!L327&lt;&gt;9999,Категорії!L327,"")</f>
        <v>0</v>
      </c>
      <c r="D327" s="11" t="str">
        <f>IFERROR(VLOOKUP(Таблица76[[#This Row],[НОМЕР]],#REF!,2),"")</f>
        <v/>
      </c>
      <c r="E327" s="11" t="str">
        <f>IFERROR(VLOOKUP(Таблица76[[#This Row],[НОМЕР]],#REF!,6),"")</f>
        <v/>
      </c>
      <c r="F327" s="13" t="str">
        <f>IFERROR(VLOOKUP(Таблица76[[#This Row],[НОМЕР]],#REF!,4,0)-$J$2,"")</f>
        <v/>
      </c>
    </row>
    <row r="328" spans="2:6" ht="15" x14ac:dyDescent="0.2">
      <c r="B328" s="11" t="str">
        <f>IFERROR(VLOOKUP(Таблица76[[#This Row],[НОМЕР]],#REF!,9,0),"")</f>
        <v/>
      </c>
      <c r="C328" s="12">
        <f>IF(Категорії!L328&lt;&gt;9999,Категорії!L328,"")</f>
        <v>0</v>
      </c>
      <c r="D328" s="11" t="str">
        <f>IFERROR(VLOOKUP(Таблица76[[#This Row],[НОМЕР]],#REF!,2),"")</f>
        <v/>
      </c>
      <c r="E328" s="11" t="str">
        <f>IFERROR(VLOOKUP(Таблица76[[#This Row],[НОМЕР]],#REF!,6),"")</f>
        <v/>
      </c>
      <c r="F328" s="13" t="str">
        <f>IFERROR(VLOOKUP(Таблица76[[#This Row],[НОМЕР]],#REF!,4,0)-$J$2,"")</f>
        <v/>
      </c>
    </row>
    <row r="329" spans="2:6" ht="15" x14ac:dyDescent="0.2">
      <c r="B329" s="11" t="str">
        <f>IFERROR(VLOOKUP(Таблица76[[#This Row],[НОМЕР]],#REF!,9,0),"")</f>
        <v/>
      </c>
      <c r="C329" s="12">
        <f>IF(Категорії!L329&lt;&gt;9999,Категорії!L329,"")</f>
        <v>0</v>
      </c>
      <c r="D329" s="11" t="str">
        <f>IFERROR(VLOOKUP(Таблица76[[#This Row],[НОМЕР]],#REF!,2),"")</f>
        <v/>
      </c>
      <c r="E329" s="11" t="str">
        <f>IFERROR(VLOOKUP(Таблица76[[#This Row],[НОМЕР]],#REF!,6),"")</f>
        <v/>
      </c>
      <c r="F329" s="13" t="str">
        <f>IFERROR(VLOOKUP(Таблица76[[#This Row],[НОМЕР]],#REF!,4,0)-$J$2,"")</f>
        <v/>
      </c>
    </row>
    <row r="330" spans="2:6" ht="15" x14ac:dyDescent="0.2">
      <c r="B330" s="11" t="str">
        <f>IFERROR(VLOOKUP(Таблица76[[#This Row],[НОМЕР]],#REF!,9,0),"")</f>
        <v/>
      </c>
      <c r="C330" s="12">
        <f>IF(Категорії!L330&lt;&gt;9999,Категорії!L330,"")</f>
        <v>0</v>
      </c>
      <c r="D330" s="11" t="str">
        <f>IFERROR(VLOOKUP(Таблица76[[#This Row],[НОМЕР]],#REF!,2),"")</f>
        <v/>
      </c>
      <c r="E330" s="11" t="str">
        <f>IFERROR(VLOOKUP(Таблица76[[#This Row],[НОМЕР]],#REF!,6),"")</f>
        <v/>
      </c>
      <c r="F330" s="13" t="str">
        <f>IFERROR(VLOOKUP(Таблица76[[#This Row],[НОМЕР]],#REF!,4,0)-$J$2,"")</f>
        <v/>
      </c>
    </row>
    <row r="331" spans="2:6" ht="15" x14ac:dyDescent="0.2">
      <c r="B331" s="11" t="str">
        <f>IFERROR(VLOOKUP(Таблица76[[#This Row],[НОМЕР]],#REF!,9,0),"")</f>
        <v/>
      </c>
      <c r="C331" s="12">
        <f>IF(Категорії!L331&lt;&gt;9999,Категорії!L331,"")</f>
        <v>0</v>
      </c>
      <c r="D331" s="11" t="str">
        <f>IFERROR(VLOOKUP(Таблица76[[#This Row],[НОМЕР]],#REF!,2),"")</f>
        <v/>
      </c>
      <c r="E331" s="11" t="str">
        <f>IFERROR(VLOOKUP(Таблица76[[#This Row],[НОМЕР]],#REF!,6),"")</f>
        <v/>
      </c>
      <c r="F331" s="13" t="str">
        <f>IFERROR(VLOOKUP(Таблица76[[#This Row],[НОМЕР]],#REF!,4,0)-$J$2,"")</f>
        <v/>
      </c>
    </row>
    <row r="332" spans="2:6" ht="15" x14ac:dyDescent="0.2">
      <c r="B332" s="11" t="str">
        <f>IFERROR(VLOOKUP(Таблица76[[#This Row],[НОМЕР]],#REF!,9,0),"")</f>
        <v/>
      </c>
      <c r="C332" s="12">
        <f>IF(Категорії!L332&lt;&gt;9999,Категорії!L332,"")</f>
        <v>0</v>
      </c>
      <c r="D332" s="11" t="str">
        <f>IFERROR(VLOOKUP(Таблица76[[#This Row],[НОМЕР]],#REF!,2),"")</f>
        <v/>
      </c>
      <c r="E332" s="11" t="str">
        <f>IFERROR(VLOOKUP(Таблица76[[#This Row],[НОМЕР]],#REF!,6),"")</f>
        <v/>
      </c>
      <c r="F332" s="13" t="str">
        <f>IFERROR(VLOOKUP(Таблица76[[#This Row],[НОМЕР]],#REF!,4,0)-$J$2,"")</f>
        <v/>
      </c>
    </row>
    <row r="333" spans="2:6" ht="15" x14ac:dyDescent="0.2">
      <c r="B333" s="11" t="str">
        <f>IFERROR(VLOOKUP(Таблица76[[#This Row],[НОМЕР]],#REF!,9,0),"")</f>
        <v/>
      </c>
      <c r="C333" s="12">
        <f>IF(Категорії!L333&lt;&gt;9999,Категорії!L333,"")</f>
        <v>0</v>
      </c>
      <c r="D333" s="11" t="str">
        <f>IFERROR(VLOOKUP(Таблица76[[#This Row],[НОМЕР]],#REF!,2),"")</f>
        <v/>
      </c>
      <c r="E333" s="11" t="str">
        <f>IFERROR(VLOOKUP(Таблица76[[#This Row],[НОМЕР]],#REF!,6),"")</f>
        <v/>
      </c>
      <c r="F333" s="13" t="str">
        <f>IFERROR(VLOOKUP(Таблица76[[#This Row],[НОМЕР]],#REF!,4,0)-$J$2,"")</f>
        <v/>
      </c>
    </row>
    <row r="334" spans="2:6" ht="15" x14ac:dyDescent="0.2">
      <c r="B334" s="11" t="str">
        <f>IFERROR(VLOOKUP(Таблица76[[#This Row],[НОМЕР]],#REF!,9,0),"")</f>
        <v/>
      </c>
      <c r="C334" s="12">
        <f>IF(Категорії!L334&lt;&gt;9999,Категорії!L334,"")</f>
        <v>0</v>
      </c>
      <c r="D334" s="11" t="str">
        <f>IFERROR(VLOOKUP(Таблица76[[#This Row],[НОМЕР]],#REF!,2),"")</f>
        <v/>
      </c>
      <c r="E334" s="11" t="str">
        <f>IFERROR(VLOOKUP(Таблица76[[#This Row],[НОМЕР]],#REF!,6),"")</f>
        <v/>
      </c>
      <c r="F334" s="13" t="str">
        <f>IFERROR(VLOOKUP(Таблица76[[#This Row],[НОМЕР]],#REF!,4,0)-$J$2,"")</f>
        <v/>
      </c>
    </row>
    <row r="335" spans="2:6" ht="15" x14ac:dyDescent="0.2">
      <c r="B335" s="11" t="str">
        <f>IFERROR(VLOOKUP(Таблица76[[#This Row],[НОМЕР]],#REF!,9,0),"")</f>
        <v/>
      </c>
      <c r="C335" s="12">
        <f>IF(Категорії!L335&lt;&gt;9999,Категорії!L335,"")</f>
        <v>0</v>
      </c>
      <c r="D335" s="11" t="str">
        <f>IFERROR(VLOOKUP(Таблица76[[#This Row],[НОМЕР]],#REF!,2),"")</f>
        <v/>
      </c>
      <c r="E335" s="11" t="str">
        <f>IFERROR(VLOOKUP(Таблица76[[#This Row],[НОМЕР]],#REF!,6),"")</f>
        <v/>
      </c>
      <c r="F335" s="13" t="str">
        <f>IFERROR(VLOOKUP(Таблица76[[#This Row],[НОМЕР]],#REF!,4,0)-$J$2,"")</f>
        <v/>
      </c>
    </row>
    <row r="336" spans="2:6" ht="15" x14ac:dyDescent="0.2">
      <c r="B336" s="11" t="str">
        <f>IFERROR(VLOOKUP(Таблица76[[#This Row],[НОМЕР]],#REF!,9,0),"")</f>
        <v/>
      </c>
      <c r="C336" s="12">
        <f>IF(Категорії!L336&lt;&gt;9999,Категорії!L336,"")</f>
        <v>0</v>
      </c>
      <c r="D336" s="11" t="str">
        <f>IFERROR(VLOOKUP(Таблица76[[#This Row],[НОМЕР]],#REF!,2),"")</f>
        <v/>
      </c>
      <c r="E336" s="11" t="str">
        <f>IFERROR(VLOOKUP(Таблица76[[#This Row],[НОМЕР]],#REF!,6),"")</f>
        <v/>
      </c>
      <c r="F336" s="13" t="str">
        <f>IFERROR(VLOOKUP(Таблица76[[#This Row],[НОМЕР]],#REF!,4,0)-$J$2,"")</f>
        <v/>
      </c>
    </row>
    <row r="337" spans="2:6" ht="15" x14ac:dyDescent="0.2">
      <c r="B337" s="11" t="str">
        <f>IFERROR(VLOOKUP(Таблица76[[#This Row],[НОМЕР]],#REF!,9,0),"")</f>
        <v/>
      </c>
      <c r="C337" s="12">
        <f>IF(Категорії!L337&lt;&gt;9999,Категорії!L337,"")</f>
        <v>0</v>
      </c>
      <c r="D337" s="11" t="str">
        <f>IFERROR(VLOOKUP(Таблица76[[#This Row],[НОМЕР]],#REF!,2),"")</f>
        <v/>
      </c>
      <c r="E337" s="11" t="str">
        <f>IFERROR(VLOOKUP(Таблица76[[#This Row],[НОМЕР]],#REF!,6),"")</f>
        <v/>
      </c>
      <c r="F337" s="13" t="str">
        <f>IFERROR(VLOOKUP(Таблица76[[#This Row],[НОМЕР]],#REF!,4,0)-$J$2,"")</f>
        <v/>
      </c>
    </row>
    <row r="338" spans="2:6" ht="15" x14ac:dyDescent="0.2">
      <c r="B338" s="11" t="str">
        <f>IFERROR(VLOOKUP(Таблица76[[#This Row],[НОМЕР]],#REF!,9,0),"")</f>
        <v/>
      </c>
      <c r="C338" s="12">
        <f>IF(Категорії!L338&lt;&gt;9999,Категорії!L338,"")</f>
        <v>0</v>
      </c>
      <c r="D338" s="11" t="str">
        <f>IFERROR(VLOOKUP(Таблица76[[#This Row],[НОМЕР]],#REF!,2),"")</f>
        <v/>
      </c>
      <c r="E338" s="11" t="str">
        <f>IFERROR(VLOOKUP(Таблица76[[#This Row],[НОМЕР]],#REF!,6),"")</f>
        <v/>
      </c>
      <c r="F338" s="13" t="str">
        <f>IFERROR(VLOOKUP(Таблица76[[#This Row],[НОМЕР]],#REF!,4,0)-$J$2,"")</f>
        <v/>
      </c>
    </row>
    <row r="339" spans="2:6" ht="15" x14ac:dyDescent="0.2">
      <c r="B339" s="11" t="str">
        <f>IFERROR(VLOOKUP(Таблица76[[#This Row],[НОМЕР]],#REF!,9,0),"")</f>
        <v/>
      </c>
      <c r="C339" s="12">
        <f>IF(Категорії!L339&lt;&gt;9999,Категорії!L339,"")</f>
        <v>0</v>
      </c>
      <c r="D339" s="11" t="str">
        <f>IFERROR(VLOOKUP(Таблица76[[#This Row],[НОМЕР]],#REF!,2),"")</f>
        <v/>
      </c>
      <c r="E339" s="11" t="str">
        <f>IFERROR(VLOOKUP(Таблица76[[#This Row],[НОМЕР]],#REF!,6),"")</f>
        <v/>
      </c>
      <c r="F339" s="13" t="str">
        <f>IFERROR(VLOOKUP(Таблица76[[#This Row],[НОМЕР]],#REF!,4,0)-$J$2,"")</f>
        <v/>
      </c>
    </row>
    <row r="340" spans="2:6" ht="15" x14ac:dyDescent="0.2">
      <c r="B340" s="11" t="str">
        <f>IFERROR(VLOOKUP(Таблица76[[#This Row],[НОМЕР]],#REF!,9,0),"")</f>
        <v/>
      </c>
      <c r="C340" s="12">
        <f>IF(Категорії!L340&lt;&gt;9999,Категорії!L340,"")</f>
        <v>0</v>
      </c>
      <c r="D340" s="11" t="str">
        <f>IFERROR(VLOOKUP(Таблица76[[#This Row],[НОМЕР]],#REF!,2),"")</f>
        <v/>
      </c>
      <c r="E340" s="11" t="str">
        <f>IFERROR(VLOOKUP(Таблица76[[#This Row],[НОМЕР]],#REF!,6),"")</f>
        <v/>
      </c>
      <c r="F340" s="13" t="str">
        <f>IFERROR(VLOOKUP(Таблица76[[#This Row],[НОМЕР]],#REF!,4,0)-$J$2,"")</f>
        <v/>
      </c>
    </row>
    <row r="341" spans="2:6" ht="15" x14ac:dyDescent="0.2">
      <c r="B341" s="11" t="str">
        <f>IFERROR(VLOOKUP(Таблица76[[#This Row],[НОМЕР]],#REF!,9,0),"")</f>
        <v/>
      </c>
      <c r="C341" s="12">
        <f>IF(Категорії!L341&lt;&gt;9999,Категорії!L341,"")</f>
        <v>0</v>
      </c>
      <c r="D341" s="11" t="str">
        <f>IFERROR(VLOOKUP(Таблица76[[#This Row],[НОМЕР]],#REF!,2),"")</f>
        <v/>
      </c>
      <c r="E341" s="11" t="str">
        <f>IFERROR(VLOOKUP(Таблица76[[#This Row],[НОМЕР]],#REF!,6),"")</f>
        <v/>
      </c>
      <c r="F341" s="13" t="str">
        <f>IFERROR(VLOOKUP(Таблица76[[#This Row],[НОМЕР]],#REF!,4,0)-$J$2,"")</f>
        <v/>
      </c>
    </row>
    <row r="342" spans="2:6" ht="15" x14ac:dyDescent="0.2">
      <c r="B342" s="11" t="str">
        <f>IFERROR(VLOOKUP(Таблица76[[#This Row],[НОМЕР]],#REF!,9,0),"")</f>
        <v/>
      </c>
      <c r="C342" s="12">
        <f>IF(Категорії!L342&lt;&gt;9999,Категорії!L342,"")</f>
        <v>0</v>
      </c>
      <c r="D342" s="11" t="str">
        <f>IFERROR(VLOOKUP(Таблица76[[#This Row],[НОМЕР]],#REF!,2),"")</f>
        <v/>
      </c>
      <c r="E342" s="11" t="str">
        <f>IFERROR(VLOOKUP(Таблица76[[#This Row],[НОМЕР]],#REF!,6),"")</f>
        <v/>
      </c>
      <c r="F342" s="13" t="str">
        <f>IFERROR(VLOOKUP(Таблица76[[#This Row],[НОМЕР]],#REF!,4,0)-$J$2,"")</f>
        <v/>
      </c>
    </row>
    <row r="343" spans="2:6" ht="15" x14ac:dyDescent="0.2">
      <c r="B343" s="11" t="str">
        <f>IFERROR(VLOOKUP(Таблица76[[#This Row],[НОМЕР]],#REF!,9,0),"")</f>
        <v/>
      </c>
      <c r="C343" s="12">
        <f>IF(Категорії!L343&lt;&gt;9999,Категорії!L343,"")</f>
        <v>0</v>
      </c>
      <c r="D343" s="11" t="str">
        <f>IFERROR(VLOOKUP(Таблица76[[#This Row],[НОМЕР]],#REF!,2),"")</f>
        <v/>
      </c>
      <c r="E343" s="11" t="str">
        <f>IFERROR(VLOOKUP(Таблица76[[#This Row],[НОМЕР]],#REF!,6),"")</f>
        <v/>
      </c>
      <c r="F343" s="13" t="str">
        <f>IFERROR(VLOOKUP(Таблица76[[#This Row],[НОМЕР]],#REF!,4,0)-$J$2,"")</f>
        <v/>
      </c>
    </row>
    <row r="344" spans="2:6" ht="15" x14ac:dyDescent="0.2">
      <c r="B344" s="11" t="str">
        <f>IFERROR(VLOOKUP(Таблица76[[#This Row],[НОМЕР]],#REF!,9,0),"")</f>
        <v/>
      </c>
      <c r="C344" s="12">
        <f>IF(Категорії!L344&lt;&gt;9999,Категорії!L344,"")</f>
        <v>0</v>
      </c>
      <c r="D344" s="11" t="str">
        <f>IFERROR(VLOOKUP(Таблица76[[#This Row],[НОМЕР]],#REF!,2),"")</f>
        <v/>
      </c>
      <c r="E344" s="11" t="str">
        <f>IFERROR(VLOOKUP(Таблица76[[#This Row],[НОМЕР]],#REF!,6),"")</f>
        <v/>
      </c>
      <c r="F344" s="13" t="str">
        <f>IFERROR(VLOOKUP(Таблица76[[#This Row],[НОМЕР]],#REF!,4,0)-$J$2,"")</f>
        <v/>
      </c>
    </row>
    <row r="345" spans="2:6" ht="15" x14ac:dyDescent="0.2">
      <c r="B345" s="11" t="str">
        <f>IFERROR(VLOOKUP(Таблица76[[#This Row],[НОМЕР]],#REF!,9,0),"")</f>
        <v/>
      </c>
      <c r="C345" s="12">
        <f>IF(Категорії!L345&lt;&gt;9999,Категорії!L345,"")</f>
        <v>0</v>
      </c>
      <c r="D345" s="11" t="str">
        <f>IFERROR(VLOOKUP(Таблица76[[#This Row],[НОМЕР]],#REF!,2),"")</f>
        <v/>
      </c>
      <c r="E345" s="11" t="str">
        <f>IFERROR(VLOOKUP(Таблица76[[#This Row],[НОМЕР]],#REF!,6),"")</f>
        <v/>
      </c>
      <c r="F345" s="13" t="str">
        <f>IFERROR(VLOOKUP(Таблица76[[#This Row],[НОМЕР]],#REF!,4,0)-$J$2,"")</f>
        <v/>
      </c>
    </row>
    <row r="346" spans="2:6" ht="15" x14ac:dyDescent="0.2">
      <c r="B346" s="11" t="str">
        <f>IFERROR(VLOOKUP(Таблица76[[#This Row],[НОМЕР]],#REF!,9,0),"")</f>
        <v/>
      </c>
      <c r="C346" s="12">
        <f>IF(Категорії!L346&lt;&gt;9999,Категорії!L346,"")</f>
        <v>0</v>
      </c>
      <c r="D346" s="11" t="str">
        <f>IFERROR(VLOOKUP(Таблица76[[#This Row],[НОМЕР]],#REF!,2),"")</f>
        <v/>
      </c>
      <c r="E346" s="11" t="str">
        <f>IFERROR(VLOOKUP(Таблица76[[#This Row],[НОМЕР]],#REF!,6),"")</f>
        <v/>
      </c>
      <c r="F346" s="13" t="str">
        <f>IFERROR(VLOOKUP(Таблица76[[#This Row],[НОМЕР]],#REF!,4,0)-$J$2,"")</f>
        <v/>
      </c>
    </row>
    <row r="347" spans="2:6" ht="15" x14ac:dyDescent="0.2">
      <c r="B347" s="11" t="str">
        <f>IFERROR(VLOOKUP(Таблица76[[#This Row],[НОМЕР]],#REF!,9,0),"")</f>
        <v/>
      </c>
      <c r="C347" s="12">
        <f>IF(Категорії!L347&lt;&gt;9999,Категорії!L347,"")</f>
        <v>0</v>
      </c>
      <c r="D347" s="11" t="str">
        <f>IFERROR(VLOOKUP(Таблица76[[#This Row],[НОМЕР]],#REF!,2),"")</f>
        <v/>
      </c>
      <c r="E347" s="11" t="str">
        <f>IFERROR(VLOOKUP(Таблица76[[#This Row],[НОМЕР]],#REF!,6),"")</f>
        <v/>
      </c>
      <c r="F347" s="13" t="str">
        <f>IFERROR(VLOOKUP(Таблица76[[#This Row],[НОМЕР]],#REF!,4,0)-$J$2,"")</f>
        <v/>
      </c>
    </row>
    <row r="348" spans="2:6" ht="15" x14ac:dyDescent="0.2">
      <c r="B348" s="11" t="str">
        <f>IFERROR(VLOOKUP(Таблица76[[#This Row],[НОМЕР]],#REF!,9,0),"")</f>
        <v/>
      </c>
      <c r="C348" s="12">
        <f>IF(Категорії!L348&lt;&gt;9999,Категорії!L348,"")</f>
        <v>0</v>
      </c>
      <c r="D348" s="11" t="str">
        <f>IFERROR(VLOOKUP(Таблица76[[#This Row],[НОМЕР]],#REF!,2),"")</f>
        <v/>
      </c>
      <c r="E348" s="11" t="str">
        <f>IFERROR(VLOOKUP(Таблица76[[#This Row],[НОМЕР]],#REF!,6),"")</f>
        <v/>
      </c>
      <c r="F348" s="13" t="str">
        <f>IFERROR(VLOOKUP(Таблица76[[#This Row],[НОМЕР]],#REF!,4,0)-$J$2,"")</f>
        <v/>
      </c>
    </row>
    <row r="349" spans="2:6" ht="15" x14ac:dyDescent="0.2">
      <c r="B349" s="11" t="str">
        <f>IFERROR(VLOOKUP(Таблица76[[#This Row],[НОМЕР]],#REF!,9,0),"")</f>
        <v/>
      </c>
      <c r="C349" s="12">
        <f>IF(Категорії!L349&lt;&gt;9999,Категорії!L349,"")</f>
        <v>0</v>
      </c>
      <c r="D349" s="11" t="str">
        <f>IFERROR(VLOOKUP(Таблица76[[#This Row],[НОМЕР]],#REF!,2),"")</f>
        <v/>
      </c>
      <c r="E349" s="11" t="str">
        <f>IFERROR(VLOOKUP(Таблица76[[#This Row],[НОМЕР]],#REF!,6),"")</f>
        <v/>
      </c>
      <c r="F349" s="13" t="str">
        <f>IFERROR(VLOOKUP(Таблица76[[#This Row],[НОМЕР]],#REF!,4,0)-$J$2,"")</f>
        <v/>
      </c>
    </row>
    <row r="350" spans="2:6" ht="15" x14ac:dyDescent="0.2">
      <c r="B350" s="11" t="str">
        <f>IFERROR(VLOOKUP(Таблица76[[#This Row],[НОМЕР]],#REF!,9,0),"")</f>
        <v/>
      </c>
      <c r="C350" s="12">
        <f>IF(Категорії!L350&lt;&gt;9999,Категорії!L350,"")</f>
        <v>0</v>
      </c>
      <c r="D350" s="11" t="str">
        <f>IFERROR(VLOOKUP(Таблица76[[#This Row],[НОМЕР]],#REF!,2),"")</f>
        <v/>
      </c>
      <c r="E350" s="11" t="str">
        <f>IFERROR(VLOOKUP(Таблица76[[#This Row],[НОМЕР]],#REF!,6),"")</f>
        <v/>
      </c>
      <c r="F350" s="13" t="str">
        <f>IFERROR(VLOOKUP(Таблица76[[#This Row],[НОМЕР]],#REF!,4,0)-$J$2,"")</f>
        <v/>
      </c>
    </row>
    <row r="351" spans="2:6" ht="15" x14ac:dyDescent="0.2">
      <c r="B351" s="11" t="str">
        <f>IFERROR(VLOOKUP(Таблица76[[#This Row],[НОМЕР]],#REF!,9,0),"")</f>
        <v/>
      </c>
      <c r="C351" s="12">
        <f>IF(Категорії!L351&lt;&gt;9999,Категорії!L351,"")</f>
        <v>0</v>
      </c>
      <c r="D351" s="11" t="str">
        <f>IFERROR(VLOOKUP(Таблица76[[#This Row],[НОМЕР]],#REF!,2),"")</f>
        <v/>
      </c>
      <c r="E351" s="11" t="str">
        <f>IFERROR(VLOOKUP(Таблица76[[#This Row],[НОМЕР]],#REF!,6),"")</f>
        <v/>
      </c>
      <c r="F351" s="13" t="str">
        <f>IFERROR(VLOOKUP(Таблица76[[#This Row],[НОМЕР]],#REF!,4,0)-$J$2,"")</f>
        <v/>
      </c>
    </row>
    <row r="352" spans="2:6" ht="15" x14ac:dyDescent="0.2">
      <c r="B352" s="11" t="str">
        <f>IFERROR(VLOOKUP(Таблица76[[#This Row],[НОМЕР]],#REF!,9,0),"")</f>
        <v/>
      </c>
      <c r="C352" s="12">
        <f>IF(Категорії!L352&lt;&gt;9999,Категорії!L352,"")</f>
        <v>0</v>
      </c>
      <c r="D352" s="11" t="str">
        <f>IFERROR(VLOOKUP(Таблица76[[#This Row],[НОМЕР]],#REF!,2),"")</f>
        <v/>
      </c>
      <c r="E352" s="11" t="str">
        <f>IFERROR(VLOOKUP(Таблица76[[#This Row],[НОМЕР]],#REF!,6),"")</f>
        <v/>
      </c>
      <c r="F352" s="13" t="str">
        <f>IFERROR(VLOOKUP(Таблица76[[#This Row],[НОМЕР]],#REF!,4,0)-$J$2,"")</f>
        <v/>
      </c>
    </row>
    <row r="353" spans="2:6" ht="15" x14ac:dyDescent="0.2">
      <c r="B353" s="11" t="str">
        <f>IFERROR(VLOOKUP(Таблица76[[#This Row],[НОМЕР]],#REF!,9,0),"")</f>
        <v/>
      </c>
      <c r="C353" s="12">
        <f>IF(Категорії!L353&lt;&gt;9999,Категорії!L353,"")</f>
        <v>0</v>
      </c>
      <c r="D353" s="11" t="str">
        <f>IFERROR(VLOOKUP(Таблица76[[#This Row],[НОМЕР]],#REF!,2),"")</f>
        <v/>
      </c>
      <c r="E353" s="11" t="str">
        <f>IFERROR(VLOOKUP(Таблица76[[#This Row],[НОМЕР]],#REF!,6),"")</f>
        <v/>
      </c>
      <c r="F353" s="13" t="str">
        <f>IFERROR(VLOOKUP(Таблица76[[#This Row],[НОМЕР]],#REF!,4,0)-$J$2,"")</f>
        <v/>
      </c>
    </row>
    <row r="354" spans="2:6" ht="15" x14ac:dyDescent="0.2">
      <c r="B354" s="11" t="str">
        <f>IFERROR(VLOOKUP(Таблица76[[#This Row],[НОМЕР]],#REF!,9,0),"")</f>
        <v/>
      </c>
      <c r="C354" s="12">
        <f>IF(Категорії!L354&lt;&gt;9999,Категорії!L354,"")</f>
        <v>0</v>
      </c>
      <c r="D354" s="11" t="str">
        <f>IFERROR(VLOOKUP(Таблица76[[#This Row],[НОМЕР]],#REF!,2),"")</f>
        <v/>
      </c>
      <c r="E354" s="11" t="str">
        <f>IFERROR(VLOOKUP(Таблица76[[#This Row],[НОМЕР]],#REF!,6),"")</f>
        <v/>
      </c>
      <c r="F354" s="13" t="str">
        <f>IFERROR(VLOOKUP(Таблица76[[#This Row],[НОМЕР]],#REF!,4,0)-$J$2,"")</f>
        <v/>
      </c>
    </row>
    <row r="355" spans="2:6" ht="15" x14ac:dyDescent="0.2">
      <c r="B355" s="11" t="str">
        <f>IFERROR(VLOOKUP(Таблица76[[#This Row],[НОМЕР]],#REF!,9,0),"")</f>
        <v/>
      </c>
      <c r="C355" s="12">
        <f>IF(Категорії!L355&lt;&gt;9999,Категорії!L355,"")</f>
        <v>0</v>
      </c>
      <c r="D355" s="11" t="str">
        <f>IFERROR(VLOOKUP(Таблица76[[#This Row],[НОМЕР]],#REF!,2),"")</f>
        <v/>
      </c>
      <c r="E355" s="11" t="str">
        <f>IFERROR(VLOOKUP(Таблица76[[#This Row],[НОМЕР]],#REF!,6),"")</f>
        <v/>
      </c>
      <c r="F355" s="13" t="str">
        <f>IFERROR(VLOOKUP(Таблица76[[#This Row],[НОМЕР]],#REF!,4,0)-$J$2,"")</f>
        <v/>
      </c>
    </row>
    <row r="356" spans="2:6" ht="15" x14ac:dyDescent="0.2">
      <c r="B356" s="11" t="str">
        <f>IFERROR(VLOOKUP(Таблица76[[#This Row],[НОМЕР]],#REF!,9,0),"")</f>
        <v/>
      </c>
      <c r="C356" s="12">
        <f>IF(Категорії!L356&lt;&gt;9999,Категорії!L356,"")</f>
        <v>0</v>
      </c>
      <c r="D356" s="11" t="str">
        <f>IFERROR(VLOOKUP(Таблица76[[#This Row],[НОМЕР]],#REF!,2),"")</f>
        <v/>
      </c>
      <c r="E356" s="11" t="str">
        <f>IFERROR(VLOOKUP(Таблица76[[#This Row],[НОМЕР]],#REF!,6),"")</f>
        <v/>
      </c>
      <c r="F356" s="13" t="str">
        <f>IFERROR(VLOOKUP(Таблица76[[#This Row],[НОМЕР]],#REF!,4,0)-$J$2,"")</f>
        <v/>
      </c>
    </row>
    <row r="357" spans="2:6" ht="15" x14ac:dyDescent="0.2">
      <c r="B357" s="11" t="str">
        <f>IFERROR(VLOOKUP(Таблица76[[#This Row],[НОМЕР]],#REF!,9,0),"")</f>
        <v/>
      </c>
      <c r="C357" s="12">
        <f>IF(Категорії!L357&lt;&gt;9999,Категорії!L357,"")</f>
        <v>0</v>
      </c>
      <c r="D357" s="11" t="str">
        <f>IFERROR(VLOOKUP(Таблица76[[#This Row],[НОМЕР]],#REF!,2),"")</f>
        <v/>
      </c>
      <c r="E357" s="11" t="str">
        <f>IFERROR(VLOOKUP(Таблица76[[#This Row],[НОМЕР]],#REF!,6),"")</f>
        <v/>
      </c>
      <c r="F357" s="13" t="str">
        <f>IFERROR(VLOOKUP(Таблица76[[#This Row],[НОМЕР]],#REF!,4,0)-$J$2,"")</f>
        <v/>
      </c>
    </row>
    <row r="358" spans="2:6" ht="15" x14ac:dyDescent="0.2">
      <c r="B358" s="11" t="str">
        <f>IFERROR(VLOOKUP(Таблица76[[#This Row],[НОМЕР]],#REF!,9,0),"")</f>
        <v/>
      </c>
      <c r="C358" s="12">
        <f>IF(Категорії!L358&lt;&gt;9999,Категорії!L358,"")</f>
        <v>0</v>
      </c>
      <c r="D358" s="11" t="str">
        <f>IFERROR(VLOOKUP(Таблица76[[#This Row],[НОМЕР]],#REF!,2),"")</f>
        <v/>
      </c>
      <c r="E358" s="11" t="str">
        <f>IFERROR(VLOOKUP(Таблица76[[#This Row],[НОМЕР]],#REF!,6),"")</f>
        <v/>
      </c>
      <c r="F358" s="13" t="str">
        <f>IFERROR(VLOOKUP(Таблица76[[#This Row],[НОМЕР]],#REF!,4,0)-$J$2,"")</f>
        <v/>
      </c>
    </row>
    <row r="359" spans="2:6" ht="15" x14ac:dyDescent="0.2">
      <c r="B359" s="11" t="str">
        <f>IFERROR(VLOOKUP(Таблица76[[#This Row],[НОМЕР]],#REF!,9,0),"")</f>
        <v/>
      </c>
      <c r="C359" s="12">
        <f>IF(Категорії!L359&lt;&gt;9999,Категорії!L359,"")</f>
        <v>0</v>
      </c>
      <c r="D359" s="11" t="str">
        <f>IFERROR(VLOOKUP(Таблица76[[#This Row],[НОМЕР]],#REF!,2),"")</f>
        <v/>
      </c>
      <c r="E359" s="11" t="str">
        <f>IFERROR(VLOOKUP(Таблица76[[#This Row],[НОМЕР]],#REF!,6),"")</f>
        <v/>
      </c>
      <c r="F359" s="13" t="str">
        <f>IFERROR(VLOOKUP(Таблица76[[#This Row],[НОМЕР]],#REF!,4,0)-$J$2,"")</f>
        <v/>
      </c>
    </row>
    <row r="360" spans="2:6" ht="15" x14ac:dyDescent="0.2">
      <c r="B360" s="11" t="str">
        <f>IFERROR(VLOOKUP(Таблица76[[#This Row],[НОМЕР]],#REF!,9,0),"")</f>
        <v/>
      </c>
      <c r="C360" s="12">
        <f>IF(Категорії!L360&lt;&gt;9999,Категорії!L360,"")</f>
        <v>0</v>
      </c>
      <c r="D360" s="11" t="str">
        <f>IFERROR(VLOOKUP(Таблица76[[#This Row],[НОМЕР]],#REF!,2),"")</f>
        <v/>
      </c>
      <c r="E360" s="11" t="str">
        <f>IFERROR(VLOOKUP(Таблица76[[#This Row],[НОМЕР]],#REF!,6),"")</f>
        <v/>
      </c>
      <c r="F360" s="13" t="str">
        <f>IFERROR(VLOOKUP(Таблица76[[#This Row],[НОМЕР]],#REF!,4,0)-$J$2,"")</f>
        <v/>
      </c>
    </row>
    <row r="361" spans="2:6" ht="15" x14ac:dyDescent="0.2">
      <c r="B361" s="11" t="str">
        <f>IFERROR(VLOOKUP(Таблица76[[#This Row],[НОМЕР]],#REF!,9,0),"")</f>
        <v/>
      </c>
      <c r="C361" s="12">
        <f>IF(Категорії!L361&lt;&gt;9999,Категорії!L361,"")</f>
        <v>0</v>
      </c>
      <c r="D361" s="11" t="str">
        <f>IFERROR(VLOOKUP(Таблица76[[#This Row],[НОМЕР]],#REF!,2),"")</f>
        <v/>
      </c>
      <c r="E361" s="11" t="str">
        <f>IFERROR(VLOOKUP(Таблица76[[#This Row],[НОМЕР]],#REF!,6),"")</f>
        <v/>
      </c>
      <c r="F361" s="13" t="str">
        <f>IFERROR(VLOOKUP(Таблица76[[#This Row],[НОМЕР]],#REF!,4,0)-$J$2,"")</f>
        <v/>
      </c>
    </row>
    <row r="362" spans="2:6" ht="15" x14ac:dyDescent="0.2">
      <c r="B362" s="11" t="str">
        <f>IFERROR(VLOOKUP(Таблица76[[#This Row],[НОМЕР]],#REF!,9,0),"")</f>
        <v/>
      </c>
      <c r="C362" s="12">
        <f>IF(Категорії!L362&lt;&gt;9999,Категорії!L362,"")</f>
        <v>0</v>
      </c>
      <c r="D362" s="11" t="str">
        <f>IFERROR(VLOOKUP(Таблица76[[#This Row],[НОМЕР]],#REF!,2),"")</f>
        <v/>
      </c>
      <c r="E362" s="11" t="str">
        <f>IFERROR(VLOOKUP(Таблица76[[#This Row],[НОМЕР]],#REF!,6),"")</f>
        <v/>
      </c>
      <c r="F362" s="13" t="str">
        <f>IFERROR(VLOOKUP(Таблица76[[#This Row],[НОМЕР]],#REF!,4,0)-$J$2,"")</f>
        <v/>
      </c>
    </row>
    <row r="363" spans="2:6" ht="15" x14ac:dyDescent="0.2">
      <c r="B363" s="11" t="str">
        <f>IFERROR(VLOOKUP(Таблица76[[#This Row],[НОМЕР]],#REF!,9,0),"")</f>
        <v/>
      </c>
      <c r="C363" s="12">
        <f>IF(Категорії!L363&lt;&gt;9999,Категорії!L363,"")</f>
        <v>0</v>
      </c>
      <c r="D363" s="11" t="str">
        <f>IFERROR(VLOOKUP(Таблица76[[#This Row],[НОМЕР]],#REF!,2),"")</f>
        <v/>
      </c>
      <c r="E363" s="11" t="str">
        <f>IFERROR(VLOOKUP(Таблица76[[#This Row],[НОМЕР]],#REF!,6),"")</f>
        <v/>
      </c>
      <c r="F363" s="13" t="str">
        <f>IFERROR(VLOOKUP(Таблица76[[#This Row],[НОМЕР]],#REF!,4,0)-$J$2,"")</f>
        <v/>
      </c>
    </row>
    <row r="364" spans="2:6" ht="15" x14ac:dyDescent="0.2">
      <c r="B364" s="11" t="str">
        <f>IFERROR(VLOOKUP(Таблица76[[#This Row],[НОМЕР]],#REF!,9,0),"")</f>
        <v/>
      </c>
      <c r="C364" s="12">
        <f>IF(Категорії!L364&lt;&gt;9999,Категорії!L364,"")</f>
        <v>0</v>
      </c>
      <c r="D364" s="11" t="str">
        <f>IFERROR(VLOOKUP(Таблица76[[#This Row],[НОМЕР]],#REF!,2),"")</f>
        <v/>
      </c>
      <c r="E364" s="11" t="str">
        <f>IFERROR(VLOOKUP(Таблица76[[#This Row],[НОМЕР]],#REF!,6),"")</f>
        <v/>
      </c>
      <c r="F364" s="13" t="str">
        <f>IFERROR(VLOOKUP(Таблица76[[#This Row],[НОМЕР]],#REF!,4,0)-$J$2,"")</f>
        <v/>
      </c>
    </row>
    <row r="365" spans="2:6" ht="15" x14ac:dyDescent="0.2">
      <c r="B365" s="11" t="str">
        <f>IFERROR(VLOOKUP(Таблица76[[#This Row],[НОМЕР]],#REF!,9,0),"")</f>
        <v/>
      </c>
      <c r="C365" s="12">
        <f>IF(Категорії!L365&lt;&gt;9999,Категорії!L365,"")</f>
        <v>0</v>
      </c>
      <c r="D365" s="11" t="str">
        <f>IFERROR(VLOOKUP(Таблица76[[#This Row],[НОМЕР]],#REF!,2),"")</f>
        <v/>
      </c>
      <c r="E365" s="11" t="str">
        <f>IFERROR(VLOOKUP(Таблица76[[#This Row],[НОМЕР]],#REF!,6),"")</f>
        <v/>
      </c>
      <c r="F365" s="13" t="str">
        <f>IFERROR(VLOOKUP(Таблица76[[#This Row],[НОМЕР]],#REF!,4,0)-$J$2,"")</f>
        <v/>
      </c>
    </row>
    <row r="366" spans="2:6" ht="15" x14ac:dyDescent="0.2">
      <c r="B366" s="11" t="str">
        <f>IFERROR(VLOOKUP(Таблица76[[#This Row],[НОМЕР]],#REF!,9,0),"")</f>
        <v/>
      </c>
      <c r="C366" s="12">
        <f>IF(Категорії!L366&lt;&gt;9999,Категорії!L366,"")</f>
        <v>0</v>
      </c>
      <c r="D366" s="11" t="str">
        <f>IFERROR(VLOOKUP(Таблица76[[#This Row],[НОМЕР]],#REF!,2),"")</f>
        <v/>
      </c>
      <c r="E366" s="11" t="str">
        <f>IFERROR(VLOOKUP(Таблица76[[#This Row],[НОМЕР]],#REF!,6),"")</f>
        <v/>
      </c>
      <c r="F366" s="13" t="str">
        <f>IFERROR(VLOOKUP(Таблица76[[#This Row],[НОМЕР]],#REF!,4,0)-$J$2,"")</f>
        <v/>
      </c>
    </row>
    <row r="367" spans="2:6" ht="15" x14ac:dyDescent="0.2">
      <c r="B367" s="11" t="str">
        <f>IFERROR(VLOOKUP(Таблица76[[#This Row],[НОМЕР]],#REF!,9,0),"")</f>
        <v/>
      </c>
      <c r="C367" s="12">
        <f>IF(Категорії!L367&lt;&gt;9999,Категорії!L367,"")</f>
        <v>0</v>
      </c>
      <c r="D367" s="11" t="str">
        <f>IFERROR(VLOOKUP(Таблица76[[#This Row],[НОМЕР]],#REF!,2),"")</f>
        <v/>
      </c>
      <c r="E367" s="11" t="str">
        <f>IFERROR(VLOOKUP(Таблица76[[#This Row],[НОМЕР]],#REF!,6),"")</f>
        <v/>
      </c>
      <c r="F367" s="13" t="str">
        <f>IFERROR(VLOOKUP(Таблица76[[#This Row],[НОМЕР]],#REF!,4,0)-$J$2,"")</f>
        <v/>
      </c>
    </row>
    <row r="368" spans="2:6" ht="15" x14ac:dyDescent="0.2">
      <c r="B368" s="11" t="str">
        <f>IFERROR(VLOOKUP(Таблица76[[#This Row],[НОМЕР]],#REF!,9,0),"")</f>
        <v/>
      </c>
      <c r="C368" s="12">
        <f>IF(Категорії!L368&lt;&gt;9999,Категорії!L368,"")</f>
        <v>0</v>
      </c>
      <c r="D368" s="11" t="str">
        <f>IFERROR(VLOOKUP(Таблица76[[#This Row],[НОМЕР]],#REF!,2),"")</f>
        <v/>
      </c>
      <c r="E368" s="11" t="str">
        <f>IFERROR(VLOOKUP(Таблица76[[#This Row],[НОМЕР]],#REF!,6),"")</f>
        <v/>
      </c>
      <c r="F368" s="13" t="str">
        <f>IFERROR(VLOOKUP(Таблица76[[#This Row],[НОМЕР]],#REF!,4,0)-$J$2,"")</f>
        <v/>
      </c>
    </row>
    <row r="369" spans="2:6" ht="15" x14ac:dyDescent="0.2">
      <c r="B369" s="11" t="str">
        <f>IFERROR(VLOOKUP(Таблица76[[#This Row],[НОМЕР]],#REF!,9,0),"")</f>
        <v/>
      </c>
      <c r="C369" s="12">
        <f>IF(Категорії!L369&lt;&gt;9999,Категорії!L369,"")</f>
        <v>0</v>
      </c>
      <c r="D369" s="11" t="str">
        <f>IFERROR(VLOOKUP(Таблица76[[#This Row],[НОМЕР]],#REF!,2),"")</f>
        <v/>
      </c>
      <c r="E369" s="11" t="str">
        <f>IFERROR(VLOOKUP(Таблица76[[#This Row],[НОМЕР]],#REF!,6),"")</f>
        <v/>
      </c>
      <c r="F369" s="13" t="str">
        <f>IFERROR(VLOOKUP(Таблица76[[#This Row],[НОМЕР]],#REF!,4,0)-$J$2,"")</f>
        <v/>
      </c>
    </row>
    <row r="370" spans="2:6" ht="15" x14ac:dyDescent="0.2">
      <c r="B370" s="11" t="str">
        <f>IFERROR(VLOOKUP(Таблица76[[#This Row],[НОМЕР]],#REF!,9,0),"")</f>
        <v/>
      </c>
      <c r="C370" s="12">
        <f>IF(Категорії!L370&lt;&gt;9999,Категорії!L370,"")</f>
        <v>0</v>
      </c>
      <c r="D370" s="11" t="str">
        <f>IFERROR(VLOOKUP(Таблица76[[#This Row],[НОМЕР]],#REF!,2),"")</f>
        <v/>
      </c>
      <c r="E370" s="11" t="str">
        <f>IFERROR(VLOOKUP(Таблица76[[#This Row],[НОМЕР]],#REF!,6),"")</f>
        <v/>
      </c>
      <c r="F370" s="13" t="str">
        <f>IFERROR(VLOOKUP(Таблица76[[#This Row],[НОМЕР]],#REF!,4,0)-$J$2,"")</f>
        <v/>
      </c>
    </row>
    <row r="371" spans="2:6" ht="15" x14ac:dyDescent="0.2">
      <c r="B371" s="11" t="str">
        <f>IFERROR(VLOOKUP(Таблица76[[#This Row],[НОМЕР]],#REF!,9,0),"")</f>
        <v/>
      </c>
      <c r="C371" s="12">
        <f>IF(Категорії!L371&lt;&gt;9999,Категорії!L371,"")</f>
        <v>0</v>
      </c>
      <c r="D371" s="11" t="str">
        <f>IFERROR(VLOOKUP(Таблица76[[#This Row],[НОМЕР]],#REF!,2),"")</f>
        <v/>
      </c>
      <c r="E371" s="11" t="str">
        <f>IFERROR(VLOOKUP(Таблица76[[#This Row],[НОМЕР]],#REF!,6),"")</f>
        <v/>
      </c>
      <c r="F371" s="13" t="str">
        <f>IFERROR(VLOOKUP(Таблица76[[#This Row],[НОМЕР]],#REF!,4,0)-$J$2,"")</f>
        <v/>
      </c>
    </row>
    <row r="372" spans="2:6" ht="15" x14ac:dyDescent="0.2">
      <c r="B372" s="11" t="str">
        <f>IFERROR(VLOOKUP(Таблица76[[#This Row],[НОМЕР]],#REF!,9,0),"")</f>
        <v/>
      </c>
      <c r="C372" s="12">
        <f>IF(Категорії!L372&lt;&gt;9999,Категорії!L372,"")</f>
        <v>0</v>
      </c>
      <c r="D372" s="11" t="str">
        <f>IFERROR(VLOOKUP(Таблица76[[#This Row],[НОМЕР]],#REF!,2),"")</f>
        <v/>
      </c>
      <c r="E372" s="11" t="str">
        <f>IFERROR(VLOOKUP(Таблица76[[#This Row],[НОМЕР]],#REF!,6),"")</f>
        <v/>
      </c>
      <c r="F372" s="13" t="str">
        <f>IFERROR(VLOOKUP(Таблица76[[#This Row],[НОМЕР]],#REF!,4,0)-$J$2,"")</f>
        <v/>
      </c>
    </row>
    <row r="373" spans="2:6" ht="15" x14ac:dyDescent="0.2">
      <c r="B373" s="11" t="str">
        <f>IFERROR(VLOOKUP(Таблица76[[#This Row],[НОМЕР]],#REF!,9,0),"")</f>
        <v/>
      </c>
      <c r="C373" s="12">
        <f>IF(Категорії!L373&lt;&gt;9999,Категорії!L373,"")</f>
        <v>0</v>
      </c>
      <c r="D373" s="11" t="str">
        <f>IFERROR(VLOOKUP(Таблица76[[#This Row],[НОМЕР]],#REF!,2),"")</f>
        <v/>
      </c>
      <c r="E373" s="11" t="str">
        <f>IFERROR(VLOOKUP(Таблица76[[#This Row],[НОМЕР]],#REF!,6),"")</f>
        <v/>
      </c>
      <c r="F373" s="13" t="str">
        <f>IFERROR(VLOOKUP(Таблица76[[#This Row],[НОМЕР]],#REF!,4,0)-$J$2,"")</f>
        <v/>
      </c>
    </row>
    <row r="374" spans="2:6" ht="15" x14ac:dyDescent="0.2">
      <c r="B374" s="11" t="str">
        <f>IFERROR(VLOOKUP(Таблица76[[#This Row],[НОМЕР]],#REF!,9,0),"")</f>
        <v/>
      </c>
      <c r="C374" s="12">
        <f>IF(Категорії!L374&lt;&gt;9999,Категорії!L374,"")</f>
        <v>0</v>
      </c>
      <c r="D374" s="11" t="str">
        <f>IFERROR(VLOOKUP(Таблица76[[#This Row],[НОМЕР]],#REF!,2),"")</f>
        <v/>
      </c>
      <c r="E374" s="11" t="str">
        <f>IFERROR(VLOOKUP(Таблица76[[#This Row],[НОМЕР]],#REF!,6),"")</f>
        <v/>
      </c>
      <c r="F374" s="13" t="str">
        <f>IFERROR(VLOOKUP(Таблица76[[#This Row],[НОМЕР]],#REF!,4,0)-$J$2,"")</f>
        <v/>
      </c>
    </row>
    <row r="375" spans="2:6" ht="15" x14ac:dyDescent="0.2">
      <c r="B375" s="11" t="str">
        <f>IFERROR(VLOOKUP(Таблица76[[#This Row],[НОМЕР]],#REF!,9,0),"")</f>
        <v/>
      </c>
      <c r="C375" s="12">
        <f>IF(Категорії!L375&lt;&gt;9999,Категорії!L375,"")</f>
        <v>0</v>
      </c>
      <c r="D375" s="11" t="str">
        <f>IFERROR(VLOOKUP(Таблица76[[#This Row],[НОМЕР]],#REF!,2),"")</f>
        <v/>
      </c>
      <c r="E375" s="11" t="str">
        <f>IFERROR(VLOOKUP(Таблица76[[#This Row],[НОМЕР]],#REF!,6),"")</f>
        <v/>
      </c>
      <c r="F375" s="13" t="str">
        <f>IFERROR(VLOOKUP(Таблица76[[#This Row],[НОМЕР]],#REF!,4,0)-$J$2,"")</f>
        <v/>
      </c>
    </row>
    <row r="376" spans="2:6" ht="15" x14ac:dyDescent="0.2">
      <c r="B376" s="11" t="str">
        <f>IFERROR(VLOOKUP(Таблица76[[#This Row],[НОМЕР]],#REF!,9,0),"")</f>
        <v/>
      </c>
      <c r="C376" s="12">
        <f>IF(Категорії!L376&lt;&gt;9999,Категорії!L376,"")</f>
        <v>0</v>
      </c>
      <c r="D376" s="11" t="str">
        <f>IFERROR(VLOOKUP(Таблица76[[#This Row],[НОМЕР]],#REF!,2),"")</f>
        <v/>
      </c>
      <c r="E376" s="11" t="str">
        <f>IFERROR(VLOOKUP(Таблица76[[#This Row],[НОМЕР]],#REF!,6),"")</f>
        <v/>
      </c>
      <c r="F376" s="13" t="str">
        <f>IFERROR(VLOOKUP(Таблица76[[#This Row],[НОМЕР]],#REF!,4,0)-$J$2,"")</f>
        <v/>
      </c>
    </row>
    <row r="377" spans="2:6" ht="15" x14ac:dyDescent="0.2">
      <c r="B377" s="11" t="str">
        <f>IFERROR(VLOOKUP(Таблица76[[#This Row],[НОМЕР]],#REF!,9,0),"")</f>
        <v/>
      </c>
      <c r="C377" s="12">
        <f>IF(Категорії!L377&lt;&gt;9999,Категорії!L377,"")</f>
        <v>0</v>
      </c>
      <c r="D377" s="11" t="str">
        <f>IFERROR(VLOOKUP(Таблица76[[#This Row],[НОМЕР]],#REF!,2),"")</f>
        <v/>
      </c>
      <c r="E377" s="11" t="str">
        <f>IFERROR(VLOOKUP(Таблица76[[#This Row],[НОМЕР]],#REF!,6),"")</f>
        <v/>
      </c>
      <c r="F377" s="13" t="str">
        <f>IFERROR(VLOOKUP(Таблица76[[#This Row],[НОМЕР]],#REF!,4,0)-$J$2,"")</f>
        <v/>
      </c>
    </row>
    <row r="378" spans="2:6" ht="15" x14ac:dyDescent="0.2">
      <c r="B378" s="11" t="str">
        <f>IFERROR(VLOOKUP(Таблица76[[#This Row],[НОМЕР]],#REF!,9,0),"")</f>
        <v/>
      </c>
      <c r="C378" s="12">
        <f>IF(Категорії!L378&lt;&gt;9999,Категорії!L378,"")</f>
        <v>0</v>
      </c>
      <c r="D378" s="11" t="str">
        <f>IFERROR(VLOOKUP(Таблица76[[#This Row],[НОМЕР]],#REF!,2),"")</f>
        <v/>
      </c>
      <c r="E378" s="11" t="str">
        <f>IFERROR(VLOOKUP(Таблица76[[#This Row],[НОМЕР]],#REF!,6),"")</f>
        <v/>
      </c>
      <c r="F378" s="13" t="str">
        <f>IFERROR(VLOOKUP(Таблица76[[#This Row],[НОМЕР]],#REF!,4,0)-$J$2,"")</f>
        <v/>
      </c>
    </row>
    <row r="379" spans="2:6" ht="15" x14ac:dyDescent="0.2">
      <c r="B379" s="11" t="str">
        <f>IFERROR(VLOOKUP(Таблица76[[#This Row],[НОМЕР]],#REF!,9,0),"")</f>
        <v/>
      </c>
      <c r="C379" s="12">
        <f>IF(Категорії!L379&lt;&gt;9999,Категорії!L379,"")</f>
        <v>0</v>
      </c>
      <c r="D379" s="11" t="str">
        <f>IFERROR(VLOOKUP(Таблица76[[#This Row],[НОМЕР]],#REF!,2),"")</f>
        <v/>
      </c>
      <c r="E379" s="11" t="str">
        <f>IFERROR(VLOOKUP(Таблица76[[#This Row],[НОМЕР]],#REF!,6),"")</f>
        <v/>
      </c>
      <c r="F379" s="13" t="str">
        <f>IFERROR(VLOOKUP(Таблица76[[#This Row],[НОМЕР]],#REF!,4,0)-$J$2,"")</f>
        <v/>
      </c>
    </row>
    <row r="380" spans="2:6" ht="15" x14ac:dyDescent="0.2">
      <c r="B380" s="11" t="str">
        <f>IFERROR(VLOOKUP(Таблица76[[#This Row],[НОМЕР]],#REF!,9,0),"")</f>
        <v/>
      </c>
      <c r="C380" s="12">
        <f>IF(Категорії!L380&lt;&gt;9999,Категорії!L380,"")</f>
        <v>0</v>
      </c>
      <c r="D380" s="11" t="str">
        <f>IFERROR(VLOOKUP(Таблица76[[#This Row],[НОМЕР]],#REF!,2),"")</f>
        <v/>
      </c>
      <c r="E380" s="11" t="str">
        <f>IFERROR(VLOOKUP(Таблица76[[#This Row],[НОМЕР]],#REF!,6),"")</f>
        <v/>
      </c>
      <c r="F380" s="13" t="str">
        <f>IFERROR(VLOOKUP(Таблица76[[#This Row],[НОМЕР]],#REF!,4,0)-$J$2,"")</f>
        <v/>
      </c>
    </row>
    <row r="381" spans="2:6" ht="15" x14ac:dyDescent="0.2">
      <c r="B381" s="11" t="str">
        <f>IFERROR(VLOOKUP(Таблица76[[#This Row],[НОМЕР]],#REF!,9,0),"")</f>
        <v/>
      </c>
      <c r="C381" s="12">
        <f>IF(Категорії!L381&lt;&gt;9999,Категорії!L381,"")</f>
        <v>0</v>
      </c>
      <c r="D381" s="11" t="str">
        <f>IFERROR(VLOOKUP(Таблица76[[#This Row],[НОМЕР]],#REF!,2),"")</f>
        <v/>
      </c>
      <c r="E381" s="11" t="str">
        <f>IFERROR(VLOOKUP(Таблица76[[#This Row],[НОМЕР]],#REF!,6),"")</f>
        <v/>
      </c>
      <c r="F381" s="13" t="str">
        <f>IFERROR(VLOOKUP(Таблица76[[#This Row],[НОМЕР]],#REF!,4,0)-$J$2,"")</f>
        <v/>
      </c>
    </row>
    <row r="382" spans="2:6" ht="15" x14ac:dyDescent="0.2">
      <c r="B382" s="11" t="str">
        <f>IFERROR(VLOOKUP(Таблица76[[#This Row],[НОМЕР]],#REF!,9,0),"")</f>
        <v/>
      </c>
      <c r="C382" s="12">
        <f>IF(Категорії!L382&lt;&gt;9999,Категорії!L382,"")</f>
        <v>0</v>
      </c>
      <c r="D382" s="11" t="str">
        <f>IFERROR(VLOOKUP(Таблица76[[#This Row],[НОМЕР]],#REF!,2),"")</f>
        <v/>
      </c>
      <c r="E382" s="11" t="str">
        <f>IFERROR(VLOOKUP(Таблица76[[#This Row],[НОМЕР]],#REF!,6),"")</f>
        <v/>
      </c>
      <c r="F382" s="13" t="str">
        <f>IFERROR(VLOOKUP(Таблица76[[#This Row],[НОМЕР]],#REF!,4,0)-$J$2,"")</f>
        <v/>
      </c>
    </row>
    <row r="383" spans="2:6" ht="15" x14ac:dyDescent="0.2">
      <c r="B383" s="11" t="str">
        <f>IFERROR(VLOOKUP(Таблица76[[#This Row],[НОМЕР]],#REF!,9,0),"")</f>
        <v/>
      </c>
      <c r="C383" s="12">
        <f>IF(Категорії!L383&lt;&gt;9999,Категорії!L383,"")</f>
        <v>0</v>
      </c>
      <c r="D383" s="11" t="str">
        <f>IFERROR(VLOOKUP(Таблица76[[#This Row],[НОМЕР]],#REF!,2),"")</f>
        <v/>
      </c>
      <c r="E383" s="11" t="str">
        <f>IFERROR(VLOOKUP(Таблица76[[#This Row],[НОМЕР]],#REF!,6),"")</f>
        <v/>
      </c>
      <c r="F383" s="13" t="str">
        <f>IFERROR(VLOOKUP(Таблица76[[#This Row],[НОМЕР]],#REF!,4,0)-$J$2,"")</f>
        <v/>
      </c>
    </row>
    <row r="384" spans="2:6" ht="15" x14ac:dyDescent="0.2">
      <c r="B384" s="11" t="str">
        <f>IFERROR(VLOOKUP(Таблица76[[#This Row],[НОМЕР]],#REF!,9,0),"")</f>
        <v/>
      </c>
      <c r="C384" s="12">
        <f>IF(Категорії!L384&lt;&gt;9999,Категорії!L384,"")</f>
        <v>0</v>
      </c>
      <c r="D384" s="11" t="str">
        <f>IFERROR(VLOOKUP(Таблица76[[#This Row],[НОМЕР]],#REF!,2),"")</f>
        <v/>
      </c>
      <c r="E384" s="11" t="str">
        <f>IFERROR(VLOOKUP(Таблица76[[#This Row],[НОМЕР]],#REF!,6),"")</f>
        <v/>
      </c>
      <c r="F384" s="13" t="str">
        <f>IFERROR(VLOOKUP(Таблица76[[#This Row],[НОМЕР]],#REF!,4,0)-$J$2,"")</f>
        <v/>
      </c>
    </row>
    <row r="385" spans="2:6" ht="15" x14ac:dyDescent="0.2">
      <c r="B385" s="11" t="str">
        <f>IFERROR(VLOOKUP(Таблица76[[#This Row],[НОМЕР]],#REF!,9,0),"")</f>
        <v/>
      </c>
      <c r="C385" s="12">
        <f>IF(Категорії!L385&lt;&gt;9999,Категорії!L385,"")</f>
        <v>0</v>
      </c>
      <c r="D385" s="11" t="str">
        <f>IFERROR(VLOOKUP(Таблица76[[#This Row],[НОМЕР]],#REF!,2),"")</f>
        <v/>
      </c>
      <c r="E385" s="11" t="str">
        <f>IFERROR(VLOOKUP(Таблица76[[#This Row],[НОМЕР]],#REF!,6),"")</f>
        <v/>
      </c>
      <c r="F385" s="13" t="str">
        <f>IFERROR(VLOOKUP(Таблица76[[#This Row],[НОМЕР]],#REF!,4,0)-$J$2,"")</f>
        <v/>
      </c>
    </row>
    <row r="386" spans="2:6" ht="15" x14ac:dyDescent="0.2">
      <c r="B386" s="11" t="str">
        <f>IFERROR(VLOOKUP(Таблица76[[#This Row],[НОМЕР]],#REF!,9,0),"")</f>
        <v/>
      </c>
      <c r="C386" s="12">
        <f>IF(Категорії!L386&lt;&gt;9999,Категорії!L386,"")</f>
        <v>0</v>
      </c>
      <c r="D386" s="11" t="str">
        <f>IFERROR(VLOOKUP(Таблица76[[#This Row],[НОМЕР]],#REF!,2),"")</f>
        <v/>
      </c>
      <c r="E386" s="11" t="str">
        <f>IFERROR(VLOOKUP(Таблица76[[#This Row],[НОМЕР]],#REF!,6),"")</f>
        <v/>
      </c>
      <c r="F386" s="13" t="str">
        <f>IFERROR(VLOOKUP(Таблица76[[#This Row],[НОМЕР]],#REF!,4,0)-$J$2,"")</f>
        <v/>
      </c>
    </row>
    <row r="387" spans="2:6" ht="15" x14ac:dyDescent="0.2">
      <c r="B387" s="11" t="str">
        <f>IFERROR(VLOOKUP(Таблица76[[#This Row],[НОМЕР]],#REF!,9,0),"")</f>
        <v/>
      </c>
      <c r="C387" s="12">
        <f>IF(Категорії!L387&lt;&gt;9999,Категорії!L387,"")</f>
        <v>0</v>
      </c>
      <c r="D387" s="11" t="str">
        <f>IFERROR(VLOOKUP(Таблица76[[#This Row],[НОМЕР]],#REF!,2),"")</f>
        <v/>
      </c>
      <c r="E387" s="11" t="str">
        <f>IFERROR(VLOOKUP(Таблица76[[#This Row],[НОМЕР]],#REF!,6),"")</f>
        <v/>
      </c>
      <c r="F387" s="13" t="str">
        <f>IFERROR(VLOOKUP(Таблица76[[#This Row],[НОМЕР]],#REF!,4,0)-$J$2,"")</f>
        <v/>
      </c>
    </row>
    <row r="388" spans="2:6" ht="15" x14ac:dyDescent="0.2">
      <c r="B388" s="11" t="str">
        <f>IFERROR(VLOOKUP(Таблица76[[#This Row],[НОМЕР]],#REF!,9,0),"")</f>
        <v/>
      </c>
      <c r="C388" s="12">
        <f>IF(Категорії!L388&lt;&gt;9999,Категорії!L388,"")</f>
        <v>0</v>
      </c>
      <c r="D388" s="11" t="str">
        <f>IFERROR(VLOOKUP(Таблица76[[#This Row],[НОМЕР]],#REF!,2),"")</f>
        <v/>
      </c>
      <c r="E388" s="11" t="str">
        <f>IFERROR(VLOOKUP(Таблица76[[#This Row],[НОМЕР]],#REF!,6),"")</f>
        <v/>
      </c>
      <c r="F388" s="13" t="str">
        <f>IFERROR(VLOOKUP(Таблица76[[#This Row],[НОМЕР]],#REF!,4,0)-$J$2,"")</f>
        <v/>
      </c>
    </row>
    <row r="389" spans="2:6" ht="15" x14ac:dyDescent="0.2">
      <c r="B389" s="11" t="str">
        <f>IFERROR(VLOOKUP(Таблица76[[#This Row],[НОМЕР]],#REF!,9,0),"")</f>
        <v/>
      </c>
      <c r="C389" s="12">
        <f>IF(Категорії!L389&lt;&gt;9999,Категорії!L389,"")</f>
        <v>0</v>
      </c>
      <c r="D389" s="11" t="str">
        <f>IFERROR(VLOOKUP(Таблица76[[#This Row],[НОМЕР]],#REF!,2),"")</f>
        <v/>
      </c>
      <c r="E389" s="11" t="str">
        <f>IFERROR(VLOOKUP(Таблица76[[#This Row],[НОМЕР]],#REF!,6),"")</f>
        <v/>
      </c>
      <c r="F389" s="13" t="str">
        <f>IFERROR(VLOOKUP(Таблица76[[#This Row],[НОМЕР]],#REF!,4,0)-$J$2,"")</f>
        <v/>
      </c>
    </row>
    <row r="390" spans="2:6" ht="15" x14ac:dyDescent="0.2">
      <c r="B390" s="11" t="str">
        <f>IFERROR(VLOOKUP(Таблица76[[#This Row],[НОМЕР]],#REF!,9,0),"")</f>
        <v/>
      </c>
      <c r="C390" s="12">
        <f>IF(Категорії!L390&lt;&gt;9999,Категорії!L390,"")</f>
        <v>0</v>
      </c>
      <c r="D390" s="11" t="str">
        <f>IFERROR(VLOOKUP(Таблица76[[#This Row],[НОМЕР]],#REF!,2),"")</f>
        <v/>
      </c>
      <c r="E390" s="11" t="str">
        <f>IFERROR(VLOOKUP(Таблица76[[#This Row],[НОМЕР]],#REF!,6),"")</f>
        <v/>
      </c>
      <c r="F390" s="13" t="str">
        <f>IFERROR(VLOOKUP(Таблица76[[#This Row],[НОМЕР]],#REF!,4,0)-$J$2,"")</f>
        <v/>
      </c>
    </row>
    <row r="391" spans="2:6" ht="15" x14ac:dyDescent="0.2">
      <c r="B391" s="11" t="str">
        <f>IFERROR(VLOOKUP(Таблица76[[#This Row],[НОМЕР]],#REF!,9,0),"")</f>
        <v/>
      </c>
      <c r="C391" s="12">
        <f>IF(Категорії!L391&lt;&gt;9999,Категорії!L391,"")</f>
        <v>0</v>
      </c>
      <c r="D391" s="11" t="str">
        <f>IFERROR(VLOOKUP(Таблица76[[#This Row],[НОМЕР]],#REF!,2),"")</f>
        <v/>
      </c>
      <c r="E391" s="11" t="str">
        <f>IFERROR(VLOOKUP(Таблица76[[#This Row],[НОМЕР]],#REF!,6),"")</f>
        <v/>
      </c>
      <c r="F391" s="13" t="str">
        <f>IFERROR(VLOOKUP(Таблица76[[#This Row],[НОМЕР]],#REF!,4,0)-$J$2,"")</f>
        <v/>
      </c>
    </row>
    <row r="392" spans="2:6" ht="15" x14ac:dyDescent="0.2">
      <c r="B392" s="11" t="str">
        <f>IFERROR(VLOOKUP(Таблица76[[#This Row],[НОМЕР]],#REF!,9,0),"")</f>
        <v/>
      </c>
      <c r="C392" s="12">
        <f>IF(Категорії!L392&lt;&gt;9999,Категорії!L392,"")</f>
        <v>0</v>
      </c>
      <c r="D392" s="11" t="str">
        <f>IFERROR(VLOOKUP(Таблица76[[#This Row],[НОМЕР]],#REF!,2),"")</f>
        <v/>
      </c>
      <c r="E392" s="11" t="str">
        <f>IFERROR(VLOOKUP(Таблица76[[#This Row],[НОМЕР]],#REF!,6),"")</f>
        <v/>
      </c>
      <c r="F392" s="13" t="str">
        <f>IFERROR(VLOOKUP(Таблица76[[#This Row],[НОМЕР]],#REF!,4,0)-$J$2,"")</f>
        <v/>
      </c>
    </row>
    <row r="393" spans="2:6" ht="15" x14ac:dyDescent="0.2">
      <c r="B393" s="11" t="str">
        <f>IFERROR(VLOOKUP(Таблица76[[#This Row],[НОМЕР]],#REF!,9,0),"")</f>
        <v/>
      </c>
      <c r="C393" s="12">
        <f>IF(Категорії!L393&lt;&gt;9999,Категорії!L393,"")</f>
        <v>0</v>
      </c>
      <c r="D393" s="11" t="str">
        <f>IFERROR(VLOOKUP(Таблица76[[#This Row],[НОМЕР]],#REF!,2),"")</f>
        <v/>
      </c>
      <c r="E393" s="11" t="str">
        <f>IFERROR(VLOOKUP(Таблица76[[#This Row],[НОМЕР]],#REF!,6),"")</f>
        <v/>
      </c>
      <c r="F393" s="13" t="str">
        <f>IFERROR(VLOOKUP(Таблица76[[#This Row],[НОМЕР]],#REF!,4,0)-$J$2,"")</f>
        <v/>
      </c>
    </row>
    <row r="394" spans="2:6" ht="15" x14ac:dyDescent="0.2">
      <c r="B394" s="11" t="str">
        <f>IFERROR(VLOOKUP(Таблица76[[#This Row],[НОМЕР]],#REF!,9,0),"")</f>
        <v/>
      </c>
      <c r="C394" s="12">
        <f>IF(Категорії!L394&lt;&gt;9999,Категорії!L394,"")</f>
        <v>0</v>
      </c>
      <c r="D394" s="11" t="str">
        <f>IFERROR(VLOOKUP(Таблица76[[#This Row],[НОМЕР]],#REF!,2),"")</f>
        <v/>
      </c>
      <c r="E394" s="11" t="str">
        <f>IFERROR(VLOOKUP(Таблица76[[#This Row],[НОМЕР]],#REF!,6),"")</f>
        <v/>
      </c>
      <c r="F394" s="13" t="str">
        <f>IFERROR(VLOOKUP(Таблица76[[#This Row],[НОМЕР]],#REF!,4,0)-$J$2,"")</f>
        <v/>
      </c>
    </row>
    <row r="395" spans="2:6" ht="15" x14ac:dyDescent="0.2">
      <c r="B395" s="11" t="str">
        <f>IFERROR(VLOOKUP(Таблица76[[#This Row],[НОМЕР]],#REF!,9,0),"")</f>
        <v/>
      </c>
      <c r="C395" s="12">
        <f>IF(Категорії!L395&lt;&gt;9999,Категорії!L395,"")</f>
        <v>0</v>
      </c>
      <c r="D395" s="11" t="str">
        <f>IFERROR(VLOOKUP(Таблица76[[#This Row],[НОМЕР]],#REF!,2),"")</f>
        <v/>
      </c>
      <c r="E395" s="11" t="str">
        <f>IFERROR(VLOOKUP(Таблица76[[#This Row],[НОМЕР]],#REF!,6),"")</f>
        <v/>
      </c>
      <c r="F395" s="13" t="str">
        <f>IFERROR(VLOOKUP(Таблица76[[#This Row],[НОМЕР]],#REF!,4,0)-$J$2,"")</f>
        <v/>
      </c>
    </row>
    <row r="396" spans="2:6" ht="15" x14ac:dyDescent="0.2">
      <c r="B396" s="11" t="str">
        <f>IFERROR(VLOOKUP(Таблица76[[#This Row],[НОМЕР]],#REF!,9,0),"")</f>
        <v/>
      </c>
      <c r="C396" s="12">
        <f>IF(Категорії!L396&lt;&gt;9999,Категорії!L396,"")</f>
        <v>0</v>
      </c>
      <c r="D396" s="11" t="str">
        <f>IFERROR(VLOOKUP(Таблица76[[#This Row],[НОМЕР]],#REF!,2),"")</f>
        <v/>
      </c>
      <c r="E396" s="11" t="str">
        <f>IFERROR(VLOOKUP(Таблица76[[#This Row],[НОМЕР]],#REF!,6),"")</f>
        <v/>
      </c>
      <c r="F396" s="13" t="str">
        <f>IFERROR(VLOOKUP(Таблица76[[#This Row],[НОМЕР]],#REF!,4,0)-$J$2,"")</f>
        <v/>
      </c>
    </row>
    <row r="397" spans="2:6" ht="15" x14ac:dyDescent="0.2">
      <c r="B397" s="11" t="str">
        <f>IFERROR(VLOOKUP(Таблица76[[#This Row],[НОМЕР]],#REF!,9,0),"")</f>
        <v/>
      </c>
      <c r="C397" s="12">
        <f>IF(Категорії!L397&lt;&gt;9999,Категорії!L397,"")</f>
        <v>0</v>
      </c>
      <c r="D397" s="11" t="str">
        <f>IFERROR(VLOOKUP(Таблица76[[#This Row],[НОМЕР]],#REF!,2),"")</f>
        <v/>
      </c>
      <c r="E397" s="11" t="str">
        <f>IFERROR(VLOOKUP(Таблица76[[#This Row],[НОМЕР]],#REF!,6),"")</f>
        <v/>
      </c>
      <c r="F397" s="13" t="str">
        <f>IFERROR(VLOOKUP(Таблица76[[#This Row],[НОМЕР]],#REF!,4,0)-$J$2,"")</f>
        <v/>
      </c>
    </row>
    <row r="398" spans="2:6" ht="15" x14ac:dyDescent="0.2">
      <c r="B398" s="11" t="str">
        <f>IFERROR(VLOOKUP(Таблица76[[#This Row],[НОМЕР]],#REF!,9,0),"")</f>
        <v/>
      </c>
      <c r="C398" s="12">
        <f>IF(Категорії!L398&lt;&gt;9999,Категорії!L398,"")</f>
        <v>0</v>
      </c>
      <c r="D398" s="11" t="str">
        <f>IFERROR(VLOOKUP(Таблица76[[#This Row],[НОМЕР]],#REF!,2),"")</f>
        <v/>
      </c>
      <c r="E398" s="11" t="str">
        <f>IFERROR(VLOOKUP(Таблица76[[#This Row],[НОМЕР]],#REF!,6),"")</f>
        <v/>
      </c>
      <c r="F398" s="13" t="str">
        <f>IFERROR(VLOOKUP(Таблица76[[#This Row],[НОМЕР]],#REF!,4,0)-$J$2,"")</f>
        <v/>
      </c>
    </row>
    <row r="399" spans="2:6" ht="15" x14ac:dyDescent="0.2">
      <c r="B399" s="11" t="str">
        <f>IFERROR(VLOOKUP(Таблица76[[#This Row],[НОМЕР]],#REF!,9,0),"")</f>
        <v/>
      </c>
      <c r="C399" s="12">
        <f>IF(Категорії!L399&lt;&gt;9999,Категорії!L399,"")</f>
        <v>0</v>
      </c>
      <c r="D399" s="11" t="str">
        <f>IFERROR(VLOOKUP(Таблица76[[#This Row],[НОМЕР]],#REF!,2),"")</f>
        <v/>
      </c>
      <c r="E399" s="11" t="str">
        <f>IFERROR(VLOOKUP(Таблица76[[#This Row],[НОМЕР]],#REF!,6),"")</f>
        <v/>
      </c>
      <c r="F399" s="13" t="str">
        <f>IFERROR(VLOOKUP(Таблица76[[#This Row],[НОМЕР]],#REF!,4,0)-$J$2,"")</f>
        <v/>
      </c>
    </row>
    <row r="400" spans="2:6" ht="15" x14ac:dyDescent="0.2">
      <c r="B400" s="11" t="str">
        <f>IFERROR(VLOOKUP(Таблица76[[#This Row],[НОМЕР]],#REF!,9,0),"")</f>
        <v/>
      </c>
      <c r="C400" s="12">
        <f>IF(Категорії!L400&lt;&gt;9999,Категорії!L400,"")</f>
        <v>0</v>
      </c>
      <c r="D400" s="11" t="str">
        <f>IFERROR(VLOOKUP(Таблица76[[#This Row],[НОМЕР]],#REF!,2),"")</f>
        <v/>
      </c>
      <c r="E400" s="11" t="str">
        <f>IFERROR(VLOOKUP(Таблица76[[#This Row],[НОМЕР]],#REF!,6),"")</f>
        <v/>
      </c>
      <c r="F400" s="13" t="str">
        <f>IFERROR(VLOOKUP(Таблица76[[#This Row],[НОМЕР]],#REF!,4,0)-$J$2,"")</f>
        <v/>
      </c>
    </row>
    <row r="401" spans="2:6" ht="15" x14ac:dyDescent="0.2">
      <c r="B401" s="11" t="str">
        <f>IFERROR(VLOOKUP(Таблица76[[#This Row],[НОМЕР]],#REF!,9,0),"")</f>
        <v/>
      </c>
      <c r="C401" s="12">
        <f>IF(Категорії!L401&lt;&gt;9999,Категорії!L401,"")</f>
        <v>0</v>
      </c>
      <c r="D401" s="11" t="str">
        <f>IFERROR(VLOOKUP(Таблица76[[#This Row],[НОМЕР]],#REF!,2),"")</f>
        <v/>
      </c>
      <c r="E401" s="11" t="str">
        <f>IFERROR(VLOOKUP(Таблица76[[#This Row],[НОМЕР]],#REF!,6),"")</f>
        <v/>
      </c>
      <c r="F401" s="13" t="str">
        <f>IFERROR(VLOOKUP(Таблица76[[#This Row],[НОМЕР]],#REF!,4,0)-$J$2,"")</f>
        <v/>
      </c>
    </row>
    <row r="402" spans="2:6" ht="15" x14ac:dyDescent="0.2">
      <c r="B402" s="11" t="str">
        <f>IFERROR(VLOOKUP(Таблица76[[#This Row],[НОМЕР]],#REF!,9,0),"")</f>
        <v/>
      </c>
      <c r="C402" s="12">
        <f>IF(Категорії!L402&lt;&gt;9999,Категорії!L402,"")</f>
        <v>0</v>
      </c>
      <c r="D402" s="11" t="str">
        <f>IFERROR(VLOOKUP(Таблица76[[#This Row],[НОМЕР]],#REF!,2),"")</f>
        <v/>
      </c>
      <c r="E402" s="11" t="str">
        <f>IFERROR(VLOOKUP(Таблица76[[#This Row],[НОМЕР]],#REF!,6),"")</f>
        <v/>
      </c>
      <c r="F402" s="13" t="str">
        <f>IFERROR(VLOOKUP(Таблица76[[#This Row],[НОМЕР]],#REF!,4,0)-$J$2,"")</f>
        <v/>
      </c>
    </row>
    <row r="403" spans="2:6" ht="15" x14ac:dyDescent="0.2">
      <c r="B403" s="11" t="str">
        <f>IFERROR(VLOOKUP(Таблица76[[#This Row],[НОМЕР]],#REF!,9,0),"")</f>
        <v/>
      </c>
      <c r="C403" s="12">
        <f>IF(Категорії!L403&lt;&gt;9999,Категорії!L403,"")</f>
        <v>0</v>
      </c>
      <c r="D403" s="11" t="str">
        <f>IFERROR(VLOOKUP(Таблица76[[#This Row],[НОМЕР]],#REF!,2),"")</f>
        <v/>
      </c>
      <c r="E403" s="11" t="str">
        <f>IFERROR(VLOOKUP(Таблица76[[#This Row],[НОМЕР]],#REF!,6),"")</f>
        <v/>
      </c>
      <c r="F403" s="13" t="str">
        <f>IFERROR(VLOOKUP(Таблица76[[#This Row],[НОМЕР]],#REF!,4,0)-$J$2,"")</f>
        <v/>
      </c>
    </row>
    <row r="404" spans="2:6" ht="15" x14ac:dyDescent="0.2">
      <c r="B404" s="11" t="str">
        <f>IFERROR(VLOOKUP(Таблица76[[#This Row],[НОМЕР]],#REF!,9,0),"")</f>
        <v/>
      </c>
      <c r="C404" s="12">
        <f>IF(Категорії!L404&lt;&gt;9999,Категорії!L404,"")</f>
        <v>0</v>
      </c>
      <c r="D404" s="11" t="str">
        <f>IFERROR(VLOOKUP(Таблица76[[#This Row],[НОМЕР]],#REF!,2),"")</f>
        <v/>
      </c>
      <c r="E404" s="11" t="str">
        <f>IFERROR(VLOOKUP(Таблица76[[#This Row],[НОМЕР]],#REF!,6),"")</f>
        <v/>
      </c>
      <c r="F404" s="13" t="str">
        <f>IFERROR(VLOOKUP(Таблица76[[#This Row],[НОМЕР]],#REF!,4,0)-$J$2,"")</f>
        <v/>
      </c>
    </row>
    <row r="405" spans="2:6" ht="15" x14ac:dyDescent="0.2">
      <c r="B405" s="11" t="str">
        <f>IFERROR(VLOOKUP(Таблица76[[#This Row],[НОМЕР]],#REF!,9,0),"")</f>
        <v/>
      </c>
      <c r="C405" s="12">
        <f>IF(Категорії!L405&lt;&gt;9999,Категорії!L405,"")</f>
        <v>0</v>
      </c>
      <c r="D405" s="11" t="str">
        <f>IFERROR(VLOOKUP(Таблица76[[#This Row],[НОМЕР]],#REF!,2),"")</f>
        <v/>
      </c>
      <c r="E405" s="11" t="str">
        <f>IFERROR(VLOOKUP(Таблица76[[#This Row],[НОМЕР]],#REF!,6),"")</f>
        <v/>
      </c>
      <c r="F405" s="13" t="str">
        <f>IFERROR(VLOOKUP(Таблица76[[#This Row],[НОМЕР]],#REF!,4,0)-$J$2,"")</f>
        <v/>
      </c>
    </row>
    <row r="406" spans="2:6" ht="15" x14ac:dyDescent="0.2">
      <c r="B406" s="11" t="str">
        <f>IFERROR(VLOOKUP(Таблица76[[#This Row],[НОМЕР]],#REF!,9,0),"")</f>
        <v/>
      </c>
      <c r="C406" s="12">
        <f>IF(Категорії!L406&lt;&gt;9999,Категорії!L406,"")</f>
        <v>0</v>
      </c>
      <c r="D406" s="11" t="str">
        <f>IFERROR(VLOOKUP(Таблица76[[#This Row],[НОМЕР]],#REF!,2),"")</f>
        <v/>
      </c>
      <c r="E406" s="11" t="str">
        <f>IFERROR(VLOOKUP(Таблица76[[#This Row],[НОМЕР]],#REF!,6),"")</f>
        <v/>
      </c>
      <c r="F406" s="13" t="str">
        <f>IFERROR(VLOOKUP(Таблица76[[#This Row],[НОМЕР]],#REF!,4,0)-$J$2,"")</f>
        <v/>
      </c>
    </row>
    <row r="407" spans="2:6" ht="15" x14ac:dyDescent="0.2">
      <c r="B407" s="11" t="str">
        <f>IFERROR(VLOOKUP(Таблица76[[#This Row],[НОМЕР]],#REF!,9,0),"")</f>
        <v/>
      </c>
      <c r="C407" s="12">
        <f>IF(Категорії!L407&lt;&gt;9999,Категорії!L407,"")</f>
        <v>0</v>
      </c>
      <c r="D407" s="11" t="str">
        <f>IFERROR(VLOOKUP(Таблица76[[#This Row],[НОМЕР]],#REF!,2),"")</f>
        <v/>
      </c>
      <c r="E407" s="11" t="str">
        <f>IFERROR(VLOOKUP(Таблица76[[#This Row],[НОМЕР]],#REF!,6),"")</f>
        <v/>
      </c>
      <c r="F407" s="13" t="str">
        <f>IFERROR(VLOOKUP(Таблица76[[#This Row],[НОМЕР]],#REF!,4,0)-$J$2,"")</f>
        <v/>
      </c>
    </row>
    <row r="408" spans="2:6" ht="15" x14ac:dyDescent="0.2">
      <c r="B408" s="11" t="str">
        <f>IFERROR(VLOOKUP(Таблица76[[#This Row],[НОМЕР]],#REF!,9,0),"")</f>
        <v/>
      </c>
      <c r="C408" s="12">
        <f>IF(Категорії!L408&lt;&gt;9999,Категорії!L408,"")</f>
        <v>0</v>
      </c>
      <c r="D408" s="11" t="str">
        <f>IFERROR(VLOOKUP(Таблица76[[#This Row],[НОМЕР]],#REF!,2),"")</f>
        <v/>
      </c>
      <c r="E408" s="11" t="str">
        <f>IFERROR(VLOOKUP(Таблица76[[#This Row],[НОМЕР]],#REF!,6),"")</f>
        <v/>
      </c>
      <c r="F408" s="13" t="str">
        <f>IFERROR(VLOOKUP(Таблица76[[#This Row],[НОМЕР]],#REF!,4,0)-$J$2,"")</f>
        <v/>
      </c>
    </row>
    <row r="409" spans="2:6" ht="15" x14ac:dyDescent="0.2">
      <c r="B409" s="11" t="str">
        <f>IFERROR(VLOOKUP(Таблица76[[#This Row],[НОМЕР]],#REF!,9,0),"")</f>
        <v/>
      </c>
      <c r="C409" s="12">
        <f>IF(Категорії!L409&lt;&gt;9999,Категорії!L409,"")</f>
        <v>0</v>
      </c>
      <c r="D409" s="11" t="str">
        <f>IFERROR(VLOOKUP(Таблица76[[#This Row],[НОМЕР]],#REF!,2),"")</f>
        <v/>
      </c>
      <c r="E409" s="11" t="str">
        <f>IFERROR(VLOOKUP(Таблица76[[#This Row],[НОМЕР]],#REF!,6),"")</f>
        <v/>
      </c>
      <c r="F409" s="13" t="str">
        <f>IFERROR(VLOOKUP(Таблица76[[#This Row],[НОМЕР]],#REF!,4,0)-$J$2,"")</f>
        <v/>
      </c>
    </row>
    <row r="410" spans="2:6" ht="15" x14ac:dyDescent="0.2">
      <c r="B410" s="11" t="str">
        <f>IFERROR(VLOOKUP(Таблица76[[#This Row],[НОМЕР]],#REF!,9,0),"")</f>
        <v/>
      </c>
      <c r="C410" s="12">
        <f>IF(Категорії!L410&lt;&gt;9999,Категорії!L410,"")</f>
        <v>0</v>
      </c>
      <c r="D410" s="11" t="str">
        <f>IFERROR(VLOOKUP(Таблица76[[#This Row],[НОМЕР]],#REF!,2),"")</f>
        <v/>
      </c>
      <c r="E410" s="11" t="str">
        <f>IFERROR(VLOOKUP(Таблица76[[#This Row],[НОМЕР]],#REF!,6),"")</f>
        <v/>
      </c>
      <c r="F410" s="13" t="str">
        <f>IFERROR(VLOOKUP(Таблица76[[#This Row],[НОМЕР]],#REF!,4,0)-$J$2,"")</f>
        <v/>
      </c>
    </row>
    <row r="411" spans="2:6" ht="15" x14ac:dyDescent="0.2">
      <c r="B411" s="11" t="str">
        <f>IFERROR(VLOOKUP(Таблица76[[#This Row],[НОМЕР]],#REF!,9,0),"")</f>
        <v/>
      </c>
      <c r="C411" s="12">
        <f>IF(Категорії!L411&lt;&gt;9999,Категорії!L411,"")</f>
        <v>0</v>
      </c>
      <c r="D411" s="11" t="str">
        <f>IFERROR(VLOOKUP(Таблица76[[#This Row],[НОМЕР]],#REF!,2),"")</f>
        <v/>
      </c>
      <c r="E411" s="11" t="str">
        <f>IFERROR(VLOOKUP(Таблица76[[#This Row],[НОМЕР]],#REF!,6),"")</f>
        <v/>
      </c>
      <c r="F411" s="13" t="str">
        <f>IFERROR(VLOOKUP(Таблица76[[#This Row],[НОМЕР]],#REF!,4,0)-$J$2,"")</f>
        <v/>
      </c>
    </row>
    <row r="412" spans="2:6" ht="15" x14ac:dyDescent="0.2">
      <c r="B412" s="11" t="str">
        <f>IFERROR(VLOOKUP(Таблица76[[#This Row],[НОМЕР]],#REF!,9,0),"")</f>
        <v/>
      </c>
      <c r="C412" s="12">
        <f>IF(Категорії!L412&lt;&gt;9999,Категорії!L412,"")</f>
        <v>0</v>
      </c>
      <c r="D412" s="11" t="str">
        <f>IFERROR(VLOOKUP(Таблица76[[#This Row],[НОМЕР]],#REF!,2),"")</f>
        <v/>
      </c>
      <c r="E412" s="11" t="str">
        <f>IFERROR(VLOOKUP(Таблица76[[#This Row],[НОМЕР]],#REF!,6),"")</f>
        <v/>
      </c>
      <c r="F412" s="13" t="str">
        <f>IFERROR(VLOOKUP(Таблица76[[#This Row],[НОМЕР]],#REF!,4,0)-$J$2,"")</f>
        <v/>
      </c>
    </row>
    <row r="413" spans="2:6" ht="15" x14ac:dyDescent="0.2">
      <c r="B413" s="11" t="str">
        <f>IFERROR(VLOOKUP(Таблица76[[#This Row],[НОМЕР]],#REF!,9,0),"")</f>
        <v/>
      </c>
      <c r="C413" s="12">
        <f>IF(Категорії!L413&lt;&gt;9999,Категорії!L413,"")</f>
        <v>0</v>
      </c>
      <c r="D413" s="11" t="str">
        <f>IFERROR(VLOOKUP(Таблица76[[#This Row],[НОМЕР]],#REF!,2),"")</f>
        <v/>
      </c>
      <c r="E413" s="11" t="str">
        <f>IFERROR(VLOOKUP(Таблица76[[#This Row],[НОМЕР]],#REF!,6),"")</f>
        <v/>
      </c>
      <c r="F413" s="13" t="str">
        <f>IFERROR(VLOOKUP(Таблица76[[#This Row],[НОМЕР]],#REF!,4,0)-$J$2,"")</f>
        <v/>
      </c>
    </row>
    <row r="414" spans="2:6" ht="15" x14ac:dyDescent="0.2">
      <c r="B414" s="11" t="str">
        <f>IFERROR(VLOOKUP(Таблица76[[#This Row],[НОМЕР]],#REF!,9,0),"")</f>
        <v/>
      </c>
      <c r="C414" s="12">
        <f>IF(Категорії!L414&lt;&gt;9999,Категорії!L414,"")</f>
        <v>0</v>
      </c>
      <c r="D414" s="11" t="str">
        <f>IFERROR(VLOOKUP(Таблица76[[#This Row],[НОМЕР]],#REF!,2),"")</f>
        <v/>
      </c>
      <c r="E414" s="11" t="str">
        <f>IFERROR(VLOOKUP(Таблица76[[#This Row],[НОМЕР]],#REF!,6),"")</f>
        <v/>
      </c>
      <c r="F414" s="13" t="str">
        <f>IFERROR(VLOOKUP(Таблица76[[#This Row],[НОМЕР]],#REF!,4,0)-$J$2,"")</f>
        <v/>
      </c>
    </row>
    <row r="415" spans="2:6" ht="15" x14ac:dyDescent="0.2">
      <c r="B415" s="11" t="str">
        <f>IFERROR(VLOOKUP(Таблица76[[#This Row],[НОМЕР]],#REF!,9,0),"")</f>
        <v/>
      </c>
      <c r="C415" s="12">
        <f>IF(Категорії!L415&lt;&gt;9999,Категорії!L415,"")</f>
        <v>0</v>
      </c>
      <c r="D415" s="11" t="str">
        <f>IFERROR(VLOOKUP(Таблица76[[#This Row],[НОМЕР]],#REF!,2),"")</f>
        <v/>
      </c>
      <c r="E415" s="11" t="str">
        <f>IFERROR(VLOOKUP(Таблица76[[#This Row],[НОМЕР]],#REF!,6),"")</f>
        <v/>
      </c>
      <c r="F415" s="13" t="str">
        <f>IFERROR(VLOOKUP(Таблица76[[#This Row],[НОМЕР]],#REF!,4,0)-$J$2,"")</f>
        <v/>
      </c>
    </row>
    <row r="416" spans="2:6" ht="15" x14ac:dyDescent="0.2">
      <c r="B416" s="11" t="str">
        <f>IFERROR(VLOOKUP(Таблица76[[#This Row],[НОМЕР]],#REF!,9,0),"")</f>
        <v/>
      </c>
      <c r="C416" s="12">
        <f>IF(Категорії!L416&lt;&gt;9999,Категорії!L416,"")</f>
        <v>0</v>
      </c>
      <c r="D416" s="11" t="str">
        <f>IFERROR(VLOOKUP(Таблица76[[#This Row],[НОМЕР]],#REF!,2),"")</f>
        <v/>
      </c>
      <c r="E416" s="11" t="str">
        <f>IFERROR(VLOOKUP(Таблица76[[#This Row],[НОМЕР]],#REF!,6),"")</f>
        <v/>
      </c>
      <c r="F416" s="13" t="str">
        <f>IFERROR(VLOOKUP(Таблица76[[#This Row],[НОМЕР]],#REF!,4,0)-$J$2,"")</f>
        <v/>
      </c>
    </row>
    <row r="417" spans="2:6" ht="15" x14ac:dyDescent="0.2">
      <c r="B417" s="11" t="str">
        <f>IFERROR(VLOOKUP(Таблица76[[#This Row],[НОМЕР]],#REF!,9,0),"")</f>
        <v/>
      </c>
      <c r="C417" s="12">
        <f>IF(Категорії!L417&lt;&gt;9999,Категорії!L417,"")</f>
        <v>0</v>
      </c>
      <c r="D417" s="11" t="str">
        <f>IFERROR(VLOOKUP(Таблица76[[#This Row],[НОМЕР]],#REF!,2),"")</f>
        <v/>
      </c>
      <c r="E417" s="11" t="str">
        <f>IFERROR(VLOOKUP(Таблица76[[#This Row],[НОМЕР]],#REF!,6),"")</f>
        <v/>
      </c>
      <c r="F417" s="13" t="str">
        <f>IFERROR(VLOOKUP(Таблица76[[#This Row],[НОМЕР]],#REF!,4,0)-$J$2,"")</f>
        <v/>
      </c>
    </row>
    <row r="418" spans="2:6" ht="15" x14ac:dyDescent="0.2">
      <c r="B418" s="11" t="str">
        <f>IFERROR(VLOOKUP(Таблица76[[#This Row],[НОМЕР]],#REF!,9,0),"")</f>
        <v/>
      </c>
      <c r="C418" s="12">
        <f>IF(Категорії!L418&lt;&gt;9999,Категорії!L418,"")</f>
        <v>0</v>
      </c>
      <c r="D418" s="11" t="str">
        <f>IFERROR(VLOOKUP(Таблица76[[#This Row],[НОМЕР]],#REF!,2),"")</f>
        <v/>
      </c>
      <c r="E418" s="11" t="str">
        <f>IFERROR(VLOOKUP(Таблица76[[#This Row],[НОМЕР]],#REF!,6),"")</f>
        <v/>
      </c>
      <c r="F418" s="13" t="str">
        <f>IFERROR(VLOOKUP(Таблица76[[#This Row],[НОМЕР]],#REF!,4,0)-$J$2,"")</f>
        <v/>
      </c>
    </row>
    <row r="419" spans="2:6" ht="15" x14ac:dyDescent="0.2">
      <c r="B419" s="11" t="str">
        <f>IFERROR(VLOOKUP(Таблица76[[#This Row],[НОМЕР]],#REF!,9,0),"")</f>
        <v/>
      </c>
      <c r="C419" s="12">
        <f>IF(Категорії!L419&lt;&gt;9999,Категорії!L419,"")</f>
        <v>0</v>
      </c>
      <c r="D419" s="11" t="str">
        <f>IFERROR(VLOOKUP(Таблица76[[#This Row],[НОМЕР]],#REF!,2),"")</f>
        <v/>
      </c>
      <c r="E419" s="11" t="str">
        <f>IFERROR(VLOOKUP(Таблица76[[#This Row],[НОМЕР]],#REF!,6),"")</f>
        <v/>
      </c>
      <c r="F419" s="13" t="str">
        <f>IFERROR(VLOOKUP(Таблица76[[#This Row],[НОМЕР]],#REF!,4,0)-$J$2,"")</f>
        <v/>
      </c>
    </row>
    <row r="420" spans="2:6" ht="15" x14ac:dyDescent="0.2">
      <c r="B420" s="11" t="str">
        <f>IFERROR(VLOOKUP(Таблица76[[#This Row],[НОМЕР]],#REF!,9,0),"")</f>
        <v/>
      </c>
      <c r="C420" s="12">
        <f>IF(Категорії!L420&lt;&gt;9999,Категорії!L420,"")</f>
        <v>0</v>
      </c>
      <c r="D420" s="11" t="str">
        <f>IFERROR(VLOOKUP(Таблица76[[#This Row],[НОМЕР]],#REF!,2),"")</f>
        <v/>
      </c>
      <c r="E420" s="11" t="str">
        <f>IFERROR(VLOOKUP(Таблица76[[#This Row],[НОМЕР]],#REF!,6),"")</f>
        <v/>
      </c>
      <c r="F420" s="13" t="str">
        <f>IFERROR(VLOOKUP(Таблица76[[#This Row],[НОМЕР]],#REF!,4,0)-$J$2,"")</f>
        <v/>
      </c>
    </row>
    <row r="421" spans="2:6" ht="15" x14ac:dyDescent="0.2">
      <c r="B421" s="11" t="str">
        <f>IFERROR(VLOOKUP(Таблица76[[#This Row],[НОМЕР]],#REF!,9,0),"")</f>
        <v/>
      </c>
      <c r="C421" s="12">
        <f>IF(Категорії!L421&lt;&gt;9999,Категорії!L421,"")</f>
        <v>0</v>
      </c>
      <c r="D421" s="11" t="str">
        <f>IFERROR(VLOOKUP(Таблица76[[#This Row],[НОМЕР]],#REF!,2),"")</f>
        <v/>
      </c>
      <c r="E421" s="11" t="str">
        <f>IFERROR(VLOOKUP(Таблица76[[#This Row],[НОМЕР]],#REF!,6),"")</f>
        <v/>
      </c>
      <c r="F421" s="13" t="str">
        <f>IFERROR(VLOOKUP(Таблица76[[#This Row],[НОМЕР]],#REF!,4,0)-$J$2,"")</f>
        <v/>
      </c>
    </row>
    <row r="422" spans="2:6" ht="15" x14ac:dyDescent="0.2">
      <c r="B422" s="11" t="str">
        <f>IFERROR(VLOOKUP(Таблица76[[#This Row],[НОМЕР]],#REF!,9,0),"")</f>
        <v/>
      </c>
      <c r="C422" s="12">
        <f>IF(Категорії!L422&lt;&gt;9999,Категорії!L422,"")</f>
        <v>0</v>
      </c>
      <c r="D422" s="11" t="str">
        <f>IFERROR(VLOOKUP(Таблица76[[#This Row],[НОМЕР]],#REF!,2),"")</f>
        <v/>
      </c>
      <c r="E422" s="11" t="str">
        <f>IFERROR(VLOOKUP(Таблица76[[#This Row],[НОМЕР]],#REF!,6),"")</f>
        <v/>
      </c>
      <c r="F422" s="13" t="str">
        <f>IFERROR(VLOOKUP(Таблица76[[#This Row],[НОМЕР]],#REF!,4,0)-$J$2,"")</f>
        <v/>
      </c>
    </row>
    <row r="423" spans="2:6" ht="15" x14ac:dyDescent="0.2">
      <c r="B423" s="11" t="str">
        <f>IFERROR(VLOOKUP(Таблица76[[#This Row],[НОМЕР]],#REF!,9,0),"")</f>
        <v/>
      </c>
      <c r="C423" s="12">
        <f>IF(Категорії!L423&lt;&gt;9999,Категорії!L423,"")</f>
        <v>0</v>
      </c>
      <c r="D423" s="11" t="str">
        <f>IFERROR(VLOOKUP(Таблица76[[#This Row],[НОМЕР]],#REF!,2),"")</f>
        <v/>
      </c>
      <c r="E423" s="11" t="str">
        <f>IFERROR(VLOOKUP(Таблица76[[#This Row],[НОМЕР]],#REF!,6),"")</f>
        <v/>
      </c>
      <c r="F423" s="13" t="str">
        <f>IFERROR(VLOOKUP(Таблица76[[#This Row],[НОМЕР]],#REF!,4,0)-$J$2,"")</f>
        <v/>
      </c>
    </row>
    <row r="424" spans="2:6" ht="15" x14ac:dyDescent="0.2">
      <c r="B424" s="11" t="str">
        <f>IFERROR(VLOOKUP(Таблица76[[#This Row],[НОМЕР]],#REF!,9,0),"")</f>
        <v/>
      </c>
      <c r="C424" s="12">
        <f>IF(Категорії!L424&lt;&gt;9999,Категорії!L424,"")</f>
        <v>0</v>
      </c>
      <c r="D424" s="11" t="str">
        <f>IFERROR(VLOOKUP(Таблица76[[#This Row],[НОМЕР]],#REF!,2),"")</f>
        <v/>
      </c>
      <c r="E424" s="11" t="str">
        <f>IFERROR(VLOOKUP(Таблица76[[#This Row],[НОМЕР]],#REF!,6),"")</f>
        <v/>
      </c>
      <c r="F424" s="13" t="str">
        <f>IFERROR(VLOOKUP(Таблица76[[#This Row],[НОМЕР]],#REF!,4,0)-$J$2,"")</f>
        <v/>
      </c>
    </row>
    <row r="425" spans="2:6" ht="15" x14ac:dyDescent="0.2">
      <c r="B425" s="11" t="str">
        <f>IFERROR(VLOOKUP(Таблица76[[#This Row],[НОМЕР]],#REF!,9,0),"")</f>
        <v/>
      </c>
      <c r="C425" s="12">
        <f>IF(Категорії!L425&lt;&gt;9999,Категорії!L425,"")</f>
        <v>0</v>
      </c>
      <c r="D425" s="11" t="str">
        <f>IFERROR(VLOOKUP(Таблица76[[#This Row],[НОМЕР]],#REF!,2),"")</f>
        <v/>
      </c>
      <c r="E425" s="11" t="str">
        <f>IFERROR(VLOOKUP(Таблица76[[#This Row],[НОМЕР]],#REF!,6),"")</f>
        <v/>
      </c>
      <c r="F425" s="13" t="str">
        <f>IFERROR(VLOOKUP(Таблица76[[#This Row],[НОМЕР]],#REF!,4,0)-$J$2,"")</f>
        <v/>
      </c>
    </row>
    <row r="426" spans="2:6" ht="15" x14ac:dyDescent="0.2">
      <c r="B426" s="11" t="str">
        <f>IFERROR(VLOOKUP(Таблица76[[#This Row],[НОМЕР]],#REF!,9,0),"")</f>
        <v/>
      </c>
      <c r="C426" s="12">
        <f>IF(Категорії!L426&lt;&gt;9999,Категорії!L426,"")</f>
        <v>0</v>
      </c>
      <c r="D426" s="11" t="str">
        <f>IFERROR(VLOOKUP(Таблица76[[#This Row],[НОМЕР]],#REF!,2),"")</f>
        <v/>
      </c>
      <c r="E426" s="11" t="str">
        <f>IFERROR(VLOOKUP(Таблица76[[#This Row],[НОМЕР]],#REF!,6),"")</f>
        <v/>
      </c>
      <c r="F426" s="13" t="str">
        <f>IFERROR(VLOOKUP(Таблица76[[#This Row],[НОМЕР]],#REF!,4,0)-$J$2,"")</f>
        <v/>
      </c>
    </row>
    <row r="427" spans="2:6" ht="15" x14ac:dyDescent="0.2">
      <c r="B427" s="11" t="str">
        <f>IFERROR(VLOOKUP(Таблица76[[#This Row],[НОМЕР]],#REF!,9,0),"")</f>
        <v/>
      </c>
      <c r="C427" s="12">
        <f>IF(Категорії!L427&lt;&gt;9999,Категорії!L427,"")</f>
        <v>0</v>
      </c>
      <c r="D427" s="11" t="str">
        <f>IFERROR(VLOOKUP(Таблица76[[#This Row],[НОМЕР]],#REF!,2),"")</f>
        <v/>
      </c>
      <c r="E427" s="11" t="str">
        <f>IFERROR(VLOOKUP(Таблица76[[#This Row],[НОМЕР]],#REF!,6),"")</f>
        <v/>
      </c>
      <c r="F427" s="13" t="str">
        <f>IFERROR(VLOOKUP(Таблица76[[#This Row],[НОМЕР]],#REF!,4,0)-$J$2,"")</f>
        <v/>
      </c>
    </row>
    <row r="428" spans="2:6" ht="15" x14ac:dyDescent="0.2">
      <c r="B428" s="11" t="str">
        <f>IFERROR(VLOOKUP(Таблица76[[#This Row],[НОМЕР]],#REF!,9,0),"")</f>
        <v/>
      </c>
      <c r="C428" s="12">
        <f>IF(Категорії!L428&lt;&gt;9999,Категорії!L428,"")</f>
        <v>0</v>
      </c>
      <c r="D428" s="11" t="str">
        <f>IFERROR(VLOOKUP(Таблица76[[#This Row],[НОМЕР]],#REF!,2),"")</f>
        <v/>
      </c>
      <c r="E428" s="11" t="str">
        <f>IFERROR(VLOOKUP(Таблица76[[#This Row],[НОМЕР]],#REF!,6),"")</f>
        <v/>
      </c>
      <c r="F428" s="13" t="str">
        <f>IFERROR(VLOOKUP(Таблица76[[#This Row],[НОМЕР]],#REF!,4,0)-$J$2,"")</f>
        <v/>
      </c>
    </row>
    <row r="429" spans="2:6" ht="15" x14ac:dyDescent="0.2">
      <c r="B429" s="11" t="str">
        <f>IFERROR(VLOOKUP(Таблица76[[#This Row],[НОМЕР]],#REF!,9,0),"")</f>
        <v/>
      </c>
      <c r="C429" s="12">
        <f>IF(Категорії!L429&lt;&gt;9999,Категорії!L429,"")</f>
        <v>0</v>
      </c>
      <c r="D429" s="11" t="str">
        <f>IFERROR(VLOOKUP(Таблица76[[#This Row],[НОМЕР]],#REF!,2),"")</f>
        <v/>
      </c>
      <c r="E429" s="11" t="str">
        <f>IFERROR(VLOOKUP(Таблица76[[#This Row],[НОМЕР]],#REF!,6),"")</f>
        <v/>
      </c>
      <c r="F429" s="13" t="str">
        <f>IFERROR(VLOOKUP(Таблица76[[#This Row],[НОМЕР]],#REF!,4,0)-$J$2,"")</f>
        <v/>
      </c>
    </row>
    <row r="430" spans="2:6" ht="15" x14ac:dyDescent="0.2">
      <c r="B430" s="11" t="str">
        <f>IFERROR(VLOOKUP(Таблица76[[#This Row],[НОМЕР]],#REF!,9,0),"")</f>
        <v/>
      </c>
      <c r="C430" s="12">
        <f>IF(Категорії!L430&lt;&gt;9999,Категорії!L430,"")</f>
        <v>0</v>
      </c>
      <c r="D430" s="11" t="str">
        <f>IFERROR(VLOOKUP(Таблица76[[#This Row],[НОМЕР]],#REF!,2),"")</f>
        <v/>
      </c>
      <c r="E430" s="11" t="str">
        <f>IFERROR(VLOOKUP(Таблица76[[#This Row],[НОМЕР]],#REF!,6),"")</f>
        <v/>
      </c>
      <c r="F430" s="13" t="str">
        <f>IFERROR(VLOOKUP(Таблица76[[#This Row],[НОМЕР]],#REF!,4,0)-$J$2,"")</f>
        <v/>
      </c>
    </row>
    <row r="431" spans="2:6" ht="15" x14ac:dyDescent="0.2">
      <c r="B431" s="11" t="str">
        <f>IFERROR(VLOOKUP(Таблица76[[#This Row],[НОМЕР]],#REF!,9,0),"")</f>
        <v/>
      </c>
      <c r="C431" s="12">
        <f>IF(Категорії!L431&lt;&gt;9999,Категорії!L431,"")</f>
        <v>0</v>
      </c>
      <c r="D431" s="11" t="str">
        <f>IFERROR(VLOOKUP(Таблица76[[#This Row],[НОМЕР]],#REF!,2),"")</f>
        <v/>
      </c>
      <c r="E431" s="11" t="str">
        <f>IFERROR(VLOOKUP(Таблица76[[#This Row],[НОМЕР]],#REF!,6),"")</f>
        <v/>
      </c>
      <c r="F431" s="13" t="str">
        <f>IFERROR(VLOOKUP(Таблица76[[#This Row],[НОМЕР]],#REF!,4,0)-$J$2,"")</f>
        <v/>
      </c>
    </row>
    <row r="432" spans="2:6" ht="15" x14ac:dyDescent="0.2">
      <c r="B432" s="11" t="str">
        <f>IFERROR(VLOOKUP(Таблица76[[#This Row],[НОМЕР]],#REF!,9,0),"")</f>
        <v/>
      </c>
      <c r="C432" s="12">
        <f>IF(Категорії!L432&lt;&gt;9999,Категорії!L432,"")</f>
        <v>0</v>
      </c>
      <c r="D432" s="11" t="str">
        <f>IFERROR(VLOOKUP(Таблица76[[#This Row],[НОМЕР]],#REF!,2),"")</f>
        <v/>
      </c>
      <c r="E432" s="11" t="str">
        <f>IFERROR(VLOOKUP(Таблица76[[#This Row],[НОМЕР]],#REF!,6),"")</f>
        <v/>
      </c>
      <c r="F432" s="13" t="str">
        <f>IFERROR(VLOOKUP(Таблица76[[#This Row],[НОМЕР]],#REF!,4,0)-$J$2,"")</f>
        <v/>
      </c>
    </row>
    <row r="433" spans="2:6" ht="15" x14ac:dyDescent="0.2">
      <c r="B433" s="11" t="str">
        <f>IFERROR(VLOOKUP(Таблица76[[#This Row],[НОМЕР]],#REF!,9,0),"")</f>
        <v/>
      </c>
      <c r="C433" s="12">
        <f>IF(Категорії!L433&lt;&gt;9999,Категорії!L433,"")</f>
        <v>0</v>
      </c>
      <c r="D433" s="11" t="str">
        <f>IFERROR(VLOOKUP(Таблица76[[#This Row],[НОМЕР]],#REF!,2),"")</f>
        <v/>
      </c>
      <c r="E433" s="11" t="str">
        <f>IFERROR(VLOOKUP(Таблица76[[#This Row],[НОМЕР]],#REF!,6),"")</f>
        <v/>
      </c>
      <c r="F433" s="13" t="str">
        <f>IFERROR(VLOOKUP(Таблица76[[#This Row],[НОМЕР]],#REF!,4,0)-$J$2,"")</f>
        <v/>
      </c>
    </row>
    <row r="434" spans="2:6" ht="15" x14ac:dyDescent="0.2">
      <c r="B434" s="11" t="str">
        <f>IFERROR(VLOOKUP(Таблица76[[#This Row],[НОМЕР]],#REF!,9,0),"")</f>
        <v/>
      </c>
      <c r="C434" s="12">
        <f>IF(Категорії!L434&lt;&gt;9999,Категорії!L434,"")</f>
        <v>0</v>
      </c>
      <c r="D434" s="11" t="str">
        <f>IFERROR(VLOOKUP(Таблица76[[#This Row],[НОМЕР]],#REF!,2),"")</f>
        <v/>
      </c>
      <c r="E434" s="11" t="str">
        <f>IFERROR(VLOOKUP(Таблица76[[#This Row],[НОМЕР]],#REF!,6),"")</f>
        <v/>
      </c>
      <c r="F434" s="13" t="str">
        <f>IFERROR(VLOOKUP(Таблица76[[#This Row],[НОМЕР]],#REF!,4,0)-$J$2,"")</f>
        <v/>
      </c>
    </row>
    <row r="435" spans="2:6" ht="15" x14ac:dyDescent="0.2">
      <c r="B435" s="11" t="str">
        <f>IFERROR(VLOOKUP(Таблица76[[#This Row],[НОМЕР]],#REF!,9,0),"")</f>
        <v/>
      </c>
      <c r="C435" s="12">
        <f>IF(Категорії!L435&lt;&gt;9999,Категорії!L435,"")</f>
        <v>0</v>
      </c>
      <c r="D435" s="11" t="str">
        <f>IFERROR(VLOOKUP(Таблица76[[#This Row],[НОМЕР]],#REF!,2),"")</f>
        <v/>
      </c>
      <c r="E435" s="11" t="str">
        <f>IFERROR(VLOOKUP(Таблица76[[#This Row],[НОМЕР]],#REF!,6),"")</f>
        <v/>
      </c>
      <c r="F435" s="13" t="str">
        <f>IFERROR(VLOOKUP(Таблица76[[#This Row],[НОМЕР]],#REF!,4,0)-$J$2,"")</f>
        <v/>
      </c>
    </row>
    <row r="436" spans="2:6" ht="15" x14ac:dyDescent="0.2">
      <c r="B436" s="11" t="str">
        <f>IFERROR(VLOOKUP(Таблица76[[#This Row],[НОМЕР]],#REF!,9,0),"")</f>
        <v/>
      </c>
      <c r="C436" s="12">
        <f>IF(Категорії!L436&lt;&gt;9999,Категорії!L436,"")</f>
        <v>0</v>
      </c>
      <c r="D436" s="11" t="str">
        <f>IFERROR(VLOOKUP(Таблица76[[#This Row],[НОМЕР]],#REF!,2),"")</f>
        <v/>
      </c>
      <c r="E436" s="11" t="str">
        <f>IFERROR(VLOOKUP(Таблица76[[#This Row],[НОМЕР]],#REF!,6),"")</f>
        <v/>
      </c>
      <c r="F436" s="13" t="str">
        <f>IFERROR(VLOOKUP(Таблица76[[#This Row],[НОМЕР]],#REF!,4,0)-$J$2,"")</f>
        <v/>
      </c>
    </row>
    <row r="437" spans="2:6" ht="15" x14ac:dyDescent="0.2">
      <c r="B437" s="11" t="str">
        <f>IFERROR(VLOOKUP(Таблица76[[#This Row],[НОМЕР]],#REF!,9,0),"")</f>
        <v/>
      </c>
      <c r="C437" s="12">
        <f>IF(Категорії!L437&lt;&gt;9999,Категорії!L437,"")</f>
        <v>0</v>
      </c>
      <c r="D437" s="11" t="str">
        <f>IFERROR(VLOOKUP(Таблица76[[#This Row],[НОМЕР]],#REF!,2),"")</f>
        <v/>
      </c>
      <c r="E437" s="11" t="str">
        <f>IFERROR(VLOOKUP(Таблица76[[#This Row],[НОМЕР]],#REF!,6),"")</f>
        <v/>
      </c>
      <c r="F437" s="13" t="str">
        <f>IFERROR(VLOOKUP(Таблица76[[#This Row],[НОМЕР]],#REF!,4,0)-$J$2,"")</f>
        <v/>
      </c>
    </row>
    <row r="438" spans="2:6" ht="15" x14ac:dyDescent="0.2">
      <c r="B438" s="11" t="str">
        <f>IFERROR(VLOOKUP(Таблица76[[#This Row],[НОМЕР]],#REF!,9,0),"")</f>
        <v/>
      </c>
      <c r="C438" s="12">
        <f>IF(Категорії!L438&lt;&gt;9999,Категорії!L438,"")</f>
        <v>0</v>
      </c>
      <c r="D438" s="11" t="str">
        <f>IFERROR(VLOOKUP(Таблица76[[#This Row],[НОМЕР]],#REF!,2),"")</f>
        <v/>
      </c>
      <c r="E438" s="11" t="str">
        <f>IFERROR(VLOOKUP(Таблица76[[#This Row],[НОМЕР]],#REF!,6),"")</f>
        <v/>
      </c>
      <c r="F438" s="13" t="str">
        <f>IFERROR(VLOOKUP(Таблица76[[#This Row],[НОМЕР]],#REF!,4,0)-$J$2,"")</f>
        <v/>
      </c>
    </row>
    <row r="439" spans="2:6" ht="15" x14ac:dyDescent="0.2">
      <c r="B439" s="11" t="str">
        <f>IFERROR(VLOOKUP(Таблица76[[#This Row],[НОМЕР]],#REF!,9,0),"")</f>
        <v/>
      </c>
      <c r="C439" s="12">
        <f>IF(Категорії!L439&lt;&gt;9999,Категорії!L439,"")</f>
        <v>0</v>
      </c>
      <c r="D439" s="11" t="str">
        <f>IFERROR(VLOOKUP(Таблица76[[#This Row],[НОМЕР]],#REF!,2),"")</f>
        <v/>
      </c>
      <c r="E439" s="11" t="str">
        <f>IFERROR(VLOOKUP(Таблица76[[#This Row],[НОМЕР]],#REF!,6),"")</f>
        <v/>
      </c>
      <c r="F439" s="13" t="str">
        <f>IFERROR(VLOOKUP(Таблица76[[#This Row],[НОМЕР]],#REF!,4,0)-$J$2,"")</f>
        <v/>
      </c>
    </row>
    <row r="440" spans="2:6" ht="15" x14ac:dyDescent="0.2">
      <c r="B440" s="11" t="str">
        <f>IFERROR(VLOOKUP(Таблица76[[#This Row],[НОМЕР]],#REF!,9,0),"")</f>
        <v/>
      </c>
      <c r="C440" s="12">
        <f>IF(Категорії!L440&lt;&gt;9999,Категорії!L440,"")</f>
        <v>0</v>
      </c>
      <c r="D440" s="11" t="str">
        <f>IFERROR(VLOOKUP(Таблица76[[#This Row],[НОМЕР]],#REF!,2),"")</f>
        <v/>
      </c>
      <c r="E440" s="11" t="str">
        <f>IFERROR(VLOOKUP(Таблица76[[#This Row],[НОМЕР]],#REF!,6),"")</f>
        <v/>
      </c>
      <c r="F440" s="13" t="str">
        <f>IFERROR(VLOOKUP(Таблица76[[#This Row],[НОМЕР]],#REF!,4,0)-$J$2,"")</f>
        <v/>
      </c>
    </row>
    <row r="441" spans="2:6" ht="15" x14ac:dyDescent="0.2">
      <c r="B441" s="11" t="str">
        <f>IFERROR(VLOOKUP(Таблица76[[#This Row],[НОМЕР]],#REF!,9,0),"")</f>
        <v/>
      </c>
      <c r="C441" s="12">
        <f>IF(Категорії!L441&lt;&gt;9999,Категорії!L441,"")</f>
        <v>0</v>
      </c>
      <c r="D441" s="11" t="str">
        <f>IFERROR(VLOOKUP(Таблица76[[#This Row],[НОМЕР]],#REF!,2),"")</f>
        <v/>
      </c>
      <c r="E441" s="11" t="str">
        <f>IFERROR(VLOOKUP(Таблица76[[#This Row],[НОМЕР]],#REF!,6),"")</f>
        <v/>
      </c>
      <c r="F441" s="13" t="str">
        <f>IFERROR(VLOOKUP(Таблица76[[#This Row],[НОМЕР]],#REF!,4,0)-$J$2,"")</f>
        <v/>
      </c>
    </row>
    <row r="442" spans="2:6" ht="15" x14ac:dyDescent="0.2">
      <c r="B442" s="11" t="str">
        <f>IFERROR(VLOOKUP(Таблица76[[#This Row],[НОМЕР]],#REF!,9,0),"")</f>
        <v/>
      </c>
      <c r="C442" s="12">
        <f>IF(Категорії!L442&lt;&gt;9999,Категорії!L442,"")</f>
        <v>0</v>
      </c>
      <c r="D442" s="11" t="str">
        <f>IFERROR(VLOOKUP(Таблица76[[#This Row],[НОМЕР]],#REF!,2),"")</f>
        <v/>
      </c>
      <c r="E442" s="11" t="str">
        <f>IFERROR(VLOOKUP(Таблица76[[#This Row],[НОМЕР]],#REF!,6),"")</f>
        <v/>
      </c>
      <c r="F442" s="13" t="str">
        <f>IFERROR(VLOOKUP(Таблица76[[#This Row],[НОМЕР]],#REF!,4,0)-$J$2,"")</f>
        <v/>
      </c>
    </row>
    <row r="443" spans="2:6" ht="15" x14ac:dyDescent="0.2">
      <c r="B443" s="11" t="str">
        <f>IFERROR(VLOOKUP(Таблица76[[#This Row],[НОМЕР]],#REF!,9,0),"")</f>
        <v/>
      </c>
      <c r="C443" s="12">
        <f>IF(Категорії!L443&lt;&gt;9999,Категорії!L443,"")</f>
        <v>0</v>
      </c>
      <c r="D443" s="11" t="str">
        <f>IFERROR(VLOOKUP(Таблица76[[#This Row],[НОМЕР]],#REF!,2),"")</f>
        <v/>
      </c>
      <c r="E443" s="11" t="str">
        <f>IFERROR(VLOOKUP(Таблица76[[#This Row],[НОМЕР]],#REF!,6),"")</f>
        <v/>
      </c>
      <c r="F443" s="13" t="str">
        <f>IFERROR(VLOOKUP(Таблица76[[#This Row],[НОМЕР]],#REF!,4,0)-$J$2,"")</f>
        <v/>
      </c>
    </row>
    <row r="444" spans="2:6" ht="15" x14ac:dyDescent="0.2">
      <c r="B444" s="11" t="str">
        <f>IFERROR(VLOOKUP(Таблица76[[#This Row],[НОМЕР]],#REF!,9,0),"")</f>
        <v/>
      </c>
      <c r="C444" s="12">
        <f>IF(Категорії!L444&lt;&gt;9999,Категорії!L444,"")</f>
        <v>0</v>
      </c>
      <c r="D444" s="11" t="str">
        <f>IFERROR(VLOOKUP(Таблица76[[#This Row],[НОМЕР]],#REF!,2),"")</f>
        <v/>
      </c>
      <c r="E444" s="11" t="str">
        <f>IFERROR(VLOOKUP(Таблица76[[#This Row],[НОМЕР]],#REF!,6),"")</f>
        <v/>
      </c>
      <c r="F444" s="13" t="str">
        <f>IFERROR(VLOOKUP(Таблица76[[#This Row],[НОМЕР]],#REF!,4,0)-$J$2,"")</f>
        <v/>
      </c>
    </row>
    <row r="445" spans="2:6" ht="15" x14ac:dyDescent="0.2">
      <c r="B445" s="11" t="str">
        <f>IFERROR(VLOOKUP(Таблица76[[#This Row],[НОМЕР]],#REF!,9,0),"")</f>
        <v/>
      </c>
      <c r="C445" s="12">
        <f>IF(Категорії!L445&lt;&gt;9999,Категорії!L445,"")</f>
        <v>0</v>
      </c>
      <c r="D445" s="11" t="str">
        <f>IFERROR(VLOOKUP(Таблица76[[#This Row],[НОМЕР]],#REF!,2),"")</f>
        <v/>
      </c>
      <c r="E445" s="11" t="str">
        <f>IFERROR(VLOOKUP(Таблица76[[#This Row],[НОМЕР]],#REF!,6),"")</f>
        <v/>
      </c>
      <c r="F445" s="13" t="str">
        <f>IFERROR(VLOOKUP(Таблица76[[#This Row],[НОМЕР]],#REF!,4,0)-$J$2,"")</f>
        <v/>
      </c>
    </row>
    <row r="446" spans="2:6" ht="15" x14ac:dyDescent="0.2">
      <c r="B446" s="11" t="str">
        <f>IFERROR(VLOOKUP(Таблица76[[#This Row],[НОМЕР]],#REF!,9,0),"")</f>
        <v/>
      </c>
      <c r="C446" s="12">
        <f>IF(Категорії!L446&lt;&gt;9999,Категорії!L446,"")</f>
        <v>0</v>
      </c>
      <c r="D446" s="11" t="str">
        <f>IFERROR(VLOOKUP(Таблица76[[#This Row],[НОМЕР]],#REF!,2),"")</f>
        <v/>
      </c>
      <c r="E446" s="11" t="str">
        <f>IFERROR(VLOOKUP(Таблица76[[#This Row],[НОМЕР]],#REF!,6),"")</f>
        <v/>
      </c>
      <c r="F446" s="13" t="str">
        <f>IFERROR(VLOOKUP(Таблица76[[#This Row],[НОМЕР]],#REF!,4,0)-$J$2,"")</f>
        <v/>
      </c>
    </row>
    <row r="447" spans="2:6" ht="15" x14ac:dyDescent="0.2">
      <c r="B447" s="11" t="str">
        <f>IFERROR(VLOOKUP(Таблица76[[#This Row],[НОМЕР]],#REF!,9,0),"")</f>
        <v/>
      </c>
      <c r="C447" s="12">
        <f>IF(Категорії!L447&lt;&gt;9999,Категорії!L447,"")</f>
        <v>0</v>
      </c>
      <c r="D447" s="11" t="str">
        <f>IFERROR(VLOOKUP(Таблица76[[#This Row],[НОМЕР]],#REF!,2),"")</f>
        <v/>
      </c>
      <c r="E447" s="11" t="str">
        <f>IFERROR(VLOOKUP(Таблица76[[#This Row],[НОМЕР]],#REF!,6),"")</f>
        <v/>
      </c>
      <c r="F447" s="13" t="str">
        <f>IFERROR(VLOOKUP(Таблица76[[#This Row],[НОМЕР]],#REF!,4,0)-$J$2,"")</f>
        <v/>
      </c>
    </row>
    <row r="448" spans="2:6" ht="15" x14ac:dyDescent="0.2">
      <c r="B448" s="11" t="str">
        <f>IFERROR(VLOOKUP(Таблица76[[#This Row],[НОМЕР]],#REF!,9,0),"")</f>
        <v/>
      </c>
      <c r="C448" s="12">
        <f>IF(Категорії!L448&lt;&gt;9999,Категорії!L448,"")</f>
        <v>0</v>
      </c>
      <c r="D448" s="11" t="str">
        <f>IFERROR(VLOOKUP(Таблица76[[#This Row],[НОМЕР]],#REF!,2),"")</f>
        <v/>
      </c>
      <c r="E448" s="11" t="str">
        <f>IFERROR(VLOOKUP(Таблица76[[#This Row],[НОМЕР]],#REF!,6),"")</f>
        <v/>
      </c>
      <c r="F448" s="13" t="str">
        <f>IFERROR(VLOOKUP(Таблица76[[#This Row],[НОМЕР]],#REF!,4,0)-$J$2,"")</f>
        <v/>
      </c>
    </row>
    <row r="449" spans="2:6" ht="15" x14ac:dyDescent="0.2">
      <c r="B449" s="11" t="str">
        <f>IFERROR(VLOOKUP(Таблица76[[#This Row],[НОМЕР]],#REF!,9,0),"")</f>
        <v/>
      </c>
      <c r="C449" s="12">
        <f>IF(Категорії!L449&lt;&gt;9999,Категорії!L449,"")</f>
        <v>0</v>
      </c>
      <c r="D449" s="11" t="str">
        <f>IFERROR(VLOOKUP(Таблица76[[#This Row],[НОМЕР]],#REF!,2),"")</f>
        <v/>
      </c>
      <c r="E449" s="11" t="str">
        <f>IFERROR(VLOOKUP(Таблица76[[#This Row],[НОМЕР]],#REF!,6),"")</f>
        <v/>
      </c>
      <c r="F449" s="13" t="str">
        <f>IFERROR(VLOOKUP(Таблица76[[#This Row],[НОМЕР]],#REF!,4,0)-$J$2,"")</f>
        <v/>
      </c>
    </row>
    <row r="450" spans="2:6" ht="15" x14ac:dyDescent="0.2">
      <c r="B450" s="11" t="str">
        <f>IFERROR(VLOOKUP(Таблица76[[#This Row],[НОМЕР]],#REF!,9,0),"")</f>
        <v/>
      </c>
      <c r="C450" s="12">
        <f>IF(Категорії!L450&lt;&gt;9999,Категорії!L450,"")</f>
        <v>0</v>
      </c>
      <c r="D450" s="11" t="str">
        <f>IFERROR(VLOOKUP(Таблица76[[#This Row],[НОМЕР]],#REF!,2),"")</f>
        <v/>
      </c>
      <c r="E450" s="11" t="str">
        <f>IFERROR(VLOOKUP(Таблица76[[#This Row],[НОМЕР]],#REF!,6),"")</f>
        <v/>
      </c>
      <c r="F450" s="13" t="str">
        <f>IFERROR(VLOOKUP(Таблица76[[#This Row],[НОМЕР]],#REF!,4,0)-$J$2,"")</f>
        <v/>
      </c>
    </row>
    <row r="451" spans="2:6" ht="15" x14ac:dyDescent="0.2">
      <c r="B451" s="11" t="str">
        <f>IFERROR(VLOOKUP(Таблица76[[#This Row],[НОМЕР]],#REF!,9,0),"")</f>
        <v/>
      </c>
      <c r="C451" s="12">
        <f>IF(Категорії!L451&lt;&gt;9999,Категорії!L451,"")</f>
        <v>0</v>
      </c>
      <c r="D451" s="11" t="str">
        <f>IFERROR(VLOOKUP(Таблица76[[#This Row],[НОМЕР]],#REF!,2),"")</f>
        <v/>
      </c>
      <c r="E451" s="11" t="str">
        <f>IFERROR(VLOOKUP(Таблица76[[#This Row],[НОМЕР]],#REF!,6),"")</f>
        <v/>
      </c>
      <c r="F451" s="13" t="str">
        <f>IFERROR(VLOOKUP(Таблица76[[#This Row],[НОМЕР]],#REF!,4,0)-$J$2,"")</f>
        <v/>
      </c>
    </row>
    <row r="452" spans="2:6" ht="15" x14ac:dyDescent="0.2">
      <c r="B452" s="11" t="str">
        <f>IFERROR(VLOOKUP(Таблица76[[#This Row],[НОМЕР]],#REF!,9,0),"")</f>
        <v/>
      </c>
      <c r="C452" s="12">
        <f>IF(Категорії!L452&lt;&gt;9999,Категорії!L452,"")</f>
        <v>0</v>
      </c>
      <c r="D452" s="11" t="str">
        <f>IFERROR(VLOOKUP(Таблица76[[#This Row],[НОМЕР]],#REF!,2),"")</f>
        <v/>
      </c>
      <c r="E452" s="11" t="str">
        <f>IFERROR(VLOOKUP(Таблица76[[#This Row],[НОМЕР]],#REF!,6),"")</f>
        <v/>
      </c>
      <c r="F452" s="13" t="str">
        <f>IFERROR(VLOOKUP(Таблица76[[#This Row],[НОМЕР]],#REF!,4,0)-$J$2,"")</f>
        <v/>
      </c>
    </row>
    <row r="453" spans="2:6" ht="15" x14ac:dyDescent="0.2">
      <c r="B453" s="11" t="str">
        <f>IFERROR(VLOOKUP(Таблица76[[#This Row],[НОМЕР]],#REF!,9,0),"")</f>
        <v/>
      </c>
      <c r="C453" s="12">
        <f>IF(Категорії!L453&lt;&gt;9999,Категорії!L453,"")</f>
        <v>0</v>
      </c>
      <c r="D453" s="11" t="str">
        <f>IFERROR(VLOOKUP(Таблица76[[#This Row],[НОМЕР]],#REF!,2),"")</f>
        <v/>
      </c>
      <c r="E453" s="11" t="str">
        <f>IFERROR(VLOOKUP(Таблица76[[#This Row],[НОМЕР]],#REF!,6),"")</f>
        <v/>
      </c>
      <c r="F453" s="13" t="str">
        <f>IFERROR(VLOOKUP(Таблица76[[#This Row],[НОМЕР]],#REF!,4,0)-$J$2,"")</f>
        <v/>
      </c>
    </row>
    <row r="454" spans="2:6" ht="15" x14ac:dyDescent="0.2">
      <c r="B454" s="11" t="str">
        <f>IFERROR(VLOOKUP(Таблица76[[#This Row],[НОМЕР]],#REF!,9,0),"")</f>
        <v/>
      </c>
      <c r="C454" s="12">
        <f>IF(Категорії!L454&lt;&gt;9999,Категорії!L454,"")</f>
        <v>0</v>
      </c>
      <c r="D454" s="11" t="str">
        <f>IFERROR(VLOOKUP(Таблица76[[#This Row],[НОМЕР]],#REF!,2),"")</f>
        <v/>
      </c>
      <c r="E454" s="11" t="str">
        <f>IFERROR(VLOOKUP(Таблица76[[#This Row],[НОМЕР]],#REF!,6),"")</f>
        <v/>
      </c>
      <c r="F454" s="13" t="str">
        <f>IFERROR(VLOOKUP(Таблица76[[#This Row],[НОМЕР]],#REF!,4,0)-$J$2,"")</f>
        <v/>
      </c>
    </row>
    <row r="455" spans="2:6" ht="15" x14ac:dyDescent="0.2">
      <c r="B455" s="11" t="str">
        <f>IFERROR(VLOOKUP(Таблица76[[#This Row],[НОМЕР]],#REF!,9,0),"")</f>
        <v/>
      </c>
      <c r="C455" s="12">
        <f>IF(Категорії!L455&lt;&gt;9999,Категорії!L455,"")</f>
        <v>0</v>
      </c>
      <c r="D455" s="11" t="str">
        <f>IFERROR(VLOOKUP(Таблица76[[#This Row],[НОМЕР]],#REF!,2),"")</f>
        <v/>
      </c>
      <c r="E455" s="11" t="str">
        <f>IFERROR(VLOOKUP(Таблица76[[#This Row],[НОМЕР]],#REF!,6),"")</f>
        <v/>
      </c>
      <c r="F455" s="13" t="str">
        <f>IFERROR(VLOOKUP(Таблица76[[#This Row],[НОМЕР]],#REF!,4,0)-$J$2,"")</f>
        <v/>
      </c>
    </row>
    <row r="456" spans="2:6" ht="15" x14ac:dyDescent="0.2">
      <c r="B456" s="11" t="str">
        <f>IFERROR(VLOOKUP(Таблица76[[#This Row],[НОМЕР]],#REF!,9,0),"")</f>
        <v/>
      </c>
      <c r="C456" s="12">
        <f>IF(Категорії!L456&lt;&gt;9999,Категорії!L456,"")</f>
        <v>0</v>
      </c>
      <c r="D456" s="11" t="str">
        <f>IFERROR(VLOOKUP(Таблица76[[#This Row],[НОМЕР]],#REF!,2),"")</f>
        <v/>
      </c>
      <c r="E456" s="11" t="str">
        <f>IFERROR(VLOOKUP(Таблица76[[#This Row],[НОМЕР]],#REF!,6),"")</f>
        <v/>
      </c>
      <c r="F456" s="13" t="str">
        <f>IFERROR(VLOOKUP(Таблица76[[#This Row],[НОМЕР]],#REF!,4,0)-$J$2,"")</f>
        <v/>
      </c>
    </row>
    <row r="457" spans="2:6" ht="15" x14ac:dyDescent="0.2">
      <c r="B457" s="11" t="str">
        <f>IFERROR(VLOOKUP(Таблица76[[#This Row],[НОМЕР]],#REF!,9,0),"")</f>
        <v/>
      </c>
      <c r="C457" s="12">
        <f>IF(Категорії!L457&lt;&gt;9999,Категорії!L457,"")</f>
        <v>0</v>
      </c>
      <c r="D457" s="11" t="str">
        <f>IFERROR(VLOOKUP(Таблица76[[#This Row],[НОМЕР]],#REF!,2),"")</f>
        <v/>
      </c>
      <c r="E457" s="11" t="str">
        <f>IFERROR(VLOOKUP(Таблица76[[#This Row],[НОМЕР]],#REF!,6),"")</f>
        <v/>
      </c>
      <c r="F457" s="13" t="str">
        <f>IFERROR(VLOOKUP(Таблица76[[#This Row],[НОМЕР]],#REF!,4,0)-$J$2,"")</f>
        <v/>
      </c>
    </row>
    <row r="458" spans="2:6" ht="15" x14ac:dyDescent="0.2">
      <c r="B458" s="11" t="str">
        <f>IFERROR(VLOOKUP(Таблица76[[#This Row],[НОМЕР]],#REF!,9,0),"")</f>
        <v/>
      </c>
      <c r="C458" s="12">
        <f>IF(Категорії!L458&lt;&gt;9999,Категорії!L458,"")</f>
        <v>0</v>
      </c>
      <c r="D458" s="11" t="str">
        <f>IFERROR(VLOOKUP(Таблица76[[#This Row],[НОМЕР]],#REF!,2),"")</f>
        <v/>
      </c>
      <c r="E458" s="11" t="str">
        <f>IFERROR(VLOOKUP(Таблица76[[#This Row],[НОМЕР]],#REF!,6),"")</f>
        <v/>
      </c>
      <c r="F458" s="13" t="str">
        <f>IFERROR(VLOOKUP(Таблица76[[#This Row],[НОМЕР]],#REF!,4,0)-$J$2,"")</f>
        <v/>
      </c>
    </row>
    <row r="459" spans="2:6" ht="15" x14ac:dyDescent="0.2">
      <c r="B459" s="11" t="str">
        <f>IFERROR(VLOOKUP(Таблица76[[#This Row],[НОМЕР]],#REF!,9,0),"")</f>
        <v/>
      </c>
      <c r="C459" s="12">
        <f>IF(Категорії!L459&lt;&gt;9999,Категорії!L459,"")</f>
        <v>0</v>
      </c>
      <c r="D459" s="11" t="str">
        <f>IFERROR(VLOOKUP(Таблица76[[#This Row],[НОМЕР]],#REF!,2),"")</f>
        <v/>
      </c>
      <c r="E459" s="11" t="str">
        <f>IFERROR(VLOOKUP(Таблица76[[#This Row],[НОМЕР]],#REF!,6),"")</f>
        <v/>
      </c>
      <c r="F459" s="13" t="str">
        <f>IFERROR(VLOOKUP(Таблица76[[#This Row],[НОМЕР]],#REF!,4,0)-$J$2,"")</f>
        <v/>
      </c>
    </row>
    <row r="460" spans="2:6" ht="15" x14ac:dyDescent="0.2">
      <c r="B460" s="11" t="str">
        <f>IFERROR(VLOOKUP(Таблица76[[#This Row],[НОМЕР]],#REF!,9,0),"")</f>
        <v/>
      </c>
      <c r="C460" s="12">
        <f>IF(Категорії!L460&lt;&gt;9999,Категорії!L460,"")</f>
        <v>0</v>
      </c>
      <c r="D460" s="11" t="str">
        <f>IFERROR(VLOOKUP(Таблица76[[#This Row],[НОМЕР]],#REF!,2),"")</f>
        <v/>
      </c>
      <c r="E460" s="11" t="str">
        <f>IFERROR(VLOOKUP(Таблица76[[#This Row],[НОМЕР]],#REF!,6),"")</f>
        <v/>
      </c>
      <c r="F460" s="13" t="str">
        <f>IFERROR(VLOOKUP(Таблица76[[#This Row],[НОМЕР]],#REF!,4,0)-$J$2,"")</f>
        <v/>
      </c>
    </row>
    <row r="461" spans="2:6" ht="15" x14ac:dyDescent="0.2">
      <c r="B461" s="11" t="str">
        <f>IFERROR(VLOOKUP(Таблица76[[#This Row],[НОМЕР]],#REF!,9,0),"")</f>
        <v/>
      </c>
      <c r="C461" s="12">
        <f>IF(Категорії!L461&lt;&gt;9999,Категорії!L461,"")</f>
        <v>0</v>
      </c>
      <c r="D461" s="11" t="str">
        <f>IFERROR(VLOOKUP(Таблица76[[#This Row],[НОМЕР]],#REF!,2),"")</f>
        <v/>
      </c>
      <c r="E461" s="11" t="str">
        <f>IFERROR(VLOOKUP(Таблица76[[#This Row],[НОМЕР]],#REF!,6),"")</f>
        <v/>
      </c>
      <c r="F461" s="13" t="str">
        <f>IFERROR(VLOOKUP(Таблица76[[#This Row],[НОМЕР]],#REF!,4,0)-$J$2,"")</f>
        <v/>
      </c>
    </row>
    <row r="462" spans="2:6" ht="15" x14ac:dyDescent="0.2">
      <c r="B462" s="11" t="str">
        <f>IFERROR(VLOOKUP(Таблица76[[#This Row],[НОМЕР]],#REF!,9,0),"")</f>
        <v/>
      </c>
      <c r="C462" s="12">
        <f>IF(Категорії!L462&lt;&gt;9999,Категорії!L462,"")</f>
        <v>0</v>
      </c>
      <c r="D462" s="11" t="str">
        <f>IFERROR(VLOOKUP(Таблица76[[#This Row],[НОМЕР]],#REF!,2),"")</f>
        <v/>
      </c>
      <c r="E462" s="11" t="str">
        <f>IFERROR(VLOOKUP(Таблица76[[#This Row],[НОМЕР]],#REF!,6),"")</f>
        <v/>
      </c>
      <c r="F462" s="13" t="str">
        <f>IFERROR(VLOOKUP(Таблица76[[#This Row],[НОМЕР]],#REF!,4,0)-$J$2,"")</f>
        <v/>
      </c>
    </row>
    <row r="463" spans="2:6" ht="15" x14ac:dyDescent="0.2">
      <c r="B463" s="11" t="str">
        <f>IFERROR(VLOOKUP(Таблица76[[#This Row],[НОМЕР]],#REF!,9,0),"")</f>
        <v/>
      </c>
      <c r="C463" s="12">
        <f>IF(Категорії!L463&lt;&gt;9999,Категорії!L463,"")</f>
        <v>0</v>
      </c>
      <c r="D463" s="11" t="str">
        <f>IFERROR(VLOOKUP(Таблица76[[#This Row],[НОМЕР]],#REF!,2),"")</f>
        <v/>
      </c>
      <c r="E463" s="11" t="str">
        <f>IFERROR(VLOOKUP(Таблица76[[#This Row],[НОМЕР]],#REF!,6),"")</f>
        <v/>
      </c>
      <c r="F463" s="13" t="str">
        <f>IFERROR(VLOOKUP(Таблица76[[#This Row],[НОМЕР]],#REF!,4,0)-$J$2,"")</f>
        <v/>
      </c>
    </row>
    <row r="464" spans="2:6" ht="15" x14ac:dyDescent="0.2">
      <c r="B464" s="11" t="str">
        <f>IFERROR(VLOOKUP(Таблица76[[#This Row],[НОМЕР]],#REF!,9,0),"")</f>
        <v/>
      </c>
      <c r="C464" s="12">
        <f>IF(Категорії!L464&lt;&gt;9999,Категорії!L464,"")</f>
        <v>0</v>
      </c>
      <c r="D464" s="11" t="str">
        <f>IFERROR(VLOOKUP(Таблица76[[#This Row],[НОМЕР]],#REF!,2),"")</f>
        <v/>
      </c>
      <c r="E464" s="11" t="str">
        <f>IFERROR(VLOOKUP(Таблица76[[#This Row],[НОМЕР]],#REF!,6),"")</f>
        <v/>
      </c>
      <c r="F464" s="13" t="str">
        <f>IFERROR(VLOOKUP(Таблица76[[#This Row],[НОМЕР]],#REF!,4,0)-$J$2,"")</f>
        <v/>
      </c>
    </row>
    <row r="465" spans="2:6" ht="15" x14ac:dyDescent="0.2">
      <c r="B465" s="11" t="str">
        <f>IFERROR(VLOOKUP(Таблица76[[#This Row],[НОМЕР]],#REF!,9,0),"")</f>
        <v/>
      </c>
      <c r="C465" s="12">
        <f>IF(Категорії!L465&lt;&gt;9999,Категорії!L465,"")</f>
        <v>0</v>
      </c>
      <c r="D465" s="11" t="str">
        <f>IFERROR(VLOOKUP(Таблица76[[#This Row],[НОМЕР]],#REF!,2),"")</f>
        <v/>
      </c>
      <c r="E465" s="11" t="str">
        <f>IFERROR(VLOOKUP(Таблица76[[#This Row],[НОМЕР]],#REF!,6),"")</f>
        <v/>
      </c>
      <c r="F465" s="13" t="str">
        <f>IFERROR(VLOOKUP(Таблица76[[#This Row],[НОМЕР]],#REF!,4,0)-$J$2,"")</f>
        <v/>
      </c>
    </row>
    <row r="466" spans="2:6" ht="15" x14ac:dyDescent="0.2">
      <c r="B466" s="11" t="str">
        <f>IFERROR(VLOOKUP(Таблица76[[#This Row],[НОМЕР]],#REF!,9,0),"")</f>
        <v/>
      </c>
      <c r="C466" s="12">
        <f>IF(Категорії!L466&lt;&gt;9999,Категорії!L466,"")</f>
        <v>0</v>
      </c>
      <c r="D466" s="11" t="str">
        <f>IFERROR(VLOOKUP(Таблица76[[#This Row],[НОМЕР]],#REF!,2),"")</f>
        <v/>
      </c>
      <c r="E466" s="11" t="str">
        <f>IFERROR(VLOOKUP(Таблица76[[#This Row],[НОМЕР]],#REF!,6),"")</f>
        <v/>
      </c>
      <c r="F466" s="13" t="str">
        <f>IFERROR(VLOOKUP(Таблица76[[#This Row],[НОМЕР]],#REF!,4,0)-$J$2,"")</f>
        <v/>
      </c>
    </row>
    <row r="467" spans="2:6" ht="15" x14ac:dyDescent="0.2">
      <c r="B467" s="11" t="str">
        <f>IFERROR(VLOOKUP(Таблица76[[#This Row],[НОМЕР]],#REF!,9,0),"")</f>
        <v/>
      </c>
      <c r="C467" s="12">
        <f>IF(Категорії!L467&lt;&gt;9999,Категорії!L467,"")</f>
        <v>0</v>
      </c>
      <c r="D467" s="11" t="str">
        <f>IFERROR(VLOOKUP(Таблица76[[#This Row],[НОМЕР]],#REF!,2),"")</f>
        <v/>
      </c>
      <c r="E467" s="11" t="str">
        <f>IFERROR(VLOOKUP(Таблица76[[#This Row],[НОМЕР]],#REF!,6),"")</f>
        <v/>
      </c>
      <c r="F467" s="13" t="str">
        <f>IFERROR(VLOOKUP(Таблица76[[#This Row],[НОМЕР]],#REF!,4,0)-$J$2,"")</f>
        <v/>
      </c>
    </row>
    <row r="468" spans="2:6" ht="15" x14ac:dyDescent="0.2">
      <c r="B468" s="11" t="str">
        <f>IFERROR(VLOOKUP(Таблица76[[#This Row],[НОМЕР]],#REF!,9,0),"")</f>
        <v/>
      </c>
      <c r="C468" s="12">
        <f>IF(Категорії!L468&lt;&gt;9999,Категорії!L468,"")</f>
        <v>0</v>
      </c>
      <c r="D468" s="11" t="str">
        <f>IFERROR(VLOOKUP(Таблица76[[#This Row],[НОМЕР]],#REF!,2),"")</f>
        <v/>
      </c>
      <c r="E468" s="11" t="str">
        <f>IFERROR(VLOOKUP(Таблица76[[#This Row],[НОМЕР]],#REF!,6),"")</f>
        <v/>
      </c>
      <c r="F468" s="13" t="str">
        <f>IFERROR(VLOOKUP(Таблица76[[#This Row],[НОМЕР]],#REF!,4,0)-$J$2,"")</f>
        <v/>
      </c>
    </row>
    <row r="469" spans="2:6" ht="15" x14ac:dyDescent="0.2">
      <c r="B469" s="11" t="str">
        <f>IFERROR(VLOOKUP(Таблица76[[#This Row],[НОМЕР]],#REF!,9,0),"")</f>
        <v/>
      </c>
      <c r="C469" s="12">
        <f>IF(Категорії!L469&lt;&gt;9999,Категорії!L469,"")</f>
        <v>0</v>
      </c>
      <c r="D469" s="11" t="str">
        <f>IFERROR(VLOOKUP(Таблица76[[#This Row],[НОМЕР]],#REF!,2),"")</f>
        <v/>
      </c>
      <c r="E469" s="11" t="str">
        <f>IFERROR(VLOOKUP(Таблица76[[#This Row],[НОМЕР]],#REF!,6),"")</f>
        <v/>
      </c>
      <c r="F469" s="13" t="str">
        <f>IFERROR(VLOOKUP(Таблица76[[#This Row],[НОМЕР]],#REF!,4,0)-$J$2,"")</f>
        <v/>
      </c>
    </row>
    <row r="470" spans="2:6" ht="15" x14ac:dyDescent="0.2">
      <c r="B470" s="11" t="str">
        <f>IFERROR(VLOOKUP(Таблица76[[#This Row],[НОМЕР]],#REF!,9,0),"")</f>
        <v/>
      </c>
      <c r="C470" s="12">
        <f>IF(Категорії!L470&lt;&gt;9999,Категорії!L470,"")</f>
        <v>0</v>
      </c>
      <c r="D470" s="11" t="str">
        <f>IFERROR(VLOOKUP(Таблица76[[#This Row],[НОМЕР]],#REF!,2),"")</f>
        <v/>
      </c>
      <c r="E470" s="11" t="str">
        <f>IFERROR(VLOOKUP(Таблица76[[#This Row],[НОМЕР]],#REF!,6),"")</f>
        <v/>
      </c>
      <c r="F470" s="13" t="str">
        <f>IFERROR(VLOOKUP(Таблица76[[#This Row],[НОМЕР]],#REF!,4,0)-$J$2,"")</f>
        <v/>
      </c>
    </row>
    <row r="471" spans="2:6" ht="15" x14ac:dyDescent="0.2">
      <c r="B471" s="11" t="str">
        <f>IFERROR(VLOOKUP(Таблица76[[#This Row],[НОМЕР]],#REF!,9,0),"")</f>
        <v/>
      </c>
      <c r="C471" s="12">
        <f>IF(Категорії!L471&lt;&gt;9999,Категорії!L471,"")</f>
        <v>0</v>
      </c>
      <c r="D471" s="11" t="str">
        <f>IFERROR(VLOOKUP(Таблица76[[#This Row],[НОМЕР]],#REF!,2),"")</f>
        <v/>
      </c>
      <c r="E471" s="11" t="str">
        <f>IFERROR(VLOOKUP(Таблица76[[#This Row],[НОМЕР]],#REF!,6),"")</f>
        <v/>
      </c>
      <c r="F471" s="13" t="str">
        <f>IFERROR(VLOOKUP(Таблица76[[#This Row],[НОМЕР]],#REF!,4,0)-$J$2,"")</f>
        <v/>
      </c>
    </row>
    <row r="472" spans="2:6" ht="15" x14ac:dyDescent="0.2">
      <c r="B472" s="11" t="str">
        <f>IFERROR(VLOOKUP(Таблица76[[#This Row],[НОМЕР]],#REF!,9,0),"")</f>
        <v/>
      </c>
      <c r="C472" s="12">
        <f>IF(Категорії!L472&lt;&gt;9999,Категорії!L472,"")</f>
        <v>0</v>
      </c>
      <c r="D472" s="11" t="str">
        <f>IFERROR(VLOOKUP(Таблица76[[#This Row],[НОМЕР]],#REF!,2),"")</f>
        <v/>
      </c>
      <c r="E472" s="11" t="str">
        <f>IFERROR(VLOOKUP(Таблица76[[#This Row],[НОМЕР]],#REF!,6),"")</f>
        <v/>
      </c>
      <c r="F472" s="13" t="str">
        <f>IFERROR(VLOOKUP(Таблица76[[#This Row],[НОМЕР]],#REF!,4,0)-$J$2,"")</f>
        <v/>
      </c>
    </row>
    <row r="473" spans="2:6" ht="15" x14ac:dyDescent="0.2">
      <c r="B473" s="11" t="str">
        <f>IFERROR(VLOOKUP(Таблица76[[#This Row],[НОМЕР]],#REF!,9,0),"")</f>
        <v/>
      </c>
      <c r="C473" s="12">
        <f>IF(Категорії!L473&lt;&gt;9999,Категорії!L473,"")</f>
        <v>0</v>
      </c>
      <c r="D473" s="11" t="str">
        <f>IFERROR(VLOOKUP(Таблица76[[#This Row],[НОМЕР]],#REF!,2),"")</f>
        <v/>
      </c>
      <c r="E473" s="11" t="str">
        <f>IFERROR(VLOOKUP(Таблица76[[#This Row],[НОМЕР]],#REF!,6),"")</f>
        <v/>
      </c>
      <c r="F473" s="13" t="str">
        <f>IFERROR(VLOOKUP(Таблица76[[#This Row],[НОМЕР]],#REF!,4,0)-$J$2,"")</f>
        <v/>
      </c>
    </row>
    <row r="474" spans="2:6" ht="15" x14ac:dyDescent="0.2">
      <c r="B474" s="11" t="str">
        <f>IFERROR(VLOOKUP(Таблица76[[#This Row],[НОМЕР]],#REF!,9,0),"")</f>
        <v/>
      </c>
      <c r="C474" s="12">
        <f>IF(Категорії!L474&lt;&gt;9999,Категорії!L474,"")</f>
        <v>0</v>
      </c>
      <c r="D474" s="11" t="str">
        <f>IFERROR(VLOOKUP(Таблица76[[#This Row],[НОМЕР]],#REF!,2),"")</f>
        <v/>
      </c>
      <c r="E474" s="11" t="str">
        <f>IFERROR(VLOOKUP(Таблица76[[#This Row],[НОМЕР]],#REF!,6),"")</f>
        <v/>
      </c>
      <c r="F474" s="13" t="str">
        <f>IFERROR(VLOOKUP(Таблица76[[#This Row],[НОМЕР]],#REF!,4,0)-$J$2,"")</f>
        <v/>
      </c>
    </row>
    <row r="475" spans="2:6" ht="15" x14ac:dyDescent="0.2">
      <c r="B475" s="11" t="str">
        <f>IFERROR(VLOOKUP(Таблица76[[#This Row],[НОМЕР]],#REF!,9,0),"")</f>
        <v/>
      </c>
      <c r="C475" s="12">
        <f>IF(Категорії!L475&lt;&gt;9999,Категорії!L475,"")</f>
        <v>0</v>
      </c>
      <c r="D475" s="11" t="str">
        <f>IFERROR(VLOOKUP(Таблица76[[#This Row],[НОМЕР]],#REF!,2),"")</f>
        <v/>
      </c>
      <c r="E475" s="11" t="str">
        <f>IFERROR(VLOOKUP(Таблица76[[#This Row],[НОМЕР]],#REF!,6),"")</f>
        <v/>
      </c>
      <c r="F475" s="13" t="str">
        <f>IFERROR(VLOOKUP(Таблица76[[#This Row],[НОМЕР]],#REF!,4,0)-$J$2,"")</f>
        <v/>
      </c>
    </row>
    <row r="476" spans="2:6" ht="15" x14ac:dyDescent="0.2">
      <c r="B476" s="11" t="str">
        <f>IFERROR(VLOOKUP(Таблица76[[#This Row],[НОМЕР]],#REF!,9,0),"")</f>
        <v/>
      </c>
      <c r="C476" s="12">
        <f>IF(Категорії!L476&lt;&gt;9999,Категорії!L476,"")</f>
        <v>0</v>
      </c>
      <c r="D476" s="11" t="str">
        <f>IFERROR(VLOOKUP(Таблица76[[#This Row],[НОМЕР]],#REF!,2),"")</f>
        <v/>
      </c>
      <c r="E476" s="11" t="str">
        <f>IFERROR(VLOOKUP(Таблица76[[#This Row],[НОМЕР]],#REF!,6),"")</f>
        <v/>
      </c>
      <c r="F476" s="13" t="str">
        <f>IFERROR(VLOOKUP(Таблица76[[#This Row],[НОМЕР]],#REF!,4,0)-$J$2,"")</f>
        <v/>
      </c>
    </row>
    <row r="477" spans="2:6" ht="15" x14ac:dyDescent="0.2">
      <c r="B477" s="11" t="str">
        <f>IFERROR(VLOOKUP(Таблица76[[#This Row],[НОМЕР]],#REF!,9,0),"")</f>
        <v/>
      </c>
      <c r="C477" s="12">
        <f>IF(Категорії!L477&lt;&gt;9999,Категорії!L477,"")</f>
        <v>0</v>
      </c>
      <c r="D477" s="11" t="str">
        <f>IFERROR(VLOOKUP(Таблица76[[#This Row],[НОМЕР]],#REF!,2),"")</f>
        <v/>
      </c>
      <c r="E477" s="11" t="str">
        <f>IFERROR(VLOOKUP(Таблица76[[#This Row],[НОМЕР]],#REF!,6),"")</f>
        <v/>
      </c>
      <c r="F477" s="13" t="str">
        <f>IFERROR(VLOOKUP(Таблица76[[#This Row],[НОМЕР]],#REF!,4,0)-$J$2,"")</f>
        <v/>
      </c>
    </row>
    <row r="478" spans="2:6" ht="15" x14ac:dyDescent="0.2">
      <c r="B478" s="11" t="str">
        <f>IFERROR(VLOOKUP(Таблица76[[#This Row],[НОМЕР]],#REF!,9,0),"")</f>
        <v/>
      </c>
      <c r="C478" s="12">
        <f>IF(Категорії!L478&lt;&gt;9999,Категорії!L478,"")</f>
        <v>0</v>
      </c>
      <c r="D478" s="11" t="str">
        <f>IFERROR(VLOOKUP(Таблица76[[#This Row],[НОМЕР]],#REF!,2),"")</f>
        <v/>
      </c>
      <c r="E478" s="11" t="str">
        <f>IFERROR(VLOOKUP(Таблица76[[#This Row],[НОМЕР]],#REF!,6),"")</f>
        <v/>
      </c>
      <c r="F478" s="13" t="str">
        <f>IFERROR(VLOOKUP(Таблица76[[#This Row],[НОМЕР]],#REF!,4,0)-$J$2,"")</f>
        <v/>
      </c>
    </row>
    <row r="479" spans="2:6" ht="15" x14ac:dyDescent="0.2">
      <c r="B479" s="11" t="str">
        <f>IFERROR(VLOOKUP(Таблица76[[#This Row],[НОМЕР]],#REF!,9,0),"")</f>
        <v/>
      </c>
      <c r="C479" s="12">
        <f>IF(Категорії!L479&lt;&gt;9999,Категорії!L479,"")</f>
        <v>0</v>
      </c>
      <c r="D479" s="11" t="str">
        <f>IFERROR(VLOOKUP(Таблица76[[#This Row],[НОМЕР]],#REF!,2),"")</f>
        <v/>
      </c>
      <c r="E479" s="11" t="str">
        <f>IFERROR(VLOOKUP(Таблица76[[#This Row],[НОМЕР]],#REF!,6),"")</f>
        <v/>
      </c>
      <c r="F479" s="13" t="str">
        <f>IFERROR(VLOOKUP(Таблица76[[#This Row],[НОМЕР]],#REF!,4,0)-$J$2,"")</f>
        <v/>
      </c>
    </row>
    <row r="480" spans="2:6" ht="15" x14ac:dyDescent="0.2">
      <c r="B480" s="11" t="str">
        <f>IFERROR(VLOOKUP(Таблица76[[#This Row],[НОМЕР]],#REF!,9,0),"")</f>
        <v/>
      </c>
      <c r="C480" s="12">
        <f>IF(Категорії!L480&lt;&gt;9999,Категорії!L480,"")</f>
        <v>0</v>
      </c>
      <c r="D480" s="11" t="str">
        <f>IFERROR(VLOOKUP(Таблица76[[#This Row],[НОМЕР]],#REF!,2),"")</f>
        <v/>
      </c>
      <c r="E480" s="11" t="str">
        <f>IFERROR(VLOOKUP(Таблица76[[#This Row],[НОМЕР]],#REF!,6),"")</f>
        <v/>
      </c>
      <c r="F480" s="13" t="str">
        <f>IFERROR(VLOOKUP(Таблица76[[#This Row],[НОМЕР]],#REF!,4,0)-$J$2,"")</f>
        <v/>
      </c>
    </row>
    <row r="481" spans="2:6" ht="15" x14ac:dyDescent="0.2">
      <c r="B481" s="11" t="str">
        <f>IFERROR(VLOOKUP(Таблица76[[#This Row],[НОМЕР]],#REF!,9,0),"")</f>
        <v/>
      </c>
      <c r="C481" s="12">
        <f>IF(Категорії!L481&lt;&gt;9999,Категорії!L481,"")</f>
        <v>0</v>
      </c>
      <c r="D481" s="11" t="str">
        <f>IFERROR(VLOOKUP(Таблица76[[#This Row],[НОМЕР]],#REF!,2),"")</f>
        <v/>
      </c>
      <c r="E481" s="11" t="str">
        <f>IFERROR(VLOOKUP(Таблица76[[#This Row],[НОМЕР]],#REF!,6),"")</f>
        <v/>
      </c>
      <c r="F481" s="13" t="str">
        <f>IFERROR(VLOOKUP(Таблица76[[#This Row],[НОМЕР]],#REF!,4,0)-$J$2,"")</f>
        <v/>
      </c>
    </row>
    <row r="482" spans="2:6" ht="15" x14ac:dyDescent="0.2">
      <c r="B482" s="11" t="str">
        <f>IFERROR(VLOOKUP(Таблица76[[#This Row],[НОМЕР]],#REF!,9,0),"")</f>
        <v/>
      </c>
      <c r="C482" s="12">
        <f>IF(Категорії!L482&lt;&gt;9999,Категорії!L482,"")</f>
        <v>0</v>
      </c>
      <c r="D482" s="11" t="str">
        <f>IFERROR(VLOOKUP(Таблица76[[#This Row],[НОМЕР]],#REF!,2),"")</f>
        <v/>
      </c>
      <c r="E482" s="11" t="str">
        <f>IFERROR(VLOOKUP(Таблица76[[#This Row],[НОМЕР]],#REF!,6),"")</f>
        <v/>
      </c>
      <c r="F482" s="13" t="str">
        <f>IFERROR(VLOOKUP(Таблица76[[#This Row],[НОМЕР]],#REF!,4,0)-$J$2,"")</f>
        <v/>
      </c>
    </row>
    <row r="483" spans="2:6" ht="15" x14ac:dyDescent="0.2">
      <c r="B483" s="11" t="str">
        <f>IFERROR(VLOOKUP(Таблица76[[#This Row],[НОМЕР]],#REF!,9,0),"")</f>
        <v/>
      </c>
      <c r="C483" s="12">
        <f>IF(Категорії!L483&lt;&gt;9999,Категорії!L483,"")</f>
        <v>0</v>
      </c>
      <c r="D483" s="11" t="str">
        <f>IFERROR(VLOOKUP(Таблица76[[#This Row],[НОМЕР]],#REF!,2),"")</f>
        <v/>
      </c>
      <c r="E483" s="11" t="str">
        <f>IFERROR(VLOOKUP(Таблица76[[#This Row],[НОМЕР]],#REF!,6),"")</f>
        <v/>
      </c>
      <c r="F483" s="13" t="str">
        <f>IFERROR(VLOOKUP(Таблица76[[#This Row],[НОМЕР]],#REF!,4,0)-$J$2,"")</f>
        <v/>
      </c>
    </row>
    <row r="484" spans="2:6" ht="15" x14ac:dyDescent="0.2">
      <c r="B484" s="11" t="str">
        <f>IFERROR(VLOOKUP(Таблица76[[#This Row],[НОМЕР]],#REF!,9,0),"")</f>
        <v/>
      </c>
      <c r="C484" s="12">
        <f>IF(Категорії!L484&lt;&gt;9999,Категорії!L484,"")</f>
        <v>0</v>
      </c>
      <c r="D484" s="11" t="str">
        <f>IFERROR(VLOOKUP(Таблица76[[#This Row],[НОМЕР]],#REF!,2),"")</f>
        <v/>
      </c>
      <c r="E484" s="11" t="str">
        <f>IFERROR(VLOOKUP(Таблица76[[#This Row],[НОМЕР]],#REF!,6),"")</f>
        <v/>
      </c>
      <c r="F484" s="13" t="str">
        <f>IFERROR(VLOOKUP(Таблица76[[#This Row],[НОМЕР]],#REF!,4,0)-$J$2,"")</f>
        <v/>
      </c>
    </row>
    <row r="485" spans="2:6" ht="15" x14ac:dyDescent="0.2">
      <c r="B485" s="11" t="str">
        <f>IFERROR(VLOOKUP(Таблица76[[#This Row],[НОМЕР]],#REF!,9,0),"")</f>
        <v/>
      </c>
      <c r="C485" s="12">
        <f>IF(Категорії!L485&lt;&gt;9999,Категорії!L485,"")</f>
        <v>0</v>
      </c>
      <c r="D485" s="11" t="str">
        <f>IFERROR(VLOOKUP(Таблица76[[#This Row],[НОМЕР]],#REF!,2),"")</f>
        <v/>
      </c>
      <c r="E485" s="11" t="str">
        <f>IFERROR(VLOOKUP(Таблица76[[#This Row],[НОМЕР]],#REF!,6),"")</f>
        <v/>
      </c>
      <c r="F485" s="13" t="str">
        <f>IFERROR(VLOOKUP(Таблица76[[#This Row],[НОМЕР]],#REF!,4,0)-$J$2,"")</f>
        <v/>
      </c>
    </row>
    <row r="486" spans="2:6" ht="15" x14ac:dyDescent="0.2">
      <c r="B486" s="11" t="str">
        <f>IFERROR(VLOOKUP(Таблица76[[#This Row],[НОМЕР]],#REF!,9,0),"")</f>
        <v/>
      </c>
      <c r="C486" s="12">
        <f>IF(Категорії!L486&lt;&gt;9999,Категорії!L486,"")</f>
        <v>0</v>
      </c>
      <c r="D486" s="11" t="str">
        <f>IFERROR(VLOOKUP(Таблица76[[#This Row],[НОМЕР]],#REF!,2),"")</f>
        <v/>
      </c>
      <c r="E486" s="11" t="str">
        <f>IFERROR(VLOOKUP(Таблица76[[#This Row],[НОМЕР]],#REF!,6),"")</f>
        <v/>
      </c>
      <c r="F486" s="13" t="str">
        <f>IFERROR(VLOOKUP(Таблица76[[#This Row],[НОМЕР]],#REF!,4,0)-$J$2,"")</f>
        <v/>
      </c>
    </row>
    <row r="487" spans="2:6" ht="15" x14ac:dyDescent="0.2">
      <c r="B487" s="11" t="str">
        <f>IFERROR(VLOOKUP(Таблица76[[#This Row],[НОМЕР]],#REF!,9,0),"")</f>
        <v/>
      </c>
      <c r="C487" s="12">
        <f>IF(Категорії!L487&lt;&gt;9999,Категорії!L487,"")</f>
        <v>0</v>
      </c>
      <c r="D487" s="11" t="str">
        <f>IFERROR(VLOOKUP(Таблица76[[#This Row],[НОМЕР]],#REF!,2),"")</f>
        <v/>
      </c>
      <c r="E487" s="11" t="str">
        <f>IFERROR(VLOOKUP(Таблица76[[#This Row],[НОМЕР]],#REF!,6),"")</f>
        <v/>
      </c>
      <c r="F487" s="13" t="str">
        <f>IFERROR(VLOOKUP(Таблица76[[#This Row],[НОМЕР]],#REF!,4,0)-$J$2,"")</f>
        <v/>
      </c>
    </row>
    <row r="488" spans="2:6" ht="15" x14ac:dyDescent="0.2">
      <c r="B488" s="11" t="str">
        <f>IFERROR(VLOOKUP(Таблица76[[#This Row],[НОМЕР]],#REF!,9,0),"")</f>
        <v/>
      </c>
      <c r="C488" s="12">
        <f>IF(Категорії!L488&lt;&gt;9999,Категорії!L488,"")</f>
        <v>0</v>
      </c>
      <c r="D488" s="11" t="str">
        <f>IFERROR(VLOOKUP(Таблица76[[#This Row],[НОМЕР]],#REF!,2),"")</f>
        <v/>
      </c>
      <c r="E488" s="11" t="str">
        <f>IFERROR(VLOOKUP(Таблица76[[#This Row],[НОМЕР]],#REF!,6),"")</f>
        <v/>
      </c>
      <c r="F488" s="13" t="str">
        <f>IFERROR(VLOOKUP(Таблица76[[#This Row],[НОМЕР]],#REF!,4,0)-$J$2,"")</f>
        <v/>
      </c>
    </row>
    <row r="489" spans="2:6" ht="15" x14ac:dyDescent="0.2">
      <c r="B489" s="11" t="str">
        <f>IFERROR(VLOOKUP(Таблица76[[#This Row],[НОМЕР]],#REF!,9,0),"")</f>
        <v/>
      </c>
      <c r="C489" s="12">
        <f>IF(Категорії!L489&lt;&gt;9999,Категорії!L489,"")</f>
        <v>0</v>
      </c>
      <c r="D489" s="11" t="str">
        <f>IFERROR(VLOOKUP(Таблица76[[#This Row],[НОМЕР]],#REF!,2),"")</f>
        <v/>
      </c>
      <c r="E489" s="11" t="str">
        <f>IFERROR(VLOOKUP(Таблица76[[#This Row],[НОМЕР]],#REF!,6),"")</f>
        <v/>
      </c>
      <c r="F489" s="13" t="str">
        <f>IFERROR(VLOOKUP(Таблица76[[#This Row],[НОМЕР]],#REF!,4,0)-$J$2,"")</f>
        <v/>
      </c>
    </row>
    <row r="490" spans="2:6" ht="15" x14ac:dyDescent="0.2">
      <c r="B490" s="11" t="str">
        <f>IFERROR(VLOOKUP(Таблица76[[#This Row],[НОМЕР]],#REF!,9,0),"")</f>
        <v/>
      </c>
      <c r="C490" s="12">
        <f>IF(Категорії!L490&lt;&gt;9999,Категорії!L490,"")</f>
        <v>0</v>
      </c>
      <c r="D490" s="11" t="str">
        <f>IFERROR(VLOOKUP(Таблица76[[#This Row],[НОМЕР]],#REF!,2),"")</f>
        <v/>
      </c>
      <c r="E490" s="11" t="str">
        <f>IFERROR(VLOOKUP(Таблица76[[#This Row],[НОМЕР]],#REF!,6),"")</f>
        <v/>
      </c>
      <c r="F490" s="13" t="str">
        <f>IFERROR(VLOOKUP(Таблица76[[#This Row],[НОМЕР]],#REF!,4,0)-$J$2,"")</f>
        <v/>
      </c>
    </row>
    <row r="491" spans="2:6" ht="15" x14ac:dyDescent="0.2">
      <c r="B491" s="11" t="str">
        <f>IFERROR(VLOOKUP(Таблица76[[#This Row],[НОМЕР]],#REF!,9,0),"")</f>
        <v/>
      </c>
      <c r="C491" s="12">
        <f>IF(Категорії!L491&lt;&gt;9999,Категорії!L491,"")</f>
        <v>0</v>
      </c>
      <c r="D491" s="11" t="str">
        <f>IFERROR(VLOOKUP(Таблица76[[#This Row],[НОМЕР]],#REF!,2),"")</f>
        <v/>
      </c>
      <c r="E491" s="11" t="str">
        <f>IFERROR(VLOOKUP(Таблица76[[#This Row],[НОМЕР]],#REF!,6),"")</f>
        <v/>
      </c>
      <c r="F491" s="13" t="str">
        <f>IFERROR(VLOOKUP(Таблица76[[#This Row],[НОМЕР]],#REF!,4,0)-$J$2,"")</f>
        <v/>
      </c>
    </row>
    <row r="492" spans="2:6" ht="15" x14ac:dyDescent="0.2">
      <c r="B492" s="11" t="str">
        <f>IFERROR(VLOOKUP(Таблица76[[#This Row],[НОМЕР]],#REF!,9,0),"")</f>
        <v/>
      </c>
      <c r="C492" s="12">
        <f>IF(Категорії!L492&lt;&gt;9999,Категорії!L492,"")</f>
        <v>0</v>
      </c>
      <c r="D492" s="11" t="str">
        <f>IFERROR(VLOOKUP(Таблица76[[#This Row],[НОМЕР]],#REF!,2),"")</f>
        <v/>
      </c>
      <c r="E492" s="11" t="str">
        <f>IFERROR(VLOOKUP(Таблица76[[#This Row],[НОМЕР]],#REF!,6),"")</f>
        <v/>
      </c>
      <c r="F492" s="13" t="str">
        <f>IFERROR(VLOOKUP(Таблица76[[#This Row],[НОМЕР]],#REF!,4,0)-$J$2,"")</f>
        <v/>
      </c>
    </row>
    <row r="493" spans="2:6" ht="15" x14ac:dyDescent="0.2">
      <c r="B493" s="11" t="str">
        <f>IFERROR(VLOOKUP(Таблица76[[#This Row],[НОМЕР]],#REF!,9,0),"")</f>
        <v/>
      </c>
      <c r="C493" s="12">
        <f>IF(Категорії!L493&lt;&gt;9999,Категорії!L493,"")</f>
        <v>0</v>
      </c>
      <c r="D493" s="11" t="str">
        <f>IFERROR(VLOOKUP(Таблица76[[#This Row],[НОМЕР]],#REF!,2),"")</f>
        <v/>
      </c>
      <c r="E493" s="11" t="str">
        <f>IFERROR(VLOOKUP(Таблица76[[#This Row],[НОМЕР]],#REF!,6),"")</f>
        <v/>
      </c>
      <c r="F493" s="13" t="str">
        <f>IFERROR(VLOOKUP(Таблица76[[#This Row],[НОМЕР]],#REF!,4,0)-$J$2,"")</f>
        <v/>
      </c>
    </row>
    <row r="494" spans="2:6" ht="15" x14ac:dyDescent="0.2">
      <c r="B494" s="11" t="str">
        <f>IFERROR(VLOOKUP(Таблица76[[#This Row],[НОМЕР]],#REF!,9,0),"")</f>
        <v/>
      </c>
      <c r="C494" s="12">
        <f>IF(Категорії!L494&lt;&gt;9999,Категорії!L494,"")</f>
        <v>0</v>
      </c>
      <c r="D494" s="11" t="str">
        <f>IFERROR(VLOOKUP(Таблица76[[#This Row],[НОМЕР]],#REF!,2),"")</f>
        <v/>
      </c>
      <c r="E494" s="11" t="str">
        <f>IFERROR(VLOOKUP(Таблица76[[#This Row],[НОМЕР]],#REF!,6),"")</f>
        <v/>
      </c>
      <c r="F494" s="13" t="str">
        <f>IFERROR(VLOOKUP(Таблица76[[#This Row],[НОМЕР]],#REF!,4,0)-$J$2,"")</f>
        <v/>
      </c>
    </row>
    <row r="495" spans="2:6" ht="15" x14ac:dyDescent="0.2">
      <c r="B495" s="11" t="str">
        <f>IFERROR(VLOOKUP(Таблица76[[#This Row],[НОМЕР]],#REF!,9,0),"")</f>
        <v/>
      </c>
      <c r="C495" s="12">
        <f>IF(Категорії!L495&lt;&gt;9999,Категорії!L495,"")</f>
        <v>0</v>
      </c>
      <c r="D495" s="11" t="str">
        <f>IFERROR(VLOOKUP(Таблица76[[#This Row],[НОМЕР]],#REF!,2),"")</f>
        <v/>
      </c>
      <c r="E495" s="11" t="str">
        <f>IFERROR(VLOOKUP(Таблица76[[#This Row],[НОМЕР]],#REF!,6),"")</f>
        <v/>
      </c>
      <c r="F495" s="13" t="str">
        <f>IFERROR(VLOOKUP(Таблица76[[#This Row],[НОМЕР]],#REF!,4,0)-$J$2,"")</f>
        <v/>
      </c>
    </row>
    <row r="496" spans="2:6" ht="15" x14ac:dyDescent="0.2">
      <c r="B496" s="11" t="str">
        <f>IFERROR(VLOOKUP(Таблица76[[#This Row],[НОМЕР]],#REF!,9,0),"")</f>
        <v/>
      </c>
      <c r="C496" s="12">
        <f>IF(Категорії!L496&lt;&gt;9999,Категорії!L496,"")</f>
        <v>0</v>
      </c>
      <c r="D496" s="11" t="str">
        <f>IFERROR(VLOOKUP(Таблица76[[#This Row],[НОМЕР]],#REF!,2),"")</f>
        <v/>
      </c>
      <c r="E496" s="11" t="str">
        <f>IFERROR(VLOOKUP(Таблица76[[#This Row],[НОМЕР]],#REF!,6),"")</f>
        <v/>
      </c>
      <c r="F496" s="13" t="str">
        <f>IFERROR(VLOOKUP(Таблица76[[#This Row],[НОМЕР]],#REF!,4,0)-$J$2,"")</f>
        <v/>
      </c>
    </row>
    <row r="497" spans="2:6" ht="15" x14ac:dyDescent="0.2">
      <c r="B497" s="11" t="str">
        <f>IFERROR(VLOOKUP(Таблица76[[#This Row],[НОМЕР]],#REF!,9,0),"")</f>
        <v/>
      </c>
      <c r="C497" s="12">
        <f>IF(Категорії!L497&lt;&gt;9999,Категорії!L497,"")</f>
        <v>0</v>
      </c>
      <c r="D497" s="11" t="str">
        <f>IFERROR(VLOOKUP(Таблица76[[#This Row],[НОМЕР]],#REF!,2),"")</f>
        <v/>
      </c>
      <c r="E497" s="11" t="str">
        <f>IFERROR(VLOOKUP(Таблица76[[#This Row],[НОМЕР]],#REF!,6),"")</f>
        <v/>
      </c>
      <c r="F497" s="13" t="str">
        <f>IFERROR(VLOOKUP(Таблица76[[#This Row],[НОМЕР]],#REF!,4,0)-$J$2,"")</f>
        <v/>
      </c>
    </row>
    <row r="498" spans="2:6" ht="12.75" x14ac:dyDescent="0.15"/>
  </sheetData>
  <pageMargins left="0.7" right="0.7" top="0.75" bottom="0.75" header="0.3" footer="0.3"/>
  <tableParts count="1">
    <tablePart r:id="rId1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Лист12">
    <tabColor rgb="FFFF0000"/>
    <outlinePr summaryBelow="0" summaryRight="0"/>
  </sheetPr>
  <dimension ref="A1:L498"/>
  <sheetViews>
    <sheetView zoomScale="90" zoomScaleNormal="90" workbookViewId="0" xr3:uid="{7BE570AB-09E9-518F-B8F7-3F91B7162CA9}">
      <selection activeCell="G2" sqref="G2"/>
    </sheetView>
  </sheetViews>
  <sheetFormatPr defaultColWidth="14.42578125" defaultRowHeight="15.75" customHeight="1" x14ac:dyDescent="0.15"/>
  <cols>
    <col min="1" max="1" width="7.01171875" style="14" bestFit="1" customWidth="1"/>
    <col min="2" max="2" width="10.24609375" style="11" bestFit="1" customWidth="1"/>
    <col min="3" max="3" width="12.80859375" style="11" bestFit="1" customWidth="1"/>
    <col min="4" max="4" width="25.484375" style="11" bestFit="1" customWidth="1"/>
    <col min="5" max="5" width="23.19140625" style="11" bestFit="1" customWidth="1"/>
    <col min="6" max="6" width="16.98828125" style="13" customWidth="1"/>
    <col min="7" max="7" width="19.01171875" style="11" customWidth="1"/>
    <col min="8" max="8" width="14.42578125" style="5"/>
    <col min="9" max="9" width="19.1484375" style="5" bestFit="1" customWidth="1"/>
    <col min="10" max="10" width="20.08984375" style="5" bestFit="1" customWidth="1"/>
    <col min="11" max="11" width="14.42578125" style="5"/>
    <col min="12" max="12" width="14.42578125" style="23"/>
    <col min="13" max="16384" width="14.42578125" style="5"/>
  </cols>
  <sheetData>
    <row r="1" spans="1:12" ht="15.75" customHeight="1" x14ac:dyDescent="0.15">
      <c r="A1" s="7" t="s">
        <v>22</v>
      </c>
      <c r="B1" s="15" t="s">
        <v>4</v>
      </c>
      <c r="C1" s="15" t="s">
        <v>0</v>
      </c>
      <c r="D1" s="15" t="s">
        <v>6</v>
      </c>
      <c r="E1" s="15" t="s">
        <v>23</v>
      </c>
      <c r="F1" s="9" t="s">
        <v>18</v>
      </c>
      <c r="G1" s="8" t="s">
        <v>177</v>
      </c>
      <c r="J1" s="6" t="s">
        <v>5</v>
      </c>
      <c r="L1" s="23">
        <f ca="1">_xlfn.SHEET()</f>
        <v>10</v>
      </c>
    </row>
    <row r="2" spans="1:12" ht="15.75" customHeight="1" x14ac:dyDescent="0.2">
      <c r="A2" s="10" t="s">
        <v>19</v>
      </c>
      <c r="B2" s="33">
        <v>1</v>
      </c>
      <c r="C2" s="34">
        <v>42</v>
      </c>
      <c r="D2" s="33" t="s">
        <v>98</v>
      </c>
      <c r="E2" s="33" t="s">
        <v>99</v>
      </c>
      <c r="F2" s="35">
        <v>0.13315972222222222</v>
      </c>
      <c r="G2" s="11" t="s">
        <v>183</v>
      </c>
      <c r="J2" s="2">
        <v>0.41666666666666669</v>
      </c>
      <c r="L2" s="24"/>
    </row>
    <row r="3" spans="1:12" ht="15.75" customHeight="1" x14ac:dyDescent="0.2">
      <c r="A3" s="10" t="s">
        <v>20</v>
      </c>
      <c r="B3" s="33">
        <f>1+B2</f>
        <v>2</v>
      </c>
      <c r="C3" s="34">
        <v>2</v>
      </c>
      <c r="D3" s="33" t="s">
        <v>31</v>
      </c>
      <c r="E3" s="33" t="s">
        <v>15</v>
      </c>
      <c r="F3" s="35">
        <v>0.11475694444137235</v>
      </c>
      <c r="G3" s="11" t="s">
        <v>183</v>
      </c>
      <c r="L3" s="24"/>
    </row>
    <row r="4" spans="1:12" ht="15.75" customHeight="1" x14ac:dyDescent="0.2">
      <c r="A4" s="10" t="s">
        <v>21</v>
      </c>
      <c r="B4" s="33">
        <f t="shared" ref="B4:B30" si="0">1+B3</f>
        <v>3</v>
      </c>
      <c r="C4" s="34">
        <v>4</v>
      </c>
      <c r="D4" s="33" t="s">
        <v>36</v>
      </c>
      <c r="E4" s="33" t="s">
        <v>3</v>
      </c>
      <c r="F4" s="35">
        <v>0.11515046296456904</v>
      </c>
      <c r="G4" s="11" t="s">
        <v>183</v>
      </c>
      <c r="L4" s="24"/>
    </row>
    <row r="5" spans="1:12" ht="15.75" customHeight="1" x14ac:dyDescent="0.2">
      <c r="B5" s="11">
        <f t="shared" si="0"/>
        <v>4</v>
      </c>
      <c r="C5" s="12">
        <v>10</v>
      </c>
      <c r="D5" s="11" t="s">
        <v>47</v>
      </c>
      <c r="E5" s="11" t="s">
        <v>3</v>
      </c>
      <c r="F5" s="13">
        <v>0.11549768518792308</v>
      </c>
      <c r="G5" s="11" t="s">
        <v>183</v>
      </c>
    </row>
    <row r="6" spans="1:12" ht="15.75" customHeight="1" x14ac:dyDescent="0.2">
      <c r="B6" s="11">
        <f t="shared" si="0"/>
        <v>5</v>
      </c>
      <c r="C6" s="12">
        <v>12</v>
      </c>
      <c r="D6" s="11" t="s">
        <v>50</v>
      </c>
      <c r="E6" s="11" t="s">
        <v>3</v>
      </c>
      <c r="F6" s="13">
        <v>0.12069444444690208</v>
      </c>
      <c r="G6" s="11" t="s">
        <v>183</v>
      </c>
    </row>
    <row r="7" spans="1:12" ht="15.75" customHeight="1" x14ac:dyDescent="0.2">
      <c r="B7" s="11">
        <f t="shared" si="0"/>
        <v>6</v>
      </c>
      <c r="C7" s="12">
        <v>37</v>
      </c>
      <c r="D7" s="11" t="s">
        <v>89</v>
      </c>
      <c r="E7" s="11" t="s">
        <v>3</v>
      </c>
      <c r="F7" s="13">
        <v>0.12155092592486955</v>
      </c>
      <c r="G7" s="11" t="s">
        <v>183</v>
      </c>
    </row>
    <row r="8" spans="1:12" ht="15.75" customHeight="1" x14ac:dyDescent="0.2">
      <c r="A8" s="26" t="s">
        <v>19</v>
      </c>
      <c r="B8" s="30">
        <f t="shared" si="0"/>
        <v>7</v>
      </c>
      <c r="C8" s="31">
        <v>96</v>
      </c>
      <c r="D8" s="30" t="s">
        <v>110</v>
      </c>
      <c r="E8" s="30" t="s">
        <v>7</v>
      </c>
      <c r="F8" s="32">
        <v>0.12673611111434485</v>
      </c>
      <c r="G8" s="11" t="s">
        <v>183</v>
      </c>
    </row>
    <row r="9" spans="1:12" ht="15.75" customHeight="1" x14ac:dyDescent="0.2">
      <c r="B9" s="11">
        <f t="shared" si="0"/>
        <v>8</v>
      </c>
      <c r="C9" s="12">
        <v>26</v>
      </c>
      <c r="D9" s="11" t="s">
        <v>71</v>
      </c>
      <c r="E9" s="11" t="s">
        <v>72</v>
      </c>
      <c r="F9" s="13">
        <v>0.12740740740749362</v>
      </c>
      <c r="G9" s="11" t="s">
        <v>183</v>
      </c>
    </row>
    <row r="10" spans="1:12" ht="15.75" customHeight="1" x14ac:dyDescent="0.2">
      <c r="B10" s="11">
        <f t="shared" si="0"/>
        <v>9</v>
      </c>
      <c r="C10" s="12">
        <v>38</v>
      </c>
      <c r="D10" s="11" t="s">
        <v>91</v>
      </c>
      <c r="E10" s="11" t="s">
        <v>7</v>
      </c>
      <c r="F10" s="13">
        <v>0.12984953704047558</v>
      </c>
      <c r="G10" s="11" t="s">
        <v>183</v>
      </c>
      <c r="I10"/>
      <c r="J10"/>
    </row>
    <row r="11" spans="1:12" ht="15.75" customHeight="1" x14ac:dyDescent="0.2">
      <c r="B11" s="11">
        <f t="shared" si="0"/>
        <v>10</v>
      </c>
      <c r="C11" s="12">
        <v>24</v>
      </c>
      <c r="D11" s="11" t="s">
        <v>68</v>
      </c>
      <c r="E11" s="11" t="s">
        <v>9</v>
      </c>
      <c r="F11" s="13">
        <v>0.13083333333391539</v>
      </c>
      <c r="G11" s="11" t="s">
        <v>183</v>
      </c>
    </row>
    <row r="12" spans="1:12" ht="15.75" customHeight="1" x14ac:dyDescent="0.2">
      <c r="B12" s="11">
        <f t="shared" si="0"/>
        <v>11</v>
      </c>
      <c r="C12" s="12">
        <v>11</v>
      </c>
      <c r="D12" s="11" t="s">
        <v>49</v>
      </c>
      <c r="E12" s="11" t="s">
        <v>40</v>
      </c>
      <c r="F12" s="13">
        <v>0.13449074073772255</v>
      </c>
      <c r="G12" s="11" t="s">
        <v>183</v>
      </c>
    </row>
    <row r="13" spans="1:12" ht="15.75" customHeight="1" x14ac:dyDescent="0.2">
      <c r="B13" s="11">
        <f t="shared" si="0"/>
        <v>12</v>
      </c>
      <c r="C13" s="12">
        <v>19</v>
      </c>
      <c r="D13" s="11" t="s">
        <v>59</v>
      </c>
      <c r="E13" s="11" t="s">
        <v>60</v>
      </c>
      <c r="F13" s="13">
        <v>0.14275462963026558</v>
      </c>
      <c r="G13" s="11" t="s">
        <v>183</v>
      </c>
    </row>
    <row r="14" spans="1:12" ht="15.75" customHeight="1" x14ac:dyDescent="0.2">
      <c r="A14" s="26" t="s">
        <v>20</v>
      </c>
      <c r="B14" s="30">
        <f t="shared" si="0"/>
        <v>13</v>
      </c>
      <c r="C14" s="31">
        <v>6</v>
      </c>
      <c r="D14" s="30" t="s">
        <v>39</v>
      </c>
      <c r="E14" s="30" t="s">
        <v>40</v>
      </c>
      <c r="F14" s="32">
        <v>0.14443287037041347</v>
      </c>
      <c r="G14" s="11" t="s">
        <v>183</v>
      </c>
    </row>
    <row r="15" spans="1:12" ht="15.75" customHeight="1" x14ac:dyDescent="0.2">
      <c r="B15" s="11">
        <f t="shared" si="0"/>
        <v>14</v>
      </c>
      <c r="C15" s="12">
        <v>99</v>
      </c>
      <c r="D15" s="11" t="s">
        <v>111</v>
      </c>
      <c r="E15" s="11" t="s">
        <v>7</v>
      </c>
      <c r="F15" s="13">
        <v>0.1462384259260337</v>
      </c>
      <c r="G15" s="11" t="s">
        <v>183</v>
      </c>
    </row>
    <row r="16" spans="1:12" ht="15.75" customHeight="1" x14ac:dyDescent="0.2">
      <c r="B16" s="11">
        <f t="shared" si="0"/>
        <v>15</v>
      </c>
      <c r="C16" s="12">
        <v>29</v>
      </c>
      <c r="D16" s="11" t="s">
        <v>76</v>
      </c>
      <c r="E16" s="11" t="s">
        <v>2</v>
      </c>
      <c r="F16" s="13">
        <v>0.14678240741098608</v>
      </c>
      <c r="G16" s="11" t="s">
        <v>183</v>
      </c>
    </row>
    <row r="17" spans="1:7" ht="15.75" customHeight="1" x14ac:dyDescent="0.2">
      <c r="B17" s="11">
        <f t="shared" si="0"/>
        <v>16</v>
      </c>
      <c r="C17" s="12">
        <v>31</v>
      </c>
      <c r="D17" s="11" t="s">
        <v>79</v>
      </c>
      <c r="E17" s="11" t="s">
        <v>2</v>
      </c>
      <c r="F17" s="13">
        <v>0.14686342592661578</v>
      </c>
      <c r="G17" s="11" t="s">
        <v>183</v>
      </c>
    </row>
    <row r="18" spans="1:7" ht="15.75" customHeight="1" x14ac:dyDescent="0.2">
      <c r="B18" s="11">
        <f t="shared" si="0"/>
        <v>17</v>
      </c>
      <c r="C18" s="12">
        <v>5</v>
      </c>
      <c r="D18" s="11" t="s">
        <v>37</v>
      </c>
      <c r="E18" s="11" t="s">
        <v>7</v>
      </c>
      <c r="F18" s="13">
        <v>0.14722222221947351</v>
      </c>
      <c r="G18" s="11" t="s">
        <v>183</v>
      </c>
    </row>
    <row r="19" spans="1:7" ht="15.75" customHeight="1" x14ac:dyDescent="0.2">
      <c r="B19" s="11">
        <f t="shared" si="0"/>
        <v>18</v>
      </c>
      <c r="C19" s="12">
        <v>43</v>
      </c>
      <c r="D19" s="11" t="s">
        <v>101</v>
      </c>
      <c r="E19" s="11" t="s">
        <v>8</v>
      </c>
      <c r="F19" s="13">
        <v>0.14778935185070924</v>
      </c>
      <c r="G19" s="11" t="s">
        <v>183</v>
      </c>
    </row>
    <row r="20" spans="1:7" ht="15.75" customHeight="1" x14ac:dyDescent="0.2">
      <c r="A20" s="26" t="s">
        <v>21</v>
      </c>
      <c r="B20" s="30">
        <f t="shared" si="0"/>
        <v>19</v>
      </c>
      <c r="C20" s="31">
        <v>3</v>
      </c>
      <c r="D20" s="30" t="s">
        <v>32</v>
      </c>
      <c r="E20" s="30" t="s">
        <v>34</v>
      </c>
      <c r="F20" s="32">
        <v>0.14809027777422062</v>
      </c>
      <c r="G20" s="11" t="s">
        <v>183</v>
      </c>
    </row>
    <row r="21" spans="1:7" ht="15.75" customHeight="1" x14ac:dyDescent="0.2">
      <c r="B21" s="11">
        <f t="shared" si="0"/>
        <v>20</v>
      </c>
      <c r="C21" s="12">
        <v>1</v>
      </c>
      <c r="D21" s="11" t="s">
        <v>29</v>
      </c>
      <c r="E21" s="11" t="s">
        <v>2</v>
      </c>
      <c r="F21" s="13">
        <v>0.14818287037390593</v>
      </c>
      <c r="G21" s="11" t="s">
        <v>183</v>
      </c>
    </row>
    <row r="22" spans="1:7" ht="15" x14ac:dyDescent="0.2">
      <c r="B22" s="11">
        <f t="shared" si="0"/>
        <v>21</v>
      </c>
      <c r="C22" s="12">
        <v>18</v>
      </c>
      <c r="D22" s="11" t="s">
        <v>58</v>
      </c>
      <c r="E22" s="11" t="s">
        <v>2</v>
      </c>
      <c r="F22" s="13">
        <v>0.14842592592807097</v>
      </c>
      <c r="G22" s="11" t="s">
        <v>183</v>
      </c>
    </row>
    <row r="23" spans="1:7" ht="15" x14ac:dyDescent="0.2">
      <c r="B23" s="11">
        <f t="shared" si="0"/>
        <v>22</v>
      </c>
      <c r="C23" s="12">
        <v>15</v>
      </c>
      <c r="D23" s="11" t="s">
        <v>54</v>
      </c>
      <c r="E23" s="11" t="s">
        <v>55</v>
      </c>
      <c r="F23" s="13">
        <v>0.14902777777509374</v>
      </c>
      <c r="G23" s="11" t="s">
        <v>183</v>
      </c>
    </row>
    <row r="24" spans="1:7" ht="15" x14ac:dyDescent="0.2">
      <c r="B24" s="11">
        <f t="shared" si="0"/>
        <v>23</v>
      </c>
      <c r="C24" s="12">
        <v>22</v>
      </c>
      <c r="D24" s="11" t="s">
        <v>65</v>
      </c>
      <c r="E24" s="11" t="s">
        <v>40</v>
      </c>
      <c r="F24" s="13">
        <v>0.14929398148281808</v>
      </c>
      <c r="G24" s="11" t="s">
        <v>183</v>
      </c>
    </row>
    <row r="25" spans="1:7" ht="15" x14ac:dyDescent="0.2">
      <c r="B25" s="11">
        <f t="shared" si="0"/>
        <v>24</v>
      </c>
      <c r="C25" s="12">
        <v>20</v>
      </c>
      <c r="D25" s="11" t="s">
        <v>61</v>
      </c>
      <c r="E25" s="11" t="s">
        <v>40</v>
      </c>
      <c r="F25" s="13">
        <v>0.15221064814735047</v>
      </c>
      <c r="G25" s="11" t="s">
        <v>183</v>
      </c>
    </row>
    <row r="26" spans="1:7" ht="15" x14ac:dyDescent="0.2">
      <c r="B26" s="11">
        <f t="shared" si="0"/>
        <v>25</v>
      </c>
      <c r="C26" s="12">
        <v>39</v>
      </c>
      <c r="D26" s="11" t="s">
        <v>93</v>
      </c>
      <c r="E26" s="11" t="s">
        <v>7</v>
      </c>
      <c r="F26" s="13">
        <v>0.2243287037029707</v>
      </c>
      <c r="G26" s="11" t="s">
        <v>183</v>
      </c>
    </row>
    <row r="27" spans="1:7" ht="15" x14ac:dyDescent="0.2">
      <c r="B27" s="11">
        <f t="shared" si="0"/>
        <v>26</v>
      </c>
      <c r="C27" s="12">
        <v>33</v>
      </c>
      <c r="D27" s="11" t="s">
        <v>81</v>
      </c>
      <c r="E27" s="11" t="s">
        <v>2</v>
      </c>
      <c r="F27" s="13">
        <v>0.19193287037099555</v>
      </c>
      <c r="G27" s="11" t="s">
        <v>183</v>
      </c>
    </row>
    <row r="28" spans="1:7" ht="15" x14ac:dyDescent="0.2">
      <c r="B28" s="11">
        <f t="shared" si="0"/>
        <v>27</v>
      </c>
      <c r="C28" s="12">
        <v>30</v>
      </c>
      <c r="D28" s="11" t="s">
        <v>77</v>
      </c>
      <c r="E28" s="11" t="s">
        <v>40</v>
      </c>
      <c r="F28" s="13">
        <v>0.17873842592592587</v>
      </c>
      <c r="G28" s="11" t="s">
        <v>183</v>
      </c>
    </row>
    <row r="29" spans="1:7" ht="15" x14ac:dyDescent="0.2">
      <c r="B29" s="11">
        <f t="shared" si="0"/>
        <v>28</v>
      </c>
      <c r="C29" s="12">
        <v>9</v>
      </c>
      <c r="D29" s="11" t="s">
        <v>45</v>
      </c>
      <c r="E29" s="11" t="s">
        <v>2</v>
      </c>
      <c r="F29" s="13">
        <v>0.16268518518821412</v>
      </c>
      <c r="G29" s="11" t="s">
        <v>183</v>
      </c>
    </row>
    <row r="30" spans="1:7" ht="15" x14ac:dyDescent="0.2">
      <c r="B30" s="11">
        <f t="shared" si="0"/>
        <v>29</v>
      </c>
      <c r="C30" s="12">
        <v>14</v>
      </c>
      <c r="D30" s="11" t="s">
        <v>53</v>
      </c>
      <c r="E30" s="11" t="s">
        <v>2</v>
      </c>
      <c r="F30" s="13">
        <v>0.1626851851851851</v>
      </c>
      <c r="G30" s="11" t="s">
        <v>183</v>
      </c>
    </row>
    <row r="31" spans="1:7" ht="15" x14ac:dyDescent="0.2">
      <c r="B31" s="11" t="str">
        <f ca="1">IFERROR(VLOOKUP(Таблица729[[#This Row],[НОМЕР]],#REF!,9,0),"")</f>
        <v/>
      </c>
      <c r="C31" s="12" t="str">
        <f ca="1">IF(Категорії!N31&lt;&gt;9999,Категорії!N31,"")</f>
        <v/>
      </c>
      <c r="D31" s="11" t="str">
        <f ca="1">IFERROR(VLOOKUP(Таблица729[[#This Row],[НОМЕР]],#REF!,2),"")</f>
        <v/>
      </c>
      <c r="E31" s="11" t="str">
        <f ca="1">IFERROR(VLOOKUP(Таблица729[[#This Row],[НОМЕР]],#REF!,6),"")</f>
        <v/>
      </c>
      <c r="F31" s="13" t="str">
        <f ca="1">IFERROR(VLOOKUP(Таблица729[[#This Row],[НОМЕР]],#REF!,4,0)-$J$2,"")</f>
        <v/>
      </c>
    </row>
    <row r="32" spans="1:7" ht="15" x14ac:dyDescent="0.2">
      <c r="B32" s="11" t="str">
        <f ca="1">IFERROR(VLOOKUP(Таблица729[[#This Row],[НОМЕР]],#REF!,9,0),"")</f>
        <v/>
      </c>
      <c r="C32" s="12" t="str">
        <f ca="1">IF(Категорії!N32&lt;&gt;9999,Категорії!N32,"")</f>
        <v/>
      </c>
      <c r="D32" s="11" t="str">
        <f ca="1">IFERROR(VLOOKUP(Таблица729[[#This Row],[НОМЕР]],#REF!,2),"")</f>
        <v/>
      </c>
      <c r="E32" s="11" t="str">
        <f ca="1">IFERROR(VLOOKUP(Таблица729[[#This Row],[НОМЕР]],#REF!,6),"")</f>
        <v/>
      </c>
      <c r="F32" s="13" t="str">
        <f ca="1">IFERROR(VLOOKUP(Таблица729[[#This Row],[НОМЕР]],#REF!,4,0)-$J$2,"")</f>
        <v/>
      </c>
    </row>
    <row r="33" spans="2:6" ht="15" x14ac:dyDescent="0.2">
      <c r="B33" s="11" t="str">
        <f ca="1">IFERROR(VLOOKUP(Таблица729[[#This Row],[НОМЕР]],#REF!,9,0),"")</f>
        <v/>
      </c>
      <c r="C33" s="12" t="str">
        <f ca="1">IF(Категорії!N33&lt;&gt;9999,Категорії!N33,"")</f>
        <v/>
      </c>
      <c r="D33" s="11" t="str">
        <f ca="1">IFERROR(VLOOKUP(Таблица729[[#This Row],[НОМЕР]],#REF!,2),"")</f>
        <v/>
      </c>
      <c r="E33" s="11" t="str">
        <f ca="1">IFERROR(VLOOKUP(Таблица729[[#This Row],[НОМЕР]],#REF!,6),"")</f>
        <v/>
      </c>
      <c r="F33" s="13" t="str">
        <f ca="1">IFERROR(VLOOKUP(Таблица729[[#This Row],[НОМЕР]],#REF!,4,0)-$J$2,"")</f>
        <v/>
      </c>
    </row>
    <row r="34" spans="2:6" ht="15" x14ac:dyDescent="0.2">
      <c r="B34" s="11" t="str">
        <f ca="1">IFERROR(VLOOKUP(Таблица729[[#This Row],[НОМЕР]],#REF!,9,0),"")</f>
        <v/>
      </c>
      <c r="C34" s="12" t="str">
        <f ca="1">IF(Категорії!N34&lt;&gt;9999,Категорії!N34,"")</f>
        <v/>
      </c>
      <c r="D34" s="11" t="str">
        <f ca="1">IFERROR(VLOOKUP(Таблица729[[#This Row],[НОМЕР]],#REF!,2),"")</f>
        <v/>
      </c>
      <c r="E34" s="11" t="str">
        <f ca="1">IFERROR(VLOOKUP(Таблица729[[#This Row],[НОМЕР]],#REF!,6),"")</f>
        <v/>
      </c>
      <c r="F34" s="13" t="str">
        <f ca="1">IFERROR(VLOOKUP(Таблица729[[#This Row],[НОМЕР]],#REF!,4,0)-$J$2,"")</f>
        <v/>
      </c>
    </row>
    <row r="35" spans="2:6" ht="15" x14ac:dyDescent="0.2">
      <c r="B35" s="11" t="str">
        <f ca="1">IFERROR(VLOOKUP(Таблица729[[#This Row],[НОМЕР]],#REF!,9,0),"")</f>
        <v/>
      </c>
      <c r="C35" s="12" t="str">
        <f ca="1">IF(Категорії!N35&lt;&gt;9999,Категорії!N35,"")</f>
        <v/>
      </c>
      <c r="D35" s="11" t="str">
        <f ca="1">IFERROR(VLOOKUP(Таблица729[[#This Row],[НОМЕР]],#REF!,2),"")</f>
        <v/>
      </c>
      <c r="E35" s="11" t="str">
        <f ca="1">IFERROR(VLOOKUP(Таблица729[[#This Row],[НОМЕР]],#REF!,6),"")</f>
        <v/>
      </c>
      <c r="F35" s="13" t="str">
        <f ca="1">IFERROR(VLOOKUP(Таблица729[[#This Row],[НОМЕР]],#REF!,4,0)-$J$2,"")</f>
        <v/>
      </c>
    </row>
    <row r="36" spans="2:6" ht="15" x14ac:dyDescent="0.2">
      <c r="B36" s="11" t="str">
        <f ca="1">IFERROR(VLOOKUP(Таблица729[[#This Row],[НОМЕР]],#REF!,9,0),"")</f>
        <v/>
      </c>
      <c r="C36" s="12" t="str">
        <f ca="1">IF(Категорії!N36&lt;&gt;9999,Категорії!N36,"")</f>
        <v/>
      </c>
      <c r="D36" s="11" t="str">
        <f ca="1">IFERROR(VLOOKUP(Таблица729[[#This Row],[НОМЕР]],#REF!,2),"")</f>
        <v/>
      </c>
      <c r="E36" s="11" t="str">
        <f ca="1">IFERROR(VLOOKUP(Таблица729[[#This Row],[НОМЕР]],#REF!,6),"")</f>
        <v/>
      </c>
      <c r="F36" s="13" t="str">
        <f ca="1">IFERROR(VLOOKUP(Таблица729[[#This Row],[НОМЕР]],#REF!,4,0)-$J$2,"")</f>
        <v/>
      </c>
    </row>
    <row r="37" spans="2:6" ht="15" x14ac:dyDescent="0.2">
      <c r="B37" s="11" t="str">
        <f ca="1">IFERROR(VLOOKUP(Таблица729[[#This Row],[НОМЕР]],#REF!,9,0),"")</f>
        <v/>
      </c>
      <c r="C37" s="12" t="str">
        <f ca="1">IF(Категорії!N37&lt;&gt;9999,Категорії!N37,"")</f>
        <v/>
      </c>
      <c r="D37" s="11" t="str">
        <f ca="1">IFERROR(VLOOKUP(Таблица729[[#This Row],[НОМЕР]],#REF!,2),"")</f>
        <v/>
      </c>
      <c r="E37" s="11" t="str">
        <f ca="1">IFERROR(VLOOKUP(Таблица729[[#This Row],[НОМЕР]],#REF!,6),"")</f>
        <v/>
      </c>
      <c r="F37" s="13" t="str">
        <f ca="1">IFERROR(VLOOKUP(Таблица729[[#This Row],[НОМЕР]],#REF!,4,0)-$J$2,"")</f>
        <v/>
      </c>
    </row>
    <row r="38" spans="2:6" ht="15" x14ac:dyDescent="0.2">
      <c r="B38" s="11" t="str">
        <f ca="1">IFERROR(VLOOKUP(Таблица729[[#This Row],[НОМЕР]],#REF!,9,0),"")</f>
        <v/>
      </c>
      <c r="C38" s="12" t="str">
        <f ca="1">IF(Категорії!N38&lt;&gt;9999,Категорії!N38,"")</f>
        <v/>
      </c>
      <c r="D38" s="11" t="str">
        <f ca="1">IFERROR(VLOOKUP(Таблица729[[#This Row],[НОМЕР]],#REF!,2),"")</f>
        <v/>
      </c>
      <c r="E38" s="11" t="str">
        <f ca="1">IFERROR(VLOOKUP(Таблица729[[#This Row],[НОМЕР]],#REF!,6),"")</f>
        <v/>
      </c>
      <c r="F38" s="13" t="str">
        <f ca="1">IFERROR(VLOOKUP(Таблица729[[#This Row],[НОМЕР]],#REF!,4,0)-$J$2,"")</f>
        <v/>
      </c>
    </row>
    <row r="39" spans="2:6" ht="15" x14ac:dyDescent="0.2">
      <c r="B39" s="11" t="str">
        <f ca="1">IFERROR(VLOOKUP(Таблица729[[#This Row],[НОМЕР]],#REF!,9,0),"")</f>
        <v/>
      </c>
      <c r="C39" s="12" t="str">
        <f ca="1">IF(Категорії!N39&lt;&gt;9999,Категорії!N39,"")</f>
        <v/>
      </c>
      <c r="D39" s="11" t="str">
        <f ca="1">IFERROR(VLOOKUP(Таблица729[[#This Row],[НОМЕР]],#REF!,2),"")</f>
        <v/>
      </c>
      <c r="E39" s="11" t="str">
        <f ca="1">IFERROR(VLOOKUP(Таблица729[[#This Row],[НОМЕР]],#REF!,6),"")</f>
        <v/>
      </c>
      <c r="F39" s="13" t="str">
        <f ca="1">IFERROR(VLOOKUP(Таблица729[[#This Row],[НОМЕР]],#REF!,4,0)-$J$2,"")</f>
        <v/>
      </c>
    </row>
    <row r="40" spans="2:6" ht="15" x14ac:dyDescent="0.2">
      <c r="B40" s="11" t="str">
        <f ca="1">IFERROR(VLOOKUP(Таблица729[[#This Row],[НОМЕР]],#REF!,9,0),"")</f>
        <v/>
      </c>
      <c r="C40" s="12" t="str">
        <f ca="1">IF(Категорії!N40&lt;&gt;9999,Категорії!N40,"")</f>
        <v/>
      </c>
      <c r="D40" s="11" t="str">
        <f ca="1">IFERROR(VLOOKUP(Таблица729[[#This Row],[НОМЕР]],#REF!,2),"")</f>
        <v/>
      </c>
      <c r="E40" s="11" t="str">
        <f ca="1">IFERROR(VLOOKUP(Таблица729[[#This Row],[НОМЕР]],#REF!,6),"")</f>
        <v/>
      </c>
      <c r="F40" s="13" t="str">
        <f ca="1">IFERROR(VLOOKUP(Таблица729[[#This Row],[НОМЕР]],#REF!,4,0)-$J$2,"")</f>
        <v/>
      </c>
    </row>
    <row r="41" spans="2:6" ht="15" x14ac:dyDescent="0.2">
      <c r="B41" s="11" t="str">
        <f ca="1">IFERROR(VLOOKUP(Таблица729[[#This Row],[НОМЕР]],#REF!,9,0),"")</f>
        <v/>
      </c>
      <c r="C41" s="12" t="str">
        <f ca="1">IF(Категорії!N41&lt;&gt;9999,Категорії!N41,"")</f>
        <v/>
      </c>
      <c r="D41" s="11" t="str">
        <f ca="1">IFERROR(VLOOKUP(Таблица729[[#This Row],[НОМЕР]],#REF!,2),"")</f>
        <v/>
      </c>
      <c r="E41" s="11" t="str">
        <f ca="1">IFERROR(VLOOKUP(Таблица729[[#This Row],[НОМЕР]],#REF!,6),"")</f>
        <v/>
      </c>
      <c r="F41" s="13" t="str">
        <f ca="1">IFERROR(VLOOKUP(Таблица729[[#This Row],[НОМЕР]],#REF!,4,0)-$J$2,"")</f>
        <v/>
      </c>
    </row>
    <row r="42" spans="2:6" ht="15" x14ac:dyDescent="0.2">
      <c r="B42" s="11" t="str">
        <f ca="1">IFERROR(VLOOKUP(Таблица729[[#This Row],[НОМЕР]],#REF!,9,0),"")</f>
        <v/>
      </c>
      <c r="C42" s="12" t="str">
        <f ca="1">IF(Категорії!N42&lt;&gt;9999,Категорії!N42,"")</f>
        <v/>
      </c>
      <c r="D42" s="11" t="str">
        <f ca="1">IFERROR(VLOOKUP(Таблица729[[#This Row],[НОМЕР]],#REF!,2),"")</f>
        <v/>
      </c>
      <c r="E42" s="11" t="str">
        <f ca="1">IFERROR(VLOOKUP(Таблица729[[#This Row],[НОМЕР]],#REF!,6),"")</f>
        <v/>
      </c>
      <c r="F42" s="13" t="str">
        <f ca="1">IFERROR(VLOOKUP(Таблица729[[#This Row],[НОМЕР]],#REF!,4,0)-$J$2,"")</f>
        <v/>
      </c>
    </row>
    <row r="43" spans="2:6" ht="15" x14ac:dyDescent="0.2">
      <c r="B43" s="11" t="str">
        <f ca="1">IFERROR(VLOOKUP(Таблица729[[#This Row],[НОМЕР]],#REF!,9,0),"")</f>
        <v/>
      </c>
      <c r="C43" s="12" t="str">
        <f ca="1">IF(Категорії!N43&lt;&gt;9999,Категорії!N43,"")</f>
        <v/>
      </c>
      <c r="D43" s="11" t="str">
        <f ca="1">IFERROR(VLOOKUP(Таблица729[[#This Row],[НОМЕР]],#REF!,2),"")</f>
        <v/>
      </c>
      <c r="E43" s="11" t="str">
        <f ca="1">IFERROR(VLOOKUP(Таблица729[[#This Row],[НОМЕР]],#REF!,6),"")</f>
        <v/>
      </c>
      <c r="F43" s="13" t="str">
        <f ca="1">IFERROR(VLOOKUP(Таблица729[[#This Row],[НОМЕР]],#REF!,4,0)-$J$2,"")</f>
        <v/>
      </c>
    </row>
    <row r="44" spans="2:6" ht="15" x14ac:dyDescent="0.2">
      <c r="B44" s="11" t="str">
        <f ca="1">IFERROR(VLOOKUP(Таблица729[[#This Row],[НОМЕР]],#REF!,9,0),"")</f>
        <v/>
      </c>
      <c r="C44" s="12" t="str">
        <f ca="1">IF(Категорії!N44&lt;&gt;9999,Категорії!N44,"")</f>
        <v/>
      </c>
      <c r="D44" s="11" t="str">
        <f ca="1">IFERROR(VLOOKUP(Таблица729[[#This Row],[НОМЕР]],#REF!,2),"")</f>
        <v/>
      </c>
      <c r="E44" s="11" t="str">
        <f ca="1">IFERROR(VLOOKUP(Таблица729[[#This Row],[НОМЕР]],#REF!,6),"")</f>
        <v/>
      </c>
      <c r="F44" s="13" t="str">
        <f ca="1">IFERROR(VLOOKUP(Таблица729[[#This Row],[НОМЕР]],#REF!,4,0)-$J$2,"")</f>
        <v/>
      </c>
    </row>
    <row r="45" spans="2:6" ht="15" x14ac:dyDescent="0.2">
      <c r="B45" s="11" t="str">
        <f ca="1">IFERROR(VLOOKUP(Таблица729[[#This Row],[НОМЕР]],#REF!,9,0),"")</f>
        <v/>
      </c>
      <c r="C45" s="12" t="str">
        <f ca="1">IF(Категорії!N45&lt;&gt;9999,Категорії!N45,"")</f>
        <v/>
      </c>
      <c r="D45" s="11" t="str">
        <f ca="1">IFERROR(VLOOKUP(Таблица729[[#This Row],[НОМЕР]],#REF!,2),"")</f>
        <v/>
      </c>
      <c r="E45" s="11" t="str">
        <f ca="1">IFERROR(VLOOKUP(Таблица729[[#This Row],[НОМЕР]],#REF!,6),"")</f>
        <v/>
      </c>
      <c r="F45" s="13" t="str">
        <f ca="1">IFERROR(VLOOKUP(Таблица729[[#This Row],[НОМЕР]],#REF!,4,0)-$J$2,"")</f>
        <v/>
      </c>
    </row>
    <row r="46" spans="2:6" ht="15" x14ac:dyDescent="0.2">
      <c r="B46" s="11" t="str">
        <f ca="1">IFERROR(VLOOKUP(Таблица729[[#This Row],[НОМЕР]],#REF!,9,0),"")</f>
        <v/>
      </c>
      <c r="C46" s="12" t="str">
        <f ca="1">IF(Категорії!N46&lt;&gt;9999,Категорії!N46,"")</f>
        <v/>
      </c>
      <c r="D46" s="11" t="str">
        <f ca="1">IFERROR(VLOOKUP(Таблица729[[#This Row],[НОМЕР]],#REF!,2),"")</f>
        <v/>
      </c>
      <c r="E46" s="11" t="str">
        <f ca="1">IFERROR(VLOOKUP(Таблица729[[#This Row],[НОМЕР]],#REF!,6),"")</f>
        <v/>
      </c>
      <c r="F46" s="13" t="str">
        <f ca="1">IFERROR(VLOOKUP(Таблица729[[#This Row],[НОМЕР]],#REF!,4,0)-$J$2,"")</f>
        <v/>
      </c>
    </row>
    <row r="47" spans="2:6" ht="15" x14ac:dyDescent="0.2">
      <c r="B47" s="11" t="str">
        <f ca="1">IFERROR(VLOOKUP(Таблица729[[#This Row],[НОМЕР]],#REF!,9,0),"")</f>
        <v/>
      </c>
      <c r="C47" s="12" t="str">
        <f ca="1">IF(Категорії!N47&lt;&gt;9999,Категорії!N47,"")</f>
        <v/>
      </c>
      <c r="D47" s="11" t="str">
        <f ca="1">IFERROR(VLOOKUP(Таблица729[[#This Row],[НОМЕР]],#REF!,2),"")</f>
        <v/>
      </c>
      <c r="E47" s="11" t="str">
        <f ca="1">IFERROR(VLOOKUP(Таблица729[[#This Row],[НОМЕР]],#REF!,6),"")</f>
        <v/>
      </c>
      <c r="F47" s="13" t="str">
        <f ca="1">IFERROR(VLOOKUP(Таблица729[[#This Row],[НОМЕР]],#REF!,4,0)-$J$2,"")</f>
        <v/>
      </c>
    </row>
    <row r="48" spans="2:6" ht="15" x14ac:dyDescent="0.2">
      <c r="B48" s="11" t="str">
        <f ca="1">IFERROR(VLOOKUP(Таблица729[[#This Row],[НОМЕР]],#REF!,9,0),"")</f>
        <v/>
      </c>
      <c r="C48" s="12" t="str">
        <f ca="1">IF(Категорії!N48&lt;&gt;9999,Категорії!N48,"")</f>
        <v/>
      </c>
      <c r="D48" s="11" t="str">
        <f ca="1">IFERROR(VLOOKUP(Таблица729[[#This Row],[НОМЕР]],#REF!,2),"")</f>
        <v/>
      </c>
      <c r="E48" s="11" t="str">
        <f ca="1">IFERROR(VLOOKUP(Таблица729[[#This Row],[НОМЕР]],#REF!,6),"")</f>
        <v/>
      </c>
      <c r="F48" s="13" t="str">
        <f ca="1">IFERROR(VLOOKUP(Таблица729[[#This Row],[НОМЕР]],#REF!,4,0)-$J$2,"")</f>
        <v/>
      </c>
    </row>
    <row r="49" spans="2:6" ht="15" x14ac:dyDescent="0.2">
      <c r="B49" s="11" t="str">
        <f ca="1">IFERROR(VLOOKUP(Таблица729[[#This Row],[НОМЕР]],#REF!,9,0),"")</f>
        <v/>
      </c>
      <c r="C49" s="12" t="str">
        <f ca="1">IF(Категорії!N49&lt;&gt;9999,Категорії!N49,"")</f>
        <v/>
      </c>
      <c r="D49" s="11" t="str">
        <f ca="1">IFERROR(VLOOKUP(Таблица729[[#This Row],[НОМЕР]],#REF!,2),"")</f>
        <v/>
      </c>
      <c r="E49" s="11" t="str">
        <f ca="1">IFERROR(VLOOKUP(Таблица729[[#This Row],[НОМЕР]],#REF!,6),"")</f>
        <v/>
      </c>
      <c r="F49" s="13" t="str">
        <f ca="1">IFERROR(VLOOKUP(Таблица729[[#This Row],[НОМЕР]],#REF!,4,0)-$J$2,"")</f>
        <v/>
      </c>
    </row>
    <row r="50" spans="2:6" ht="15" x14ac:dyDescent="0.2">
      <c r="B50" s="11" t="str">
        <f ca="1">IFERROR(VLOOKUP(Таблица729[[#This Row],[НОМЕР]],#REF!,9,0),"")</f>
        <v/>
      </c>
      <c r="C50" s="12" t="str">
        <f ca="1">IF(Категорії!N50&lt;&gt;9999,Категорії!N50,"")</f>
        <v/>
      </c>
      <c r="D50" s="11" t="str">
        <f ca="1">IFERROR(VLOOKUP(Таблица729[[#This Row],[НОМЕР]],#REF!,2),"")</f>
        <v/>
      </c>
      <c r="E50" s="11" t="str">
        <f ca="1">IFERROR(VLOOKUP(Таблица729[[#This Row],[НОМЕР]],#REF!,6),"")</f>
        <v/>
      </c>
      <c r="F50" s="13" t="str">
        <f ca="1">IFERROR(VLOOKUP(Таблица729[[#This Row],[НОМЕР]],#REF!,4,0)-$J$2,"")</f>
        <v/>
      </c>
    </row>
    <row r="51" spans="2:6" ht="15" x14ac:dyDescent="0.2">
      <c r="B51" s="11" t="str">
        <f ca="1">IFERROR(VLOOKUP(Таблица729[[#This Row],[НОМЕР]],#REF!,9,0),"")</f>
        <v/>
      </c>
      <c r="C51" s="12" t="str">
        <f ca="1">IF(Категорії!N51&lt;&gt;9999,Категорії!N51,"")</f>
        <v/>
      </c>
      <c r="D51" s="11" t="str">
        <f ca="1">IFERROR(VLOOKUP(Таблица729[[#This Row],[НОМЕР]],#REF!,2),"")</f>
        <v/>
      </c>
      <c r="E51" s="11" t="str">
        <f ca="1">IFERROR(VLOOKUP(Таблица729[[#This Row],[НОМЕР]],#REF!,6),"")</f>
        <v/>
      </c>
      <c r="F51" s="13" t="str">
        <f ca="1">IFERROR(VLOOKUP(Таблица729[[#This Row],[НОМЕР]],#REF!,4,0)-$J$2,"")</f>
        <v/>
      </c>
    </row>
    <row r="52" spans="2:6" ht="15" x14ac:dyDescent="0.2">
      <c r="B52" s="11" t="str">
        <f ca="1">IFERROR(VLOOKUP(Таблица729[[#This Row],[НОМЕР]],#REF!,9,0),"")</f>
        <v/>
      </c>
      <c r="C52" s="12" t="str">
        <f ca="1">IF(Категорії!N52&lt;&gt;9999,Категорії!N52,"")</f>
        <v/>
      </c>
      <c r="D52" s="11" t="str">
        <f ca="1">IFERROR(VLOOKUP(Таблица729[[#This Row],[НОМЕР]],#REF!,2),"")</f>
        <v/>
      </c>
      <c r="E52" s="11" t="str">
        <f ca="1">IFERROR(VLOOKUP(Таблица729[[#This Row],[НОМЕР]],#REF!,6),"")</f>
        <v/>
      </c>
      <c r="F52" s="13" t="str">
        <f ca="1">IFERROR(VLOOKUP(Таблица729[[#This Row],[НОМЕР]],#REF!,4,0)-$J$2,"")</f>
        <v/>
      </c>
    </row>
    <row r="53" spans="2:6" ht="15" x14ac:dyDescent="0.2">
      <c r="B53" s="11" t="str">
        <f ca="1">IFERROR(VLOOKUP(Таблица729[[#This Row],[НОМЕР]],#REF!,9,0),"")</f>
        <v/>
      </c>
      <c r="C53" s="12" t="str">
        <f ca="1">IF(Категорії!N53&lt;&gt;9999,Категорії!N53,"")</f>
        <v/>
      </c>
      <c r="D53" s="11" t="str">
        <f ca="1">IFERROR(VLOOKUP(Таблица729[[#This Row],[НОМЕР]],#REF!,2),"")</f>
        <v/>
      </c>
      <c r="E53" s="11" t="str">
        <f ca="1">IFERROR(VLOOKUP(Таблица729[[#This Row],[НОМЕР]],#REF!,6),"")</f>
        <v/>
      </c>
      <c r="F53" s="13" t="str">
        <f ca="1">IFERROR(VLOOKUP(Таблица729[[#This Row],[НОМЕР]],#REF!,4,0)-$J$2,"")</f>
        <v/>
      </c>
    </row>
    <row r="54" spans="2:6" ht="15" x14ac:dyDescent="0.2">
      <c r="B54" s="11" t="str">
        <f ca="1">IFERROR(VLOOKUP(Таблица729[[#This Row],[НОМЕР]],#REF!,9,0),"")</f>
        <v/>
      </c>
      <c r="C54" s="12" t="str">
        <f ca="1">IF(Категорії!N54&lt;&gt;9999,Категорії!N54,"")</f>
        <v/>
      </c>
      <c r="D54" s="11" t="str">
        <f ca="1">IFERROR(VLOOKUP(Таблица729[[#This Row],[НОМЕР]],#REF!,2),"")</f>
        <v/>
      </c>
      <c r="E54" s="11" t="str">
        <f ca="1">IFERROR(VLOOKUP(Таблица729[[#This Row],[НОМЕР]],#REF!,6),"")</f>
        <v/>
      </c>
      <c r="F54" s="13" t="str">
        <f ca="1">IFERROR(VLOOKUP(Таблица729[[#This Row],[НОМЕР]],#REF!,4,0)-$J$2,"")</f>
        <v/>
      </c>
    </row>
    <row r="55" spans="2:6" ht="15" x14ac:dyDescent="0.2">
      <c r="B55" s="11" t="str">
        <f ca="1">IFERROR(VLOOKUP(Таблица729[[#This Row],[НОМЕР]],#REF!,9,0),"")</f>
        <v/>
      </c>
      <c r="C55" s="12" t="str">
        <f ca="1">IF(Категорії!N55&lt;&gt;9999,Категорії!N55,"")</f>
        <v/>
      </c>
      <c r="D55" s="11" t="str">
        <f ca="1">IFERROR(VLOOKUP(Таблица729[[#This Row],[НОМЕР]],#REF!,2),"")</f>
        <v/>
      </c>
      <c r="E55" s="11" t="str">
        <f ca="1">IFERROR(VLOOKUP(Таблица729[[#This Row],[НОМЕР]],#REF!,6),"")</f>
        <v/>
      </c>
      <c r="F55" s="13" t="str">
        <f ca="1">IFERROR(VLOOKUP(Таблица729[[#This Row],[НОМЕР]],#REF!,4,0)-$J$2,"")</f>
        <v/>
      </c>
    </row>
    <row r="56" spans="2:6" ht="15" x14ac:dyDescent="0.2">
      <c r="B56" s="11" t="str">
        <f ca="1">IFERROR(VLOOKUP(Таблица729[[#This Row],[НОМЕР]],#REF!,9,0),"")</f>
        <v/>
      </c>
      <c r="C56" s="12" t="str">
        <f ca="1">IF(Категорії!N56&lt;&gt;9999,Категорії!N56,"")</f>
        <v/>
      </c>
      <c r="D56" s="11" t="str">
        <f ca="1">IFERROR(VLOOKUP(Таблица729[[#This Row],[НОМЕР]],#REF!,2),"")</f>
        <v/>
      </c>
      <c r="E56" s="11" t="str">
        <f ca="1">IFERROR(VLOOKUP(Таблица729[[#This Row],[НОМЕР]],#REF!,6),"")</f>
        <v/>
      </c>
      <c r="F56" s="13" t="str">
        <f ca="1">IFERROR(VLOOKUP(Таблица729[[#This Row],[НОМЕР]],#REF!,4,0)-$J$2,"")</f>
        <v/>
      </c>
    </row>
    <row r="57" spans="2:6" ht="15" x14ac:dyDescent="0.2">
      <c r="B57" s="11" t="str">
        <f ca="1">IFERROR(VLOOKUP(Таблица729[[#This Row],[НОМЕР]],#REF!,9,0),"")</f>
        <v/>
      </c>
      <c r="C57" s="12" t="str">
        <f ca="1">IF(Категорії!N57&lt;&gt;9999,Категорії!N57,"")</f>
        <v/>
      </c>
      <c r="D57" s="11" t="str">
        <f ca="1">IFERROR(VLOOKUP(Таблица729[[#This Row],[НОМЕР]],#REF!,2),"")</f>
        <v/>
      </c>
      <c r="E57" s="11" t="str">
        <f ca="1">IFERROR(VLOOKUP(Таблица729[[#This Row],[НОМЕР]],#REF!,6),"")</f>
        <v/>
      </c>
      <c r="F57" s="13" t="str">
        <f ca="1">IFERROR(VLOOKUP(Таблица729[[#This Row],[НОМЕР]],#REF!,4,0)-$J$2,"")</f>
        <v/>
      </c>
    </row>
    <row r="58" spans="2:6" ht="15" x14ac:dyDescent="0.2">
      <c r="B58" s="11" t="str">
        <f ca="1">IFERROR(VLOOKUP(Таблица729[[#This Row],[НОМЕР]],#REF!,9,0),"")</f>
        <v/>
      </c>
      <c r="C58" s="12" t="str">
        <f ca="1">IF(Категорії!N58&lt;&gt;9999,Категорії!N58,"")</f>
        <v/>
      </c>
      <c r="D58" s="11" t="str">
        <f ca="1">IFERROR(VLOOKUP(Таблица729[[#This Row],[НОМЕР]],#REF!,2),"")</f>
        <v/>
      </c>
      <c r="E58" s="11" t="str">
        <f ca="1">IFERROR(VLOOKUP(Таблица729[[#This Row],[НОМЕР]],#REF!,6),"")</f>
        <v/>
      </c>
      <c r="F58" s="13" t="str">
        <f ca="1">IFERROR(VLOOKUP(Таблица729[[#This Row],[НОМЕР]],#REF!,4,0)-$J$2,"")</f>
        <v/>
      </c>
    </row>
    <row r="59" spans="2:6" ht="15" x14ac:dyDescent="0.2">
      <c r="B59" s="11" t="str">
        <f ca="1">IFERROR(VLOOKUP(Таблица729[[#This Row],[НОМЕР]],#REF!,9,0),"")</f>
        <v/>
      </c>
      <c r="C59" s="12" t="str">
        <f ca="1">IF(Категорії!N59&lt;&gt;9999,Категорії!N59,"")</f>
        <v/>
      </c>
      <c r="D59" s="11" t="str">
        <f ca="1">IFERROR(VLOOKUP(Таблица729[[#This Row],[НОМЕР]],#REF!,2),"")</f>
        <v/>
      </c>
      <c r="E59" s="11" t="str">
        <f ca="1">IFERROR(VLOOKUP(Таблица729[[#This Row],[НОМЕР]],#REF!,6),"")</f>
        <v/>
      </c>
      <c r="F59" s="13" t="str">
        <f ca="1">IFERROR(VLOOKUP(Таблица729[[#This Row],[НОМЕР]],#REF!,4,0)-$J$2,"")</f>
        <v/>
      </c>
    </row>
    <row r="60" spans="2:6" ht="15" x14ac:dyDescent="0.2">
      <c r="B60" s="11" t="str">
        <f ca="1">IFERROR(VLOOKUP(Таблица729[[#This Row],[НОМЕР]],#REF!,9,0),"")</f>
        <v/>
      </c>
      <c r="C60" s="12" t="str">
        <f ca="1">IF(Категорії!N60&lt;&gt;9999,Категорії!N60,"")</f>
        <v/>
      </c>
      <c r="D60" s="11" t="str">
        <f ca="1">IFERROR(VLOOKUP(Таблица729[[#This Row],[НОМЕР]],#REF!,2),"")</f>
        <v/>
      </c>
      <c r="E60" s="11" t="str">
        <f ca="1">IFERROR(VLOOKUP(Таблица729[[#This Row],[НОМЕР]],#REF!,6),"")</f>
        <v/>
      </c>
      <c r="F60" s="13" t="str">
        <f ca="1">IFERROR(VLOOKUP(Таблица729[[#This Row],[НОМЕР]],#REF!,4,0)-$J$2,"")</f>
        <v/>
      </c>
    </row>
    <row r="61" spans="2:6" ht="15" x14ac:dyDescent="0.2">
      <c r="B61" s="11" t="str">
        <f ca="1">IFERROR(VLOOKUP(Таблица729[[#This Row],[НОМЕР]],#REF!,9,0),"")</f>
        <v/>
      </c>
      <c r="C61" s="12" t="str">
        <f ca="1">IF(Категорії!N61&lt;&gt;9999,Категорії!N61,"")</f>
        <v/>
      </c>
      <c r="D61" s="11" t="str">
        <f ca="1">IFERROR(VLOOKUP(Таблица729[[#This Row],[НОМЕР]],#REF!,2),"")</f>
        <v/>
      </c>
      <c r="E61" s="11" t="str">
        <f ca="1">IFERROR(VLOOKUP(Таблица729[[#This Row],[НОМЕР]],#REF!,6),"")</f>
        <v/>
      </c>
      <c r="F61" s="13" t="str">
        <f ca="1">IFERROR(VLOOKUP(Таблица729[[#This Row],[НОМЕР]],#REF!,4,0)-$J$2,"")</f>
        <v/>
      </c>
    </row>
    <row r="62" spans="2:6" ht="15" x14ac:dyDescent="0.2">
      <c r="B62" s="11" t="str">
        <f ca="1">IFERROR(VLOOKUP(Таблица729[[#This Row],[НОМЕР]],#REF!,9,0),"")</f>
        <v/>
      </c>
      <c r="C62" s="12" t="str">
        <f ca="1">IF(Категорії!N62&lt;&gt;9999,Категорії!N62,"")</f>
        <v/>
      </c>
      <c r="D62" s="11" t="str">
        <f ca="1">IFERROR(VLOOKUP(Таблица729[[#This Row],[НОМЕР]],#REF!,2),"")</f>
        <v/>
      </c>
      <c r="E62" s="11" t="str">
        <f ca="1">IFERROR(VLOOKUP(Таблица729[[#This Row],[НОМЕР]],#REF!,6),"")</f>
        <v/>
      </c>
      <c r="F62" s="13" t="str">
        <f ca="1">IFERROR(VLOOKUP(Таблица729[[#This Row],[НОМЕР]],#REF!,4,0)-$J$2,"")</f>
        <v/>
      </c>
    </row>
    <row r="63" spans="2:6" ht="15" x14ac:dyDescent="0.2">
      <c r="B63" s="11" t="str">
        <f ca="1">IFERROR(VLOOKUP(Таблица729[[#This Row],[НОМЕР]],#REF!,9,0),"")</f>
        <v/>
      </c>
      <c r="C63" s="12" t="str">
        <f ca="1">IF(Категорії!N63&lt;&gt;9999,Категорії!N63,"")</f>
        <v/>
      </c>
      <c r="D63" s="11" t="str">
        <f ca="1">IFERROR(VLOOKUP(Таблица729[[#This Row],[НОМЕР]],#REF!,2),"")</f>
        <v/>
      </c>
      <c r="E63" s="11" t="str">
        <f ca="1">IFERROR(VLOOKUP(Таблица729[[#This Row],[НОМЕР]],#REF!,6),"")</f>
        <v/>
      </c>
      <c r="F63" s="13" t="str">
        <f ca="1">IFERROR(VLOOKUP(Таблица729[[#This Row],[НОМЕР]],#REF!,4,0)-$J$2,"")</f>
        <v/>
      </c>
    </row>
    <row r="64" spans="2:6" ht="15" x14ac:dyDescent="0.2">
      <c r="B64" s="11" t="str">
        <f ca="1">IFERROR(VLOOKUP(Таблица729[[#This Row],[НОМЕР]],#REF!,9,0),"")</f>
        <v/>
      </c>
      <c r="C64" s="12" t="str">
        <f ca="1">IF(Категорії!N64&lt;&gt;9999,Категорії!N64,"")</f>
        <v/>
      </c>
      <c r="D64" s="11" t="str">
        <f ca="1">IFERROR(VLOOKUP(Таблица729[[#This Row],[НОМЕР]],#REF!,2),"")</f>
        <v/>
      </c>
      <c r="E64" s="11" t="str">
        <f ca="1">IFERROR(VLOOKUP(Таблица729[[#This Row],[НОМЕР]],#REF!,6),"")</f>
        <v/>
      </c>
      <c r="F64" s="13" t="str">
        <f ca="1">IFERROR(VLOOKUP(Таблица729[[#This Row],[НОМЕР]],#REF!,4,0)-$J$2,"")</f>
        <v/>
      </c>
    </row>
    <row r="65" spans="2:6" ht="15" x14ac:dyDescent="0.2">
      <c r="B65" s="11" t="str">
        <f ca="1">IFERROR(VLOOKUP(Таблица729[[#This Row],[НОМЕР]],#REF!,9,0),"")</f>
        <v/>
      </c>
      <c r="C65" s="12" t="str">
        <f ca="1">IF(Категорії!N65&lt;&gt;9999,Категорії!N65,"")</f>
        <v/>
      </c>
      <c r="D65" s="11" t="str">
        <f ca="1">IFERROR(VLOOKUP(Таблица729[[#This Row],[НОМЕР]],#REF!,2),"")</f>
        <v/>
      </c>
      <c r="E65" s="11" t="str">
        <f ca="1">IFERROR(VLOOKUP(Таблица729[[#This Row],[НОМЕР]],#REF!,6),"")</f>
        <v/>
      </c>
      <c r="F65" s="13" t="str">
        <f ca="1">IFERROR(VLOOKUP(Таблица729[[#This Row],[НОМЕР]],#REF!,4,0)-$J$2,"")</f>
        <v/>
      </c>
    </row>
    <row r="66" spans="2:6" ht="15" x14ac:dyDescent="0.2">
      <c r="B66" s="11" t="str">
        <f ca="1">IFERROR(VLOOKUP(Таблица729[[#This Row],[НОМЕР]],#REF!,9,0),"")</f>
        <v/>
      </c>
      <c r="C66" s="12" t="str">
        <f ca="1">IF(Категорії!N66&lt;&gt;9999,Категорії!N66,"")</f>
        <v/>
      </c>
      <c r="D66" s="11" t="str">
        <f ca="1">IFERROR(VLOOKUP(Таблица729[[#This Row],[НОМЕР]],#REF!,2),"")</f>
        <v/>
      </c>
      <c r="E66" s="11" t="str">
        <f ca="1">IFERROR(VLOOKUP(Таблица729[[#This Row],[НОМЕР]],#REF!,6),"")</f>
        <v/>
      </c>
      <c r="F66" s="13" t="str">
        <f ca="1">IFERROR(VLOOKUP(Таблица729[[#This Row],[НОМЕР]],#REF!,4,0)-$J$2,"")</f>
        <v/>
      </c>
    </row>
    <row r="67" spans="2:6" ht="15" x14ac:dyDescent="0.2">
      <c r="B67" s="11" t="str">
        <f ca="1">IFERROR(VLOOKUP(Таблица729[[#This Row],[НОМЕР]],#REF!,9,0),"")</f>
        <v/>
      </c>
      <c r="C67" s="12" t="str">
        <f ca="1">IF(Категорії!N67&lt;&gt;9999,Категорії!N67,"")</f>
        <v/>
      </c>
      <c r="D67" s="11" t="str">
        <f ca="1">IFERROR(VLOOKUP(Таблица729[[#This Row],[НОМЕР]],#REF!,2),"")</f>
        <v/>
      </c>
      <c r="E67" s="11" t="str">
        <f ca="1">IFERROR(VLOOKUP(Таблица729[[#This Row],[НОМЕР]],#REF!,6),"")</f>
        <v/>
      </c>
      <c r="F67" s="13" t="str">
        <f ca="1">IFERROR(VLOOKUP(Таблица729[[#This Row],[НОМЕР]],#REF!,4,0)-$J$2,"")</f>
        <v/>
      </c>
    </row>
    <row r="68" spans="2:6" ht="15" x14ac:dyDescent="0.2">
      <c r="B68" s="11" t="str">
        <f ca="1">IFERROR(VLOOKUP(Таблица729[[#This Row],[НОМЕР]],#REF!,9,0),"")</f>
        <v/>
      </c>
      <c r="C68" s="12" t="str">
        <f ca="1">IF(Категорії!N68&lt;&gt;9999,Категорії!N68,"")</f>
        <v/>
      </c>
      <c r="D68" s="11" t="str">
        <f ca="1">IFERROR(VLOOKUP(Таблица729[[#This Row],[НОМЕР]],#REF!,2),"")</f>
        <v/>
      </c>
      <c r="E68" s="11" t="str">
        <f ca="1">IFERROR(VLOOKUP(Таблица729[[#This Row],[НОМЕР]],#REF!,6),"")</f>
        <v/>
      </c>
      <c r="F68" s="13" t="str">
        <f ca="1">IFERROR(VLOOKUP(Таблица729[[#This Row],[НОМЕР]],#REF!,4,0)-$J$2,"")</f>
        <v/>
      </c>
    </row>
    <row r="69" spans="2:6" ht="15" x14ac:dyDescent="0.2">
      <c r="B69" s="11" t="str">
        <f ca="1">IFERROR(VLOOKUP(Таблица729[[#This Row],[НОМЕР]],#REF!,9,0),"")</f>
        <v/>
      </c>
      <c r="C69" s="12" t="str">
        <f ca="1">IF(Категорії!N69&lt;&gt;9999,Категорії!N69,"")</f>
        <v/>
      </c>
      <c r="D69" s="11" t="str">
        <f ca="1">IFERROR(VLOOKUP(Таблица729[[#This Row],[НОМЕР]],#REF!,2),"")</f>
        <v/>
      </c>
      <c r="E69" s="11" t="str">
        <f ca="1">IFERROR(VLOOKUP(Таблица729[[#This Row],[НОМЕР]],#REF!,6),"")</f>
        <v/>
      </c>
      <c r="F69" s="13" t="str">
        <f ca="1">IFERROR(VLOOKUP(Таблица729[[#This Row],[НОМЕР]],#REF!,4,0)-$J$2,"")</f>
        <v/>
      </c>
    </row>
    <row r="70" spans="2:6" ht="15" x14ac:dyDescent="0.2">
      <c r="B70" s="11" t="str">
        <f ca="1">IFERROR(VLOOKUP(Таблица729[[#This Row],[НОМЕР]],#REF!,9,0),"")</f>
        <v/>
      </c>
      <c r="C70" s="12" t="str">
        <f ca="1">IF(Категорії!N70&lt;&gt;9999,Категорії!N70,"")</f>
        <v/>
      </c>
      <c r="D70" s="11" t="str">
        <f ca="1">IFERROR(VLOOKUP(Таблица729[[#This Row],[НОМЕР]],#REF!,2),"")</f>
        <v/>
      </c>
      <c r="E70" s="11" t="str">
        <f ca="1">IFERROR(VLOOKUP(Таблица729[[#This Row],[НОМЕР]],#REF!,6),"")</f>
        <v/>
      </c>
      <c r="F70" s="13" t="str">
        <f ca="1">IFERROR(VLOOKUP(Таблица729[[#This Row],[НОМЕР]],#REF!,4,0)-$J$2,"")</f>
        <v/>
      </c>
    </row>
    <row r="71" spans="2:6" ht="15" x14ac:dyDescent="0.2">
      <c r="B71" s="11" t="str">
        <f ca="1">IFERROR(VLOOKUP(Таблица729[[#This Row],[НОМЕР]],#REF!,9,0),"")</f>
        <v/>
      </c>
      <c r="C71" s="12" t="str">
        <f ca="1">IF(Категорії!N71&lt;&gt;9999,Категорії!N71,"")</f>
        <v/>
      </c>
      <c r="D71" s="11" t="str">
        <f ca="1">IFERROR(VLOOKUP(Таблица729[[#This Row],[НОМЕР]],#REF!,2),"")</f>
        <v/>
      </c>
      <c r="E71" s="11" t="str">
        <f ca="1">IFERROR(VLOOKUP(Таблица729[[#This Row],[НОМЕР]],#REF!,6),"")</f>
        <v/>
      </c>
      <c r="F71" s="13" t="str">
        <f ca="1">IFERROR(VLOOKUP(Таблица729[[#This Row],[НОМЕР]],#REF!,4,0)-$J$2,"")</f>
        <v/>
      </c>
    </row>
    <row r="72" spans="2:6" ht="15" x14ac:dyDescent="0.2">
      <c r="B72" s="11" t="str">
        <f ca="1">IFERROR(VLOOKUP(Таблица729[[#This Row],[НОМЕР]],#REF!,9,0),"")</f>
        <v/>
      </c>
      <c r="C72" s="12" t="str">
        <f ca="1">IF(Категорії!N72&lt;&gt;9999,Категорії!N72,"")</f>
        <v/>
      </c>
      <c r="D72" s="11" t="str">
        <f ca="1">IFERROR(VLOOKUP(Таблица729[[#This Row],[НОМЕР]],#REF!,2),"")</f>
        <v/>
      </c>
      <c r="E72" s="11" t="str">
        <f ca="1">IFERROR(VLOOKUP(Таблица729[[#This Row],[НОМЕР]],#REF!,6),"")</f>
        <v/>
      </c>
      <c r="F72" s="13" t="str">
        <f ca="1">IFERROR(VLOOKUP(Таблица729[[#This Row],[НОМЕР]],#REF!,4,0)-$J$2,"")</f>
        <v/>
      </c>
    </row>
    <row r="73" spans="2:6" ht="15" x14ac:dyDescent="0.2">
      <c r="B73" s="11" t="str">
        <f ca="1">IFERROR(VLOOKUP(Таблица729[[#This Row],[НОМЕР]],#REF!,9,0),"")</f>
        <v/>
      </c>
      <c r="C73" s="12" t="str">
        <f ca="1">IF(Категорії!N73&lt;&gt;9999,Категорії!N73,"")</f>
        <v/>
      </c>
      <c r="D73" s="11" t="str">
        <f ca="1">IFERROR(VLOOKUP(Таблица729[[#This Row],[НОМЕР]],#REF!,2),"")</f>
        <v/>
      </c>
      <c r="E73" s="11" t="str">
        <f ca="1">IFERROR(VLOOKUP(Таблица729[[#This Row],[НОМЕР]],#REF!,6),"")</f>
        <v/>
      </c>
      <c r="F73" s="13" t="str">
        <f ca="1">IFERROR(VLOOKUP(Таблица729[[#This Row],[НОМЕР]],#REF!,4,0)-$J$2,"")</f>
        <v/>
      </c>
    </row>
    <row r="74" spans="2:6" ht="15" x14ac:dyDescent="0.2">
      <c r="B74" s="11" t="str">
        <f ca="1">IFERROR(VLOOKUP(Таблица729[[#This Row],[НОМЕР]],#REF!,9,0),"")</f>
        <v/>
      </c>
      <c r="C74" s="12" t="str">
        <f ca="1">IF(Категорії!N74&lt;&gt;9999,Категорії!N74,"")</f>
        <v/>
      </c>
      <c r="D74" s="11" t="str">
        <f ca="1">IFERROR(VLOOKUP(Таблица729[[#This Row],[НОМЕР]],#REF!,2),"")</f>
        <v/>
      </c>
      <c r="E74" s="11" t="str">
        <f ca="1">IFERROR(VLOOKUP(Таблица729[[#This Row],[НОМЕР]],#REF!,6),"")</f>
        <v/>
      </c>
      <c r="F74" s="13" t="str">
        <f ca="1">IFERROR(VLOOKUP(Таблица729[[#This Row],[НОМЕР]],#REF!,4,0)-$J$2,"")</f>
        <v/>
      </c>
    </row>
    <row r="75" spans="2:6" ht="15" x14ac:dyDescent="0.2">
      <c r="B75" s="11" t="str">
        <f ca="1">IFERROR(VLOOKUP(Таблица729[[#This Row],[НОМЕР]],#REF!,9,0),"")</f>
        <v/>
      </c>
      <c r="C75" s="12" t="str">
        <f ca="1">IF(Категорії!N75&lt;&gt;9999,Категорії!N75,"")</f>
        <v/>
      </c>
      <c r="D75" s="11" t="str">
        <f ca="1">IFERROR(VLOOKUP(Таблица729[[#This Row],[НОМЕР]],#REF!,2),"")</f>
        <v/>
      </c>
      <c r="E75" s="11" t="str">
        <f ca="1">IFERROR(VLOOKUP(Таблица729[[#This Row],[НОМЕР]],#REF!,6),"")</f>
        <v/>
      </c>
      <c r="F75" s="13" t="str">
        <f ca="1">IFERROR(VLOOKUP(Таблица729[[#This Row],[НОМЕР]],#REF!,4,0)-$J$2,"")</f>
        <v/>
      </c>
    </row>
    <row r="76" spans="2:6" ht="15" x14ac:dyDescent="0.2">
      <c r="B76" s="11" t="str">
        <f ca="1">IFERROR(VLOOKUP(Таблица729[[#This Row],[НОМЕР]],#REF!,9,0),"")</f>
        <v/>
      </c>
      <c r="C76" s="12" t="str">
        <f ca="1">IF(Категорії!N76&lt;&gt;9999,Категорії!N76,"")</f>
        <v/>
      </c>
      <c r="D76" s="11" t="str">
        <f ca="1">IFERROR(VLOOKUP(Таблица729[[#This Row],[НОМЕР]],#REF!,2),"")</f>
        <v/>
      </c>
      <c r="E76" s="11" t="str">
        <f ca="1">IFERROR(VLOOKUP(Таблица729[[#This Row],[НОМЕР]],#REF!,6),"")</f>
        <v/>
      </c>
      <c r="F76" s="13" t="str">
        <f ca="1">IFERROR(VLOOKUP(Таблица729[[#This Row],[НОМЕР]],#REF!,4,0)-$J$2,"")</f>
        <v/>
      </c>
    </row>
    <row r="77" spans="2:6" ht="15" x14ac:dyDescent="0.2">
      <c r="B77" s="11" t="str">
        <f ca="1">IFERROR(VLOOKUP(Таблица729[[#This Row],[НОМЕР]],#REF!,9,0),"")</f>
        <v/>
      </c>
      <c r="C77" s="12" t="str">
        <f ca="1">IF(Категорії!N77&lt;&gt;9999,Категорії!N77,"")</f>
        <v/>
      </c>
      <c r="D77" s="11" t="str">
        <f ca="1">IFERROR(VLOOKUP(Таблица729[[#This Row],[НОМЕР]],#REF!,2),"")</f>
        <v/>
      </c>
      <c r="E77" s="11" t="str">
        <f ca="1">IFERROR(VLOOKUP(Таблица729[[#This Row],[НОМЕР]],#REF!,6),"")</f>
        <v/>
      </c>
      <c r="F77" s="13" t="str">
        <f ca="1">IFERROR(VLOOKUP(Таблица729[[#This Row],[НОМЕР]],#REF!,4,0)-$J$2,"")</f>
        <v/>
      </c>
    </row>
    <row r="78" spans="2:6" ht="15" x14ac:dyDescent="0.2">
      <c r="B78" s="11" t="str">
        <f ca="1">IFERROR(VLOOKUP(Таблица729[[#This Row],[НОМЕР]],#REF!,9,0),"")</f>
        <v/>
      </c>
      <c r="C78" s="12" t="str">
        <f ca="1">IF(Категорії!N78&lt;&gt;9999,Категорії!N78,"")</f>
        <v/>
      </c>
      <c r="D78" s="11" t="str">
        <f ca="1">IFERROR(VLOOKUP(Таблица729[[#This Row],[НОМЕР]],#REF!,2),"")</f>
        <v/>
      </c>
      <c r="E78" s="11" t="str">
        <f ca="1">IFERROR(VLOOKUP(Таблица729[[#This Row],[НОМЕР]],#REF!,6),"")</f>
        <v/>
      </c>
      <c r="F78" s="13" t="str">
        <f ca="1">IFERROR(VLOOKUP(Таблица729[[#This Row],[НОМЕР]],#REF!,4,0)-$J$2,"")</f>
        <v/>
      </c>
    </row>
    <row r="79" spans="2:6" ht="15" x14ac:dyDescent="0.2">
      <c r="B79" s="11" t="str">
        <f ca="1">IFERROR(VLOOKUP(Таблица729[[#This Row],[НОМЕР]],#REF!,9,0),"")</f>
        <v/>
      </c>
      <c r="C79" s="12" t="str">
        <f ca="1">IF(Категорії!N79&lt;&gt;9999,Категорії!N79,"")</f>
        <v/>
      </c>
      <c r="D79" s="11" t="str">
        <f ca="1">IFERROR(VLOOKUP(Таблица729[[#This Row],[НОМЕР]],#REF!,2),"")</f>
        <v/>
      </c>
      <c r="E79" s="11" t="str">
        <f ca="1">IFERROR(VLOOKUP(Таблица729[[#This Row],[НОМЕР]],#REF!,6),"")</f>
        <v/>
      </c>
      <c r="F79" s="13" t="str">
        <f ca="1">IFERROR(VLOOKUP(Таблица729[[#This Row],[НОМЕР]],#REF!,4,0)-$J$2,"")</f>
        <v/>
      </c>
    </row>
    <row r="80" spans="2:6" ht="15" x14ac:dyDescent="0.2">
      <c r="B80" s="11" t="str">
        <f ca="1">IFERROR(VLOOKUP(Таблица729[[#This Row],[НОМЕР]],#REF!,9,0),"")</f>
        <v/>
      </c>
      <c r="C80" s="12" t="str">
        <f ca="1">IF(Категорії!N80&lt;&gt;9999,Категорії!N80,"")</f>
        <v/>
      </c>
      <c r="D80" s="11" t="str">
        <f ca="1">IFERROR(VLOOKUP(Таблица729[[#This Row],[НОМЕР]],#REF!,2),"")</f>
        <v/>
      </c>
      <c r="E80" s="11" t="str">
        <f ca="1">IFERROR(VLOOKUP(Таблица729[[#This Row],[НОМЕР]],#REF!,6),"")</f>
        <v/>
      </c>
      <c r="F80" s="13" t="str">
        <f ca="1">IFERROR(VLOOKUP(Таблица729[[#This Row],[НОМЕР]],#REF!,4,0)-$J$2,"")</f>
        <v/>
      </c>
    </row>
    <row r="81" spans="2:6" ht="15" x14ac:dyDescent="0.2">
      <c r="B81" s="11" t="str">
        <f ca="1">IFERROR(VLOOKUP(Таблица729[[#This Row],[НОМЕР]],#REF!,9,0),"")</f>
        <v/>
      </c>
      <c r="C81" s="12" t="str">
        <f ca="1">IF(Категорії!N81&lt;&gt;9999,Категорії!N81,"")</f>
        <v/>
      </c>
      <c r="D81" s="11" t="str">
        <f ca="1">IFERROR(VLOOKUP(Таблица729[[#This Row],[НОМЕР]],#REF!,2),"")</f>
        <v/>
      </c>
      <c r="E81" s="11" t="str">
        <f ca="1">IFERROR(VLOOKUP(Таблица729[[#This Row],[НОМЕР]],#REF!,6),"")</f>
        <v/>
      </c>
      <c r="F81" s="13" t="str">
        <f ca="1">IFERROR(VLOOKUP(Таблица729[[#This Row],[НОМЕР]],#REF!,4,0)-$J$2,"")</f>
        <v/>
      </c>
    </row>
    <row r="82" spans="2:6" ht="15" x14ac:dyDescent="0.2">
      <c r="B82" s="11" t="str">
        <f ca="1">IFERROR(VLOOKUP(Таблица729[[#This Row],[НОМЕР]],#REF!,9,0),"")</f>
        <v/>
      </c>
      <c r="C82" s="12" t="str">
        <f ca="1">IF(Категорії!N82&lt;&gt;9999,Категорії!N82,"")</f>
        <v/>
      </c>
      <c r="D82" s="11" t="str">
        <f ca="1">IFERROR(VLOOKUP(Таблица729[[#This Row],[НОМЕР]],#REF!,2),"")</f>
        <v/>
      </c>
      <c r="E82" s="11" t="str">
        <f ca="1">IFERROR(VLOOKUP(Таблица729[[#This Row],[НОМЕР]],#REF!,6),"")</f>
        <v/>
      </c>
      <c r="F82" s="13" t="str">
        <f ca="1">IFERROR(VLOOKUP(Таблица729[[#This Row],[НОМЕР]],#REF!,4,0)-$J$2,"")</f>
        <v/>
      </c>
    </row>
    <row r="83" spans="2:6" ht="15" x14ac:dyDescent="0.2">
      <c r="B83" s="11" t="str">
        <f ca="1">IFERROR(VLOOKUP(Таблица729[[#This Row],[НОМЕР]],#REF!,9,0),"")</f>
        <v/>
      </c>
      <c r="C83" s="12" t="str">
        <f ca="1">IF(Категорії!N83&lt;&gt;9999,Категорії!N83,"")</f>
        <v/>
      </c>
      <c r="D83" s="11" t="str">
        <f ca="1">IFERROR(VLOOKUP(Таблица729[[#This Row],[НОМЕР]],#REF!,2),"")</f>
        <v/>
      </c>
      <c r="E83" s="11" t="str">
        <f ca="1">IFERROR(VLOOKUP(Таблица729[[#This Row],[НОМЕР]],#REF!,6),"")</f>
        <v/>
      </c>
      <c r="F83" s="13" t="str">
        <f ca="1">IFERROR(VLOOKUP(Таблица729[[#This Row],[НОМЕР]],#REF!,4,0)-$J$2,"")</f>
        <v/>
      </c>
    </row>
    <row r="84" spans="2:6" ht="15" x14ac:dyDescent="0.2">
      <c r="B84" s="11" t="str">
        <f ca="1">IFERROR(VLOOKUP(Таблица729[[#This Row],[НОМЕР]],#REF!,9,0),"")</f>
        <v/>
      </c>
      <c r="C84" s="12" t="str">
        <f ca="1">IF(Категорії!N84&lt;&gt;9999,Категорії!N84,"")</f>
        <v/>
      </c>
      <c r="D84" s="11" t="str">
        <f ca="1">IFERROR(VLOOKUP(Таблица729[[#This Row],[НОМЕР]],#REF!,2),"")</f>
        <v/>
      </c>
      <c r="E84" s="11" t="str">
        <f ca="1">IFERROR(VLOOKUP(Таблица729[[#This Row],[НОМЕР]],#REF!,6),"")</f>
        <v/>
      </c>
      <c r="F84" s="13" t="str">
        <f ca="1">IFERROR(VLOOKUP(Таблица729[[#This Row],[НОМЕР]],#REF!,4,0)-$J$2,"")</f>
        <v/>
      </c>
    </row>
    <row r="85" spans="2:6" ht="15" x14ac:dyDescent="0.2">
      <c r="B85" s="11" t="str">
        <f ca="1">IFERROR(VLOOKUP(Таблица729[[#This Row],[НОМЕР]],#REF!,9,0),"")</f>
        <v/>
      </c>
      <c r="C85" s="12" t="str">
        <f ca="1">IF(Категорії!N85&lt;&gt;9999,Категорії!N85,"")</f>
        <v/>
      </c>
      <c r="D85" s="11" t="str">
        <f ca="1">IFERROR(VLOOKUP(Таблица729[[#This Row],[НОМЕР]],#REF!,2),"")</f>
        <v/>
      </c>
      <c r="E85" s="11" t="str">
        <f ca="1">IFERROR(VLOOKUP(Таблица729[[#This Row],[НОМЕР]],#REF!,6),"")</f>
        <v/>
      </c>
      <c r="F85" s="13" t="str">
        <f ca="1">IFERROR(VLOOKUP(Таблица729[[#This Row],[НОМЕР]],#REF!,4,0)-$J$2,"")</f>
        <v/>
      </c>
    </row>
    <row r="86" spans="2:6" ht="15" x14ac:dyDescent="0.2">
      <c r="B86" s="11" t="str">
        <f ca="1">IFERROR(VLOOKUP(Таблица729[[#This Row],[НОМЕР]],#REF!,9,0),"")</f>
        <v/>
      </c>
      <c r="C86" s="12" t="str">
        <f ca="1">IF(Категорії!N86&lt;&gt;9999,Категорії!N86,"")</f>
        <v/>
      </c>
      <c r="D86" s="11" t="str">
        <f ca="1">IFERROR(VLOOKUP(Таблица729[[#This Row],[НОМЕР]],#REF!,2),"")</f>
        <v/>
      </c>
      <c r="E86" s="11" t="str">
        <f ca="1">IFERROR(VLOOKUP(Таблица729[[#This Row],[НОМЕР]],#REF!,6),"")</f>
        <v/>
      </c>
      <c r="F86" s="13" t="str">
        <f ca="1">IFERROR(VLOOKUP(Таблица729[[#This Row],[НОМЕР]],#REF!,4,0)-$J$2,"")</f>
        <v/>
      </c>
    </row>
    <row r="87" spans="2:6" ht="15" x14ac:dyDescent="0.2">
      <c r="B87" s="11" t="str">
        <f ca="1">IFERROR(VLOOKUP(Таблица729[[#This Row],[НОМЕР]],#REF!,9,0),"")</f>
        <v/>
      </c>
      <c r="C87" s="12" t="str">
        <f ca="1">IF(Категорії!N87&lt;&gt;9999,Категорії!N87,"")</f>
        <v/>
      </c>
      <c r="D87" s="11" t="str">
        <f ca="1">IFERROR(VLOOKUP(Таблица729[[#This Row],[НОМЕР]],#REF!,2),"")</f>
        <v/>
      </c>
      <c r="E87" s="11" t="str">
        <f ca="1">IFERROR(VLOOKUP(Таблица729[[#This Row],[НОМЕР]],#REF!,6),"")</f>
        <v/>
      </c>
      <c r="F87" s="13" t="str">
        <f ca="1">IFERROR(VLOOKUP(Таблица729[[#This Row],[НОМЕР]],#REF!,4,0)-$J$2,"")</f>
        <v/>
      </c>
    </row>
    <row r="88" spans="2:6" ht="15" x14ac:dyDescent="0.2">
      <c r="B88" s="11" t="str">
        <f ca="1">IFERROR(VLOOKUP(Таблица729[[#This Row],[НОМЕР]],#REF!,9,0),"")</f>
        <v/>
      </c>
      <c r="C88" s="12" t="str">
        <f ca="1">IF(Категорії!N88&lt;&gt;9999,Категорії!N88,"")</f>
        <v/>
      </c>
      <c r="D88" s="11" t="str">
        <f ca="1">IFERROR(VLOOKUP(Таблица729[[#This Row],[НОМЕР]],#REF!,2),"")</f>
        <v/>
      </c>
      <c r="E88" s="11" t="str">
        <f ca="1">IFERROR(VLOOKUP(Таблица729[[#This Row],[НОМЕР]],#REF!,6),"")</f>
        <v/>
      </c>
      <c r="F88" s="13" t="str">
        <f ca="1">IFERROR(VLOOKUP(Таблица729[[#This Row],[НОМЕР]],#REF!,4,0)-$J$2,"")</f>
        <v/>
      </c>
    </row>
    <row r="89" spans="2:6" ht="15" x14ac:dyDescent="0.2">
      <c r="B89" s="11" t="str">
        <f ca="1">IFERROR(VLOOKUP(Таблица729[[#This Row],[НОМЕР]],#REF!,9,0),"")</f>
        <v/>
      </c>
      <c r="C89" s="12" t="str">
        <f ca="1">IF(Категорії!N89&lt;&gt;9999,Категорії!N89,"")</f>
        <v/>
      </c>
      <c r="D89" s="11" t="str">
        <f ca="1">IFERROR(VLOOKUP(Таблица729[[#This Row],[НОМЕР]],#REF!,2),"")</f>
        <v/>
      </c>
      <c r="E89" s="11" t="str">
        <f ca="1">IFERROR(VLOOKUP(Таблица729[[#This Row],[НОМЕР]],#REF!,6),"")</f>
        <v/>
      </c>
      <c r="F89" s="13" t="str">
        <f ca="1">IFERROR(VLOOKUP(Таблица729[[#This Row],[НОМЕР]],#REF!,4,0)-$J$2,"")</f>
        <v/>
      </c>
    </row>
    <row r="90" spans="2:6" ht="15" x14ac:dyDescent="0.2">
      <c r="B90" s="11" t="str">
        <f ca="1">IFERROR(VLOOKUP(Таблица729[[#This Row],[НОМЕР]],#REF!,9,0),"")</f>
        <v/>
      </c>
      <c r="C90" s="12" t="str">
        <f ca="1">IF(Категорії!N90&lt;&gt;9999,Категорії!N90,"")</f>
        <v/>
      </c>
      <c r="D90" s="11" t="str">
        <f ca="1">IFERROR(VLOOKUP(Таблица729[[#This Row],[НОМЕР]],#REF!,2),"")</f>
        <v/>
      </c>
      <c r="E90" s="11" t="str">
        <f ca="1">IFERROR(VLOOKUP(Таблица729[[#This Row],[НОМЕР]],#REF!,6),"")</f>
        <v/>
      </c>
      <c r="F90" s="13" t="str">
        <f ca="1">IFERROR(VLOOKUP(Таблица729[[#This Row],[НОМЕР]],#REF!,4,0)-$J$2,"")</f>
        <v/>
      </c>
    </row>
    <row r="91" spans="2:6" ht="15" x14ac:dyDescent="0.2">
      <c r="B91" s="11" t="str">
        <f ca="1">IFERROR(VLOOKUP(Таблица729[[#This Row],[НОМЕР]],#REF!,9,0),"")</f>
        <v/>
      </c>
      <c r="C91" s="12" t="str">
        <f ca="1">IF(Категорії!N91&lt;&gt;9999,Категорії!N91,"")</f>
        <v/>
      </c>
      <c r="D91" s="11" t="str">
        <f ca="1">IFERROR(VLOOKUP(Таблица729[[#This Row],[НОМЕР]],#REF!,2),"")</f>
        <v/>
      </c>
      <c r="E91" s="11" t="str">
        <f ca="1">IFERROR(VLOOKUP(Таблица729[[#This Row],[НОМЕР]],#REF!,6),"")</f>
        <v/>
      </c>
      <c r="F91" s="13" t="str">
        <f ca="1">IFERROR(VLOOKUP(Таблица729[[#This Row],[НОМЕР]],#REF!,4,0)-$J$2,"")</f>
        <v/>
      </c>
    </row>
    <row r="92" spans="2:6" ht="15" x14ac:dyDescent="0.2">
      <c r="B92" s="11" t="str">
        <f ca="1">IFERROR(VLOOKUP(Таблица729[[#This Row],[НОМЕР]],#REF!,9,0),"")</f>
        <v/>
      </c>
      <c r="C92" s="12" t="str">
        <f ca="1">IF(Категорії!N92&lt;&gt;9999,Категорії!N92,"")</f>
        <v/>
      </c>
      <c r="D92" s="11" t="str">
        <f ca="1">IFERROR(VLOOKUP(Таблица729[[#This Row],[НОМЕР]],#REF!,2),"")</f>
        <v/>
      </c>
      <c r="E92" s="11" t="str">
        <f ca="1">IFERROR(VLOOKUP(Таблица729[[#This Row],[НОМЕР]],#REF!,6),"")</f>
        <v/>
      </c>
      <c r="F92" s="13" t="str">
        <f ca="1">IFERROR(VLOOKUP(Таблица729[[#This Row],[НОМЕР]],#REF!,4,0)-$J$2,"")</f>
        <v/>
      </c>
    </row>
    <row r="93" spans="2:6" ht="15" x14ac:dyDescent="0.2">
      <c r="B93" s="11" t="str">
        <f ca="1">IFERROR(VLOOKUP(Таблица729[[#This Row],[НОМЕР]],#REF!,9,0),"")</f>
        <v/>
      </c>
      <c r="C93" s="12" t="str">
        <f ca="1">IF(Категорії!N93&lt;&gt;9999,Категорії!N93,"")</f>
        <v/>
      </c>
      <c r="D93" s="11" t="str">
        <f ca="1">IFERROR(VLOOKUP(Таблица729[[#This Row],[НОМЕР]],#REF!,2),"")</f>
        <v/>
      </c>
      <c r="E93" s="11" t="str">
        <f ca="1">IFERROR(VLOOKUP(Таблица729[[#This Row],[НОМЕР]],#REF!,6),"")</f>
        <v/>
      </c>
      <c r="F93" s="13" t="str">
        <f ca="1">IFERROR(VLOOKUP(Таблица729[[#This Row],[НОМЕР]],#REF!,4,0)-$J$2,"")</f>
        <v/>
      </c>
    </row>
    <row r="94" spans="2:6" ht="15" x14ac:dyDescent="0.2">
      <c r="B94" s="11" t="str">
        <f ca="1">IFERROR(VLOOKUP(Таблица729[[#This Row],[НОМЕР]],#REF!,9,0),"")</f>
        <v/>
      </c>
      <c r="C94" s="12" t="str">
        <f ca="1">IF(Категорії!N94&lt;&gt;9999,Категорії!N94,"")</f>
        <v/>
      </c>
      <c r="D94" s="11" t="str">
        <f ca="1">IFERROR(VLOOKUP(Таблица729[[#This Row],[НОМЕР]],#REF!,2),"")</f>
        <v/>
      </c>
      <c r="E94" s="11" t="str">
        <f ca="1">IFERROR(VLOOKUP(Таблица729[[#This Row],[НОМЕР]],#REF!,6),"")</f>
        <v/>
      </c>
      <c r="F94" s="13" t="str">
        <f ca="1">IFERROR(VLOOKUP(Таблица729[[#This Row],[НОМЕР]],#REF!,4,0)-$J$2,"")</f>
        <v/>
      </c>
    </row>
    <row r="95" spans="2:6" ht="15" x14ac:dyDescent="0.2">
      <c r="B95" s="11" t="str">
        <f ca="1">IFERROR(VLOOKUP(Таблица729[[#This Row],[НОМЕР]],#REF!,9,0),"")</f>
        <v/>
      </c>
      <c r="C95" s="12" t="str">
        <f ca="1">IF(Категорії!N95&lt;&gt;9999,Категорії!N95,"")</f>
        <v/>
      </c>
      <c r="D95" s="11" t="str">
        <f ca="1">IFERROR(VLOOKUP(Таблица729[[#This Row],[НОМЕР]],#REF!,2),"")</f>
        <v/>
      </c>
      <c r="E95" s="11" t="str">
        <f ca="1">IFERROR(VLOOKUP(Таблица729[[#This Row],[НОМЕР]],#REF!,6),"")</f>
        <v/>
      </c>
      <c r="F95" s="13" t="str">
        <f ca="1">IFERROR(VLOOKUP(Таблица729[[#This Row],[НОМЕР]],#REF!,4,0)-$J$2,"")</f>
        <v/>
      </c>
    </row>
    <row r="96" spans="2:6" ht="15" x14ac:dyDescent="0.2">
      <c r="B96" s="11" t="str">
        <f ca="1">IFERROR(VLOOKUP(Таблица729[[#This Row],[НОМЕР]],#REF!,9,0),"")</f>
        <v/>
      </c>
      <c r="C96" s="12" t="str">
        <f ca="1">IF(Категорії!N96&lt;&gt;9999,Категорії!N96,"")</f>
        <v/>
      </c>
      <c r="D96" s="11" t="str">
        <f ca="1">IFERROR(VLOOKUP(Таблица729[[#This Row],[НОМЕР]],#REF!,2),"")</f>
        <v/>
      </c>
      <c r="E96" s="11" t="str">
        <f ca="1">IFERROR(VLOOKUP(Таблица729[[#This Row],[НОМЕР]],#REF!,6),"")</f>
        <v/>
      </c>
      <c r="F96" s="13" t="str">
        <f ca="1">IFERROR(VLOOKUP(Таблица729[[#This Row],[НОМЕР]],#REF!,4,0)-$J$2,"")</f>
        <v/>
      </c>
    </row>
    <row r="97" spans="2:6" ht="15" x14ac:dyDescent="0.2">
      <c r="B97" s="11" t="str">
        <f ca="1">IFERROR(VLOOKUP(Таблица729[[#This Row],[НОМЕР]],#REF!,9,0),"")</f>
        <v/>
      </c>
      <c r="C97" s="12" t="str">
        <f ca="1">IF(Категорії!N97&lt;&gt;9999,Категорії!N97,"")</f>
        <v/>
      </c>
      <c r="D97" s="11" t="str">
        <f ca="1">IFERROR(VLOOKUP(Таблица729[[#This Row],[НОМЕР]],#REF!,2),"")</f>
        <v/>
      </c>
      <c r="E97" s="11" t="str">
        <f ca="1">IFERROR(VLOOKUP(Таблица729[[#This Row],[НОМЕР]],#REF!,6),"")</f>
        <v/>
      </c>
      <c r="F97" s="13" t="str">
        <f ca="1">IFERROR(VLOOKUP(Таблица729[[#This Row],[НОМЕР]],#REF!,4,0)-$J$2,"")</f>
        <v/>
      </c>
    </row>
    <row r="98" spans="2:6" ht="15" x14ac:dyDescent="0.2">
      <c r="B98" s="11" t="str">
        <f ca="1">IFERROR(VLOOKUP(Таблица729[[#This Row],[НОМЕР]],#REF!,9,0),"")</f>
        <v/>
      </c>
      <c r="C98" s="12" t="str">
        <f ca="1">IF(Категорії!N98&lt;&gt;9999,Категорії!N98,"")</f>
        <v/>
      </c>
      <c r="D98" s="11" t="str">
        <f ca="1">IFERROR(VLOOKUP(Таблица729[[#This Row],[НОМЕР]],#REF!,2),"")</f>
        <v/>
      </c>
      <c r="E98" s="11" t="str">
        <f ca="1">IFERROR(VLOOKUP(Таблица729[[#This Row],[НОМЕР]],#REF!,6),"")</f>
        <v/>
      </c>
      <c r="F98" s="13" t="str">
        <f ca="1">IFERROR(VLOOKUP(Таблица729[[#This Row],[НОМЕР]],#REF!,4,0)-$J$2,"")</f>
        <v/>
      </c>
    </row>
    <row r="99" spans="2:6" ht="15" x14ac:dyDescent="0.2">
      <c r="B99" s="11" t="str">
        <f ca="1">IFERROR(VLOOKUP(Таблица729[[#This Row],[НОМЕР]],#REF!,9,0),"")</f>
        <v/>
      </c>
      <c r="C99" s="12" t="str">
        <f ca="1">IF(Категорії!N99&lt;&gt;9999,Категорії!N99,"")</f>
        <v/>
      </c>
      <c r="D99" s="11" t="str">
        <f ca="1">IFERROR(VLOOKUP(Таблица729[[#This Row],[НОМЕР]],#REF!,2),"")</f>
        <v/>
      </c>
      <c r="E99" s="11" t="str">
        <f ca="1">IFERROR(VLOOKUP(Таблица729[[#This Row],[НОМЕР]],#REF!,6),"")</f>
        <v/>
      </c>
      <c r="F99" s="13" t="str">
        <f ca="1">IFERROR(VLOOKUP(Таблица729[[#This Row],[НОМЕР]],#REF!,4,0)-$J$2,"")</f>
        <v/>
      </c>
    </row>
    <row r="100" spans="2:6" ht="15" x14ac:dyDescent="0.2">
      <c r="B100" s="11" t="str">
        <f ca="1">IFERROR(VLOOKUP(Таблица729[[#This Row],[НОМЕР]],#REF!,9,0),"")</f>
        <v/>
      </c>
      <c r="C100" s="12" t="str">
        <f ca="1">IF(Категорії!N100&lt;&gt;9999,Категорії!N100,"")</f>
        <v/>
      </c>
      <c r="D100" s="11" t="str">
        <f ca="1">IFERROR(VLOOKUP(Таблица729[[#This Row],[НОМЕР]],#REF!,2),"")</f>
        <v/>
      </c>
      <c r="E100" s="11" t="str">
        <f ca="1">IFERROR(VLOOKUP(Таблица729[[#This Row],[НОМЕР]],#REF!,6),"")</f>
        <v/>
      </c>
      <c r="F100" s="13" t="str">
        <f ca="1">IFERROR(VLOOKUP(Таблица729[[#This Row],[НОМЕР]],#REF!,4,0)-$J$2,"")</f>
        <v/>
      </c>
    </row>
    <row r="101" spans="2:6" ht="15" x14ac:dyDescent="0.2">
      <c r="B101" s="11" t="str">
        <f ca="1">IFERROR(VLOOKUP(Таблица729[[#This Row],[НОМЕР]],#REF!,9,0),"")</f>
        <v/>
      </c>
      <c r="C101" s="12" t="str">
        <f ca="1">IF(Категорії!N101&lt;&gt;9999,Категорії!N101,"")</f>
        <v/>
      </c>
      <c r="D101" s="11" t="str">
        <f ca="1">IFERROR(VLOOKUP(Таблица729[[#This Row],[НОМЕР]],#REF!,2),"")</f>
        <v/>
      </c>
      <c r="E101" s="11" t="str">
        <f ca="1">IFERROR(VLOOKUP(Таблица729[[#This Row],[НОМЕР]],#REF!,6),"")</f>
        <v/>
      </c>
      <c r="F101" s="13" t="str">
        <f ca="1">IFERROR(VLOOKUP(Таблица729[[#This Row],[НОМЕР]],#REF!,4,0)-$J$2,"")</f>
        <v/>
      </c>
    </row>
    <row r="102" spans="2:6" ht="15" x14ac:dyDescent="0.2">
      <c r="B102" s="11" t="str">
        <f ca="1">IFERROR(VLOOKUP(Таблица729[[#This Row],[НОМЕР]],#REF!,9,0),"")</f>
        <v/>
      </c>
      <c r="C102" s="12" t="str">
        <f ca="1">IF(Категорії!N102&lt;&gt;9999,Категорії!N102,"")</f>
        <v/>
      </c>
      <c r="D102" s="11" t="str">
        <f ca="1">IFERROR(VLOOKUP(Таблица729[[#This Row],[НОМЕР]],#REF!,2),"")</f>
        <v/>
      </c>
      <c r="E102" s="11" t="str">
        <f ca="1">IFERROR(VLOOKUP(Таблица729[[#This Row],[НОМЕР]],#REF!,6),"")</f>
        <v/>
      </c>
      <c r="F102" s="13" t="str">
        <f ca="1">IFERROR(VLOOKUP(Таблица729[[#This Row],[НОМЕР]],#REF!,4,0)-$J$2,"")</f>
        <v/>
      </c>
    </row>
    <row r="103" spans="2:6" ht="15" x14ac:dyDescent="0.2">
      <c r="B103" s="11" t="str">
        <f ca="1">IFERROR(VLOOKUP(Таблица729[[#This Row],[НОМЕР]],#REF!,9,0),"")</f>
        <v/>
      </c>
      <c r="C103" s="12" t="str">
        <f ca="1">IF(Категорії!N103&lt;&gt;9999,Категорії!N103,"")</f>
        <v/>
      </c>
      <c r="D103" s="11" t="str">
        <f ca="1">IFERROR(VLOOKUP(Таблица729[[#This Row],[НОМЕР]],#REF!,2),"")</f>
        <v/>
      </c>
      <c r="E103" s="11" t="str">
        <f ca="1">IFERROR(VLOOKUP(Таблица729[[#This Row],[НОМЕР]],#REF!,6),"")</f>
        <v/>
      </c>
      <c r="F103" s="13" t="str">
        <f ca="1">IFERROR(VLOOKUP(Таблица729[[#This Row],[НОМЕР]],#REF!,4,0)-$J$2,"")</f>
        <v/>
      </c>
    </row>
    <row r="104" spans="2:6" ht="15" x14ac:dyDescent="0.2">
      <c r="B104" s="11" t="str">
        <f ca="1">IFERROR(VLOOKUP(Таблица729[[#This Row],[НОМЕР]],#REF!,9,0),"")</f>
        <v/>
      </c>
      <c r="C104" s="12" t="str">
        <f ca="1">IF(Категорії!N104&lt;&gt;9999,Категорії!N104,"")</f>
        <v/>
      </c>
      <c r="D104" s="11" t="str">
        <f ca="1">IFERROR(VLOOKUP(Таблица729[[#This Row],[НОМЕР]],#REF!,2),"")</f>
        <v/>
      </c>
      <c r="E104" s="11" t="str">
        <f ca="1">IFERROR(VLOOKUP(Таблица729[[#This Row],[НОМЕР]],#REF!,6),"")</f>
        <v/>
      </c>
      <c r="F104" s="13" t="str">
        <f ca="1">IFERROR(VLOOKUP(Таблица729[[#This Row],[НОМЕР]],#REF!,4,0)-$J$2,"")</f>
        <v/>
      </c>
    </row>
    <row r="105" spans="2:6" ht="15" x14ac:dyDescent="0.2">
      <c r="B105" s="11" t="str">
        <f ca="1">IFERROR(VLOOKUP(Таблица729[[#This Row],[НОМЕР]],#REF!,9,0),"")</f>
        <v/>
      </c>
      <c r="C105" s="12" t="str">
        <f ca="1">IF(Категорії!N105&lt;&gt;9999,Категорії!N105,"")</f>
        <v/>
      </c>
      <c r="D105" s="11" t="str">
        <f ca="1">IFERROR(VLOOKUP(Таблица729[[#This Row],[НОМЕР]],#REF!,2),"")</f>
        <v/>
      </c>
      <c r="E105" s="11" t="str">
        <f ca="1">IFERROR(VLOOKUP(Таблица729[[#This Row],[НОМЕР]],#REF!,6),"")</f>
        <v/>
      </c>
      <c r="F105" s="13" t="str">
        <f ca="1">IFERROR(VLOOKUP(Таблица729[[#This Row],[НОМЕР]],#REF!,4,0)-$J$2,"")</f>
        <v/>
      </c>
    </row>
    <row r="106" spans="2:6" ht="15" x14ac:dyDescent="0.2">
      <c r="B106" s="11" t="str">
        <f ca="1">IFERROR(VLOOKUP(Таблица729[[#This Row],[НОМЕР]],#REF!,9,0),"")</f>
        <v/>
      </c>
      <c r="C106" s="12" t="str">
        <f ca="1">IF(Категорії!N106&lt;&gt;9999,Категорії!N106,"")</f>
        <v/>
      </c>
      <c r="D106" s="11" t="str">
        <f ca="1">IFERROR(VLOOKUP(Таблица729[[#This Row],[НОМЕР]],#REF!,2),"")</f>
        <v/>
      </c>
      <c r="E106" s="11" t="str">
        <f ca="1">IFERROR(VLOOKUP(Таблица729[[#This Row],[НОМЕР]],#REF!,6),"")</f>
        <v/>
      </c>
      <c r="F106" s="13" t="str">
        <f ca="1">IFERROR(VLOOKUP(Таблица729[[#This Row],[НОМЕР]],#REF!,4,0)-$J$2,"")</f>
        <v/>
      </c>
    </row>
    <row r="107" spans="2:6" ht="15" x14ac:dyDescent="0.2">
      <c r="B107" s="11" t="str">
        <f ca="1">IFERROR(VLOOKUP(Таблица729[[#This Row],[НОМЕР]],#REF!,9,0),"")</f>
        <v/>
      </c>
      <c r="C107" s="12" t="str">
        <f ca="1">IF(Категорії!N107&lt;&gt;9999,Категорії!N107,"")</f>
        <v/>
      </c>
      <c r="D107" s="11" t="str">
        <f ca="1">IFERROR(VLOOKUP(Таблица729[[#This Row],[НОМЕР]],#REF!,2),"")</f>
        <v/>
      </c>
      <c r="E107" s="11" t="str">
        <f ca="1">IFERROR(VLOOKUP(Таблица729[[#This Row],[НОМЕР]],#REF!,6),"")</f>
        <v/>
      </c>
      <c r="F107" s="13" t="str">
        <f ca="1">IFERROR(VLOOKUP(Таблица729[[#This Row],[НОМЕР]],#REF!,4,0)-$J$2,"")</f>
        <v/>
      </c>
    </row>
    <row r="108" spans="2:6" ht="15" x14ac:dyDescent="0.2">
      <c r="B108" s="11" t="str">
        <f ca="1">IFERROR(VLOOKUP(Таблица729[[#This Row],[НОМЕР]],#REF!,9,0),"")</f>
        <v/>
      </c>
      <c r="C108" s="12" t="str">
        <f ca="1">IF(Категорії!N108&lt;&gt;9999,Категорії!N108,"")</f>
        <v/>
      </c>
      <c r="D108" s="11" t="str">
        <f ca="1">IFERROR(VLOOKUP(Таблица729[[#This Row],[НОМЕР]],#REF!,2),"")</f>
        <v/>
      </c>
      <c r="E108" s="11" t="str">
        <f ca="1">IFERROR(VLOOKUP(Таблица729[[#This Row],[НОМЕР]],#REF!,6),"")</f>
        <v/>
      </c>
      <c r="F108" s="13" t="str">
        <f ca="1">IFERROR(VLOOKUP(Таблица729[[#This Row],[НОМЕР]],#REF!,4,0)-$J$2,"")</f>
        <v/>
      </c>
    </row>
    <row r="109" spans="2:6" ht="15" x14ac:dyDescent="0.2">
      <c r="B109" s="11" t="str">
        <f ca="1">IFERROR(VLOOKUP(Таблица729[[#This Row],[НОМЕР]],#REF!,9,0),"")</f>
        <v/>
      </c>
      <c r="C109" s="12" t="str">
        <f ca="1">IF(Категорії!N109&lt;&gt;9999,Категорії!N109,"")</f>
        <v/>
      </c>
      <c r="D109" s="11" t="str">
        <f ca="1">IFERROR(VLOOKUP(Таблица729[[#This Row],[НОМЕР]],#REF!,2),"")</f>
        <v/>
      </c>
      <c r="E109" s="11" t="str">
        <f ca="1">IFERROR(VLOOKUP(Таблица729[[#This Row],[НОМЕР]],#REF!,6),"")</f>
        <v/>
      </c>
      <c r="F109" s="13" t="str">
        <f ca="1">IFERROR(VLOOKUP(Таблица729[[#This Row],[НОМЕР]],#REF!,4,0)-$J$2,"")</f>
        <v/>
      </c>
    </row>
    <row r="110" spans="2:6" ht="15" x14ac:dyDescent="0.2">
      <c r="B110" s="11" t="str">
        <f ca="1">IFERROR(VLOOKUP(Таблица729[[#This Row],[НОМЕР]],#REF!,9,0),"")</f>
        <v/>
      </c>
      <c r="C110" s="12" t="str">
        <f ca="1">IF(Категорії!N110&lt;&gt;9999,Категорії!N110,"")</f>
        <v/>
      </c>
      <c r="D110" s="11" t="str">
        <f ca="1">IFERROR(VLOOKUP(Таблица729[[#This Row],[НОМЕР]],#REF!,2),"")</f>
        <v/>
      </c>
      <c r="E110" s="11" t="str">
        <f ca="1">IFERROR(VLOOKUP(Таблица729[[#This Row],[НОМЕР]],#REF!,6),"")</f>
        <v/>
      </c>
      <c r="F110" s="13" t="str">
        <f ca="1">IFERROR(VLOOKUP(Таблица729[[#This Row],[НОМЕР]],#REF!,4,0)-$J$2,"")</f>
        <v/>
      </c>
    </row>
    <row r="111" spans="2:6" ht="15" x14ac:dyDescent="0.2">
      <c r="B111" s="11" t="str">
        <f ca="1">IFERROR(VLOOKUP(Таблица729[[#This Row],[НОМЕР]],#REF!,9,0),"")</f>
        <v/>
      </c>
      <c r="C111" s="12" t="str">
        <f ca="1">IF(Категорії!N111&lt;&gt;9999,Категорії!N111,"")</f>
        <v/>
      </c>
      <c r="D111" s="11" t="str">
        <f ca="1">IFERROR(VLOOKUP(Таблица729[[#This Row],[НОМЕР]],#REF!,2),"")</f>
        <v/>
      </c>
      <c r="E111" s="11" t="str">
        <f ca="1">IFERROR(VLOOKUP(Таблица729[[#This Row],[НОМЕР]],#REF!,6),"")</f>
        <v/>
      </c>
      <c r="F111" s="13" t="str">
        <f ca="1">IFERROR(VLOOKUP(Таблица729[[#This Row],[НОМЕР]],#REF!,4,0)-$J$2,"")</f>
        <v/>
      </c>
    </row>
    <row r="112" spans="2:6" ht="15" x14ac:dyDescent="0.2">
      <c r="B112" s="11" t="str">
        <f ca="1">IFERROR(VLOOKUP(Таблица729[[#This Row],[НОМЕР]],#REF!,9,0),"")</f>
        <v/>
      </c>
      <c r="C112" s="12" t="str">
        <f ca="1">IF(Категорії!N112&lt;&gt;9999,Категорії!N112,"")</f>
        <v/>
      </c>
      <c r="D112" s="11" t="str">
        <f ca="1">IFERROR(VLOOKUP(Таблица729[[#This Row],[НОМЕР]],#REF!,2),"")</f>
        <v/>
      </c>
      <c r="E112" s="11" t="str">
        <f ca="1">IFERROR(VLOOKUP(Таблица729[[#This Row],[НОМЕР]],#REF!,6),"")</f>
        <v/>
      </c>
      <c r="F112" s="13" t="str">
        <f ca="1">IFERROR(VLOOKUP(Таблица729[[#This Row],[НОМЕР]],#REF!,4,0)-$J$2,"")</f>
        <v/>
      </c>
    </row>
    <row r="113" spans="2:6" ht="15" x14ac:dyDescent="0.2">
      <c r="B113" s="11" t="str">
        <f ca="1">IFERROR(VLOOKUP(Таблица729[[#This Row],[НОМЕР]],#REF!,9,0),"")</f>
        <v/>
      </c>
      <c r="C113" s="12" t="str">
        <f ca="1">IF(Категорії!N113&lt;&gt;9999,Категорії!N113,"")</f>
        <v/>
      </c>
      <c r="D113" s="11" t="str">
        <f ca="1">IFERROR(VLOOKUP(Таблица729[[#This Row],[НОМЕР]],#REF!,2),"")</f>
        <v/>
      </c>
      <c r="E113" s="11" t="str">
        <f ca="1">IFERROR(VLOOKUP(Таблица729[[#This Row],[НОМЕР]],#REF!,6),"")</f>
        <v/>
      </c>
      <c r="F113" s="13" t="str">
        <f ca="1">IFERROR(VLOOKUP(Таблица729[[#This Row],[НОМЕР]],#REF!,4,0)-$J$2,"")</f>
        <v/>
      </c>
    </row>
    <row r="114" spans="2:6" ht="15" x14ac:dyDescent="0.2">
      <c r="B114" s="11" t="str">
        <f ca="1">IFERROR(VLOOKUP(Таблица729[[#This Row],[НОМЕР]],#REF!,9,0),"")</f>
        <v/>
      </c>
      <c r="C114" s="12" t="str">
        <f ca="1">IF(Категорії!N114&lt;&gt;9999,Категорії!N114,"")</f>
        <v/>
      </c>
      <c r="D114" s="11" t="str">
        <f ca="1">IFERROR(VLOOKUP(Таблица729[[#This Row],[НОМЕР]],#REF!,2),"")</f>
        <v/>
      </c>
      <c r="E114" s="11" t="str">
        <f ca="1">IFERROR(VLOOKUP(Таблица729[[#This Row],[НОМЕР]],#REF!,6),"")</f>
        <v/>
      </c>
      <c r="F114" s="13" t="str">
        <f ca="1">IFERROR(VLOOKUP(Таблица729[[#This Row],[НОМЕР]],#REF!,4,0)-$J$2,"")</f>
        <v/>
      </c>
    </row>
    <row r="115" spans="2:6" ht="15" x14ac:dyDescent="0.2">
      <c r="B115" s="11" t="str">
        <f ca="1">IFERROR(VLOOKUP(Таблица729[[#This Row],[НОМЕР]],#REF!,9,0),"")</f>
        <v/>
      </c>
      <c r="C115" s="12" t="str">
        <f ca="1">IF(Категорії!N115&lt;&gt;9999,Категорії!N115,"")</f>
        <v/>
      </c>
      <c r="D115" s="11" t="str">
        <f ca="1">IFERROR(VLOOKUP(Таблица729[[#This Row],[НОМЕР]],#REF!,2),"")</f>
        <v/>
      </c>
      <c r="E115" s="11" t="str">
        <f ca="1">IFERROR(VLOOKUP(Таблица729[[#This Row],[НОМЕР]],#REF!,6),"")</f>
        <v/>
      </c>
      <c r="F115" s="13" t="str">
        <f ca="1">IFERROR(VLOOKUP(Таблица729[[#This Row],[НОМЕР]],#REF!,4,0)-$J$2,"")</f>
        <v/>
      </c>
    </row>
    <row r="116" spans="2:6" ht="15" x14ac:dyDescent="0.2">
      <c r="B116" s="11" t="str">
        <f ca="1">IFERROR(VLOOKUP(Таблица729[[#This Row],[НОМЕР]],#REF!,9,0),"")</f>
        <v/>
      </c>
      <c r="C116" s="12" t="str">
        <f ca="1">IF(Категорії!N116&lt;&gt;9999,Категорії!N116,"")</f>
        <v/>
      </c>
      <c r="D116" s="11" t="str">
        <f ca="1">IFERROR(VLOOKUP(Таблица729[[#This Row],[НОМЕР]],#REF!,2),"")</f>
        <v/>
      </c>
      <c r="E116" s="11" t="str">
        <f ca="1">IFERROR(VLOOKUP(Таблица729[[#This Row],[НОМЕР]],#REF!,6),"")</f>
        <v/>
      </c>
      <c r="F116" s="13" t="str">
        <f ca="1">IFERROR(VLOOKUP(Таблица729[[#This Row],[НОМЕР]],#REF!,4,0)-$J$2,"")</f>
        <v/>
      </c>
    </row>
    <row r="117" spans="2:6" ht="15" x14ac:dyDescent="0.2">
      <c r="B117" s="11" t="str">
        <f ca="1">IFERROR(VLOOKUP(Таблица729[[#This Row],[НОМЕР]],#REF!,9,0),"")</f>
        <v/>
      </c>
      <c r="C117" s="12" t="str">
        <f ca="1">IF(Категорії!N117&lt;&gt;9999,Категорії!N117,"")</f>
        <v/>
      </c>
      <c r="D117" s="11" t="str">
        <f ca="1">IFERROR(VLOOKUP(Таблица729[[#This Row],[НОМЕР]],#REF!,2),"")</f>
        <v/>
      </c>
      <c r="E117" s="11" t="str">
        <f ca="1">IFERROR(VLOOKUP(Таблица729[[#This Row],[НОМЕР]],#REF!,6),"")</f>
        <v/>
      </c>
      <c r="F117" s="13" t="str">
        <f ca="1">IFERROR(VLOOKUP(Таблица729[[#This Row],[НОМЕР]],#REF!,4,0)-$J$2,"")</f>
        <v/>
      </c>
    </row>
    <row r="118" spans="2:6" ht="15" x14ac:dyDescent="0.2">
      <c r="B118" s="11" t="str">
        <f ca="1">IFERROR(VLOOKUP(Таблица729[[#This Row],[НОМЕР]],#REF!,9,0),"")</f>
        <v/>
      </c>
      <c r="C118" s="12" t="str">
        <f ca="1">IF(Категорії!N118&lt;&gt;9999,Категорії!N118,"")</f>
        <v/>
      </c>
      <c r="D118" s="11" t="str">
        <f ca="1">IFERROR(VLOOKUP(Таблица729[[#This Row],[НОМЕР]],#REF!,2),"")</f>
        <v/>
      </c>
      <c r="E118" s="11" t="str">
        <f ca="1">IFERROR(VLOOKUP(Таблица729[[#This Row],[НОМЕР]],#REF!,6),"")</f>
        <v/>
      </c>
      <c r="F118" s="13" t="str">
        <f ca="1">IFERROR(VLOOKUP(Таблица729[[#This Row],[НОМЕР]],#REF!,4,0)-$J$2,"")</f>
        <v/>
      </c>
    </row>
    <row r="119" spans="2:6" ht="15" x14ac:dyDescent="0.2">
      <c r="B119" s="11" t="str">
        <f ca="1">IFERROR(VLOOKUP(Таблица729[[#This Row],[НОМЕР]],#REF!,9,0),"")</f>
        <v/>
      </c>
      <c r="C119" s="12" t="str">
        <f ca="1">IF(Категорії!N119&lt;&gt;9999,Категорії!N119,"")</f>
        <v/>
      </c>
      <c r="D119" s="11" t="str">
        <f ca="1">IFERROR(VLOOKUP(Таблица729[[#This Row],[НОМЕР]],#REF!,2),"")</f>
        <v/>
      </c>
      <c r="E119" s="11" t="str">
        <f ca="1">IFERROR(VLOOKUP(Таблица729[[#This Row],[НОМЕР]],#REF!,6),"")</f>
        <v/>
      </c>
      <c r="F119" s="13" t="str">
        <f ca="1">IFERROR(VLOOKUP(Таблица729[[#This Row],[НОМЕР]],#REF!,4,0)-$J$2,"")</f>
        <v/>
      </c>
    </row>
    <row r="120" spans="2:6" ht="15" x14ac:dyDescent="0.2">
      <c r="B120" s="11" t="str">
        <f ca="1">IFERROR(VLOOKUP(Таблица729[[#This Row],[НОМЕР]],#REF!,9,0),"")</f>
        <v/>
      </c>
      <c r="C120" s="12" t="str">
        <f ca="1">IF(Категорії!N120&lt;&gt;9999,Категорії!N120,"")</f>
        <v/>
      </c>
      <c r="D120" s="11" t="str">
        <f ca="1">IFERROR(VLOOKUP(Таблица729[[#This Row],[НОМЕР]],#REF!,2),"")</f>
        <v/>
      </c>
      <c r="E120" s="11" t="str">
        <f ca="1">IFERROR(VLOOKUP(Таблица729[[#This Row],[НОМЕР]],#REF!,6),"")</f>
        <v/>
      </c>
      <c r="F120" s="13" t="str">
        <f ca="1">IFERROR(VLOOKUP(Таблица729[[#This Row],[НОМЕР]],#REF!,4,0)-$J$2,"")</f>
        <v/>
      </c>
    </row>
    <row r="121" spans="2:6" ht="15" x14ac:dyDescent="0.2">
      <c r="B121" s="11" t="str">
        <f ca="1">IFERROR(VLOOKUP(Таблица729[[#This Row],[НОМЕР]],#REF!,9,0),"")</f>
        <v/>
      </c>
      <c r="C121" s="12" t="str">
        <f ca="1">IF(Категорії!N121&lt;&gt;9999,Категорії!N121,"")</f>
        <v/>
      </c>
      <c r="D121" s="11" t="str">
        <f ca="1">IFERROR(VLOOKUP(Таблица729[[#This Row],[НОМЕР]],#REF!,2),"")</f>
        <v/>
      </c>
      <c r="E121" s="11" t="str">
        <f ca="1">IFERROR(VLOOKUP(Таблица729[[#This Row],[НОМЕР]],#REF!,6),"")</f>
        <v/>
      </c>
      <c r="F121" s="13" t="str">
        <f ca="1">IFERROR(VLOOKUP(Таблица729[[#This Row],[НОМЕР]],#REF!,4,0)-$J$2,"")</f>
        <v/>
      </c>
    </row>
    <row r="122" spans="2:6" ht="15" x14ac:dyDescent="0.2">
      <c r="B122" s="11" t="str">
        <f ca="1">IFERROR(VLOOKUP(Таблица729[[#This Row],[НОМЕР]],#REF!,9,0),"")</f>
        <v/>
      </c>
      <c r="C122" s="12" t="str">
        <f ca="1">IF(Категорії!N122&lt;&gt;9999,Категорії!N122,"")</f>
        <v/>
      </c>
      <c r="D122" s="11" t="str">
        <f ca="1">IFERROR(VLOOKUP(Таблица729[[#This Row],[НОМЕР]],#REF!,2),"")</f>
        <v/>
      </c>
      <c r="E122" s="11" t="str">
        <f ca="1">IFERROR(VLOOKUP(Таблица729[[#This Row],[НОМЕР]],#REF!,6),"")</f>
        <v/>
      </c>
      <c r="F122" s="13" t="str">
        <f ca="1">IFERROR(VLOOKUP(Таблица729[[#This Row],[НОМЕР]],#REF!,4,0)-$J$2,"")</f>
        <v/>
      </c>
    </row>
    <row r="123" spans="2:6" ht="15" x14ac:dyDescent="0.2">
      <c r="B123" s="11" t="str">
        <f ca="1">IFERROR(VLOOKUP(Таблица729[[#This Row],[НОМЕР]],#REF!,9,0),"")</f>
        <v/>
      </c>
      <c r="C123" s="12" t="str">
        <f ca="1">IF(Категорії!N123&lt;&gt;9999,Категорії!N123,"")</f>
        <v/>
      </c>
      <c r="D123" s="11" t="str">
        <f ca="1">IFERROR(VLOOKUP(Таблица729[[#This Row],[НОМЕР]],#REF!,2),"")</f>
        <v/>
      </c>
      <c r="E123" s="11" t="str">
        <f ca="1">IFERROR(VLOOKUP(Таблица729[[#This Row],[НОМЕР]],#REF!,6),"")</f>
        <v/>
      </c>
      <c r="F123" s="13" t="str">
        <f ca="1">IFERROR(VLOOKUP(Таблица729[[#This Row],[НОМЕР]],#REF!,4,0)-$J$2,"")</f>
        <v/>
      </c>
    </row>
    <row r="124" spans="2:6" ht="15" x14ac:dyDescent="0.2">
      <c r="B124" s="11" t="str">
        <f ca="1">IFERROR(VLOOKUP(Таблица729[[#This Row],[НОМЕР]],#REF!,9,0),"")</f>
        <v/>
      </c>
      <c r="C124" s="12" t="str">
        <f ca="1">IF(Категорії!N124&lt;&gt;9999,Категорії!N124,"")</f>
        <v/>
      </c>
      <c r="D124" s="11" t="str">
        <f ca="1">IFERROR(VLOOKUP(Таблица729[[#This Row],[НОМЕР]],#REF!,2),"")</f>
        <v/>
      </c>
      <c r="E124" s="11" t="str">
        <f ca="1">IFERROR(VLOOKUP(Таблица729[[#This Row],[НОМЕР]],#REF!,6),"")</f>
        <v/>
      </c>
      <c r="F124" s="13" t="str">
        <f ca="1">IFERROR(VLOOKUP(Таблица729[[#This Row],[НОМЕР]],#REF!,4,0)-$J$2,"")</f>
        <v/>
      </c>
    </row>
    <row r="125" spans="2:6" ht="15" x14ac:dyDescent="0.2">
      <c r="B125" s="11" t="str">
        <f ca="1">IFERROR(VLOOKUP(Таблица729[[#This Row],[НОМЕР]],#REF!,9,0),"")</f>
        <v/>
      </c>
      <c r="C125" s="12" t="str">
        <f ca="1">IF(Категорії!N125&lt;&gt;9999,Категорії!N125,"")</f>
        <v/>
      </c>
      <c r="D125" s="11" t="str">
        <f ca="1">IFERROR(VLOOKUP(Таблица729[[#This Row],[НОМЕР]],#REF!,2),"")</f>
        <v/>
      </c>
      <c r="E125" s="11" t="str">
        <f ca="1">IFERROR(VLOOKUP(Таблица729[[#This Row],[НОМЕР]],#REF!,6),"")</f>
        <v/>
      </c>
      <c r="F125" s="13" t="str">
        <f ca="1">IFERROR(VLOOKUP(Таблица729[[#This Row],[НОМЕР]],#REF!,4,0)-$J$2,"")</f>
        <v/>
      </c>
    </row>
    <row r="126" spans="2:6" ht="15" x14ac:dyDescent="0.2">
      <c r="B126" s="11" t="str">
        <f ca="1">IFERROR(VLOOKUP(Таблица729[[#This Row],[НОМЕР]],#REF!,9,0),"")</f>
        <v/>
      </c>
      <c r="C126" s="12" t="str">
        <f ca="1">IF(Категорії!N126&lt;&gt;9999,Категорії!N126,"")</f>
        <v/>
      </c>
      <c r="D126" s="11" t="str">
        <f ca="1">IFERROR(VLOOKUP(Таблица729[[#This Row],[НОМЕР]],#REF!,2),"")</f>
        <v/>
      </c>
      <c r="E126" s="11" t="str">
        <f ca="1">IFERROR(VLOOKUP(Таблица729[[#This Row],[НОМЕР]],#REF!,6),"")</f>
        <v/>
      </c>
      <c r="F126" s="13" t="str">
        <f ca="1">IFERROR(VLOOKUP(Таблица729[[#This Row],[НОМЕР]],#REF!,4,0)-$J$2,"")</f>
        <v/>
      </c>
    </row>
    <row r="127" spans="2:6" ht="15" x14ac:dyDescent="0.2">
      <c r="B127" s="11" t="str">
        <f ca="1">IFERROR(VLOOKUP(Таблица729[[#This Row],[НОМЕР]],#REF!,9,0),"")</f>
        <v/>
      </c>
      <c r="C127" s="12" t="str">
        <f ca="1">IF(Категорії!N127&lt;&gt;9999,Категорії!N127,"")</f>
        <v/>
      </c>
      <c r="D127" s="11" t="str">
        <f ca="1">IFERROR(VLOOKUP(Таблица729[[#This Row],[НОМЕР]],#REF!,2),"")</f>
        <v/>
      </c>
      <c r="E127" s="11" t="str">
        <f ca="1">IFERROR(VLOOKUP(Таблица729[[#This Row],[НОМЕР]],#REF!,6),"")</f>
        <v/>
      </c>
      <c r="F127" s="13" t="str">
        <f ca="1">IFERROR(VLOOKUP(Таблица729[[#This Row],[НОМЕР]],#REF!,4,0)-$J$2,"")</f>
        <v/>
      </c>
    </row>
    <row r="128" spans="2:6" ht="15" x14ac:dyDescent="0.2">
      <c r="B128" s="11" t="str">
        <f ca="1">IFERROR(VLOOKUP(Таблица729[[#This Row],[НОМЕР]],#REF!,9,0),"")</f>
        <v/>
      </c>
      <c r="C128" s="12" t="str">
        <f ca="1">IF(Категорії!N128&lt;&gt;9999,Категорії!N128,"")</f>
        <v/>
      </c>
      <c r="D128" s="11" t="str">
        <f ca="1">IFERROR(VLOOKUP(Таблица729[[#This Row],[НОМЕР]],#REF!,2),"")</f>
        <v/>
      </c>
      <c r="E128" s="11" t="str">
        <f ca="1">IFERROR(VLOOKUP(Таблица729[[#This Row],[НОМЕР]],#REF!,6),"")</f>
        <v/>
      </c>
      <c r="F128" s="13" t="str">
        <f ca="1">IFERROR(VLOOKUP(Таблица729[[#This Row],[НОМЕР]],#REF!,4,0)-$J$2,"")</f>
        <v/>
      </c>
    </row>
    <row r="129" spans="2:6" ht="15" x14ac:dyDescent="0.2">
      <c r="B129" s="11" t="str">
        <f ca="1">IFERROR(VLOOKUP(Таблица729[[#This Row],[НОМЕР]],#REF!,9,0),"")</f>
        <v/>
      </c>
      <c r="C129" s="12" t="str">
        <f ca="1">IF(Категорії!N129&lt;&gt;9999,Категорії!N129,"")</f>
        <v/>
      </c>
      <c r="D129" s="11" t="str">
        <f ca="1">IFERROR(VLOOKUP(Таблица729[[#This Row],[НОМЕР]],#REF!,2),"")</f>
        <v/>
      </c>
      <c r="E129" s="11" t="str">
        <f ca="1">IFERROR(VLOOKUP(Таблица729[[#This Row],[НОМЕР]],#REF!,6),"")</f>
        <v/>
      </c>
      <c r="F129" s="13" t="str">
        <f ca="1">IFERROR(VLOOKUP(Таблица729[[#This Row],[НОМЕР]],#REF!,4,0)-$J$2,"")</f>
        <v/>
      </c>
    </row>
    <row r="130" spans="2:6" ht="15" x14ac:dyDescent="0.2">
      <c r="B130" s="11" t="str">
        <f ca="1">IFERROR(VLOOKUP(Таблица729[[#This Row],[НОМЕР]],#REF!,9,0),"")</f>
        <v/>
      </c>
      <c r="C130" s="12" t="str">
        <f ca="1">IF(Категорії!N130&lt;&gt;9999,Категорії!N130,"")</f>
        <v/>
      </c>
      <c r="D130" s="11" t="str">
        <f ca="1">IFERROR(VLOOKUP(Таблица729[[#This Row],[НОМЕР]],#REF!,2),"")</f>
        <v/>
      </c>
      <c r="E130" s="11" t="str">
        <f ca="1">IFERROR(VLOOKUP(Таблица729[[#This Row],[НОМЕР]],#REF!,6),"")</f>
        <v/>
      </c>
      <c r="F130" s="13" t="str">
        <f ca="1">IFERROR(VLOOKUP(Таблица729[[#This Row],[НОМЕР]],#REF!,4,0)-$J$2,"")</f>
        <v/>
      </c>
    </row>
    <row r="131" spans="2:6" ht="15" x14ac:dyDescent="0.2">
      <c r="B131" s="11" t="str">
        <f ca="1">IFERROR(VLOOKUP(Таблица729[[#This Row],[НОМЕР]],#REF!,9,0),"")</f>
        <v/>
      </c>
      <c r="C131" s="12" t="str">
        <f ca="1">IF(Категорії!N131&lt;&gt;9999,Категорії!N131,"")</f>
        <v/>
      </c>
      <c r="D131" s="11" t="str">
        <f ca="1">IFERROR(VLOOKUP(Таблица729[[#This Row],[НОМЕР]],#REF!,2),"")</f>
        <v/>
      </c>
      <c r="E131" s="11" t="str">
        <f ca="1">IFERROR(VLOOKUP(Таблица729[[#This Row],[НОМЕР]],#REF!,6),"")</f>
        <v/>
      </c>
      <c r="F131" s="13" t="str">
        <f ca="1">IFERROR(VLOOKUP(Таблица729[[#This Row],[НОМЕР]],#REF!,4,0)-$J$2,"")</f>
        <v/>
      </c>
    </row>
    <row r="132" spans="2:6" ht="15" x14ac:dyDescent="0.2">
      <c r="B132" s="11" t="str">
        <f ca="1">IFERROR(VLOOKUP(Таблица729[[#This Row],[НОМЕР]],#REF!,9,0),"")</f>
        <v/>
      </c>
      <c r="C132" s="12" t="str">
        <f ca="1">IF(Категорії!N132&lt;&gt;9999,Категорії!N132,"")</f>
        <v/>
      </c>
      <c r="D132" s="11" t="str">
        <f ca="1">IFERROR(VLOOKUP(Таблица729[[#This Row],[НОМЕР]],#REF!,2),"")</f>
        <v/>
      </c>
      <c r="E132" s="11" t="str">
        <f ca="1">IFERROR(VLOOKUP(Таблица729[[#This Row],[НОМЕР]],#REF!,6),"")</f>
        <v/>
      </c>
      <c r="F132" s="13" t="str">
        <f ca="1">IFERROR(VLOOKUP(Таблица729[[#This Row],[НОМЕР]],#REF!,4,0)-$J$2,"")</f>
        <v/>
      </c>
    </row>
    <row r="133" spans="2:6" ht="15" x14ac:dyDescent="0.2">
      <c r="B133" s="11" t="str">
        <f ca="1">IFERROR(VLOOKUP(Таблица729[[#This Row],[НОМЕР]],#REF!,9,0),"")</f>
        <v/>
      </c>
      <c r="C133" s="12" t="str">
        <f ca="1">IF(Категорії!N133&lt;&gt;9999,Категорії!N133,"")</f>
        <v/>
      </c>
      <c r="D133" s="11" t="str">
        <f ca="1">IFERROR(VLOOKUP(Таблица729[[#This Row],[НОМЕР]],#REF!,2),"")</f>
        <v/>
      </c>
      <c r="E133" s="11" t="str">
        <f ca="1">IFERROR(VLOOKUP(Таблица729[[#This Row],[НОМЕР]],#REF!,6),"")</f>
        <v/>
      </c>
      <c r="F133" s="13" t="str">
        <f ca="1">IFERROR(VLOOKUP(Таблица729[[#This Row],[НОМЕР]],#REF!,4,0)-$J$2,"")</f>
        <v/>
      </c>
    </row>
    <row r="134" spans="2:6" ht="15" x14ac:dyDescent="0.2">
      <c r="B134" s="11" t="str">
        <f ca="1">IFERROR(VLOOKUP(Таблица729[[#This Row],[НОМЕР]],#REF!,9,0),"")</f>
        <v/>
      </c>
      <c r="C134" s="12" t="str">
        <f ca="1">IF(Категорії!N134&lt;&gt;9999,Категорії!N134,"")</f>
        <v/>
      </c>
      <c r="D134" s="11" t="str">
        <f ca="1">IFERROR(VLOOKUP(Таблица729[[#This Row],[НОМЕР]],#REF!,2),"")</f>
        <v/>
      </c>
      <c r="E134" s="11" t="str">
        <f ca="1">IFERROR(VLOOKUP(Таблица729[[#This Row],[НОМЕР]],#REF!,6),"")</f>
        <v/>
      </c>
      <c r="F134" s="13" t="str">
        <f ca="1">IFERROR(VLOOKUP(Таблица729[[#This Row],[НОМЕР]],#REF!,4,0)-$J$2,"")</f>
        <v/>
      </c>
    </row>
    <row r="135" spans="2:6" ht="15" x14ac:dyDescent="0.2">
      <c r="B135" s="11" t="str">
        <f ca="1">IFERROR(VLOOKUP(Таблица729[[#This Row],[НОМЕР]],#REF!,9,0),"")</f>
        <v/>
      </c>
      <c r="C135" s="12" t="str">
        <f ca="1">IF(Категорії!N135&lt;&gt;9999,Категорії!N135,"")</f>
        <v/>
      </c>
      <c r="D135" s="11" t="str">
        <f ca="1">IFERROR(VLOOKUP(Таблица729[[#This Row],[НОМЕР]],#REF!,2),"")</f>
        <v/>
      </c>
      <c r="E135" s="11" t="str">
        <f ca="1">IFERROR(VLOOKUP(Таблица729[[#This Row],[НОМЕР]],#REF!,6),"")</f>
        <v/>
      </c>
      <c r="F135" s="13" t="str">
        <f ca="1">IFERROR(VLOOKUP(Таблица729[[#This Row],[НОМЕР]],#REF!,4,0)-$J$2,"")</f>
        <v/>
      </c>
    </row>
    <row r="136" spans="2:6" ht="15" x14ac:dyDescent="0.2">
      <c r="B136" s="11" t="str">
        <f ca="1">IFERROR(VLOOKUP(Таблица729[[#This Row],[НОМЕР]],#REF!,9,0),"")</f>
        <v/>
      </c>
      <c r="C136" s="12" t="str">
        <f ca="1">IF(Категорії!N136&lt;&gt;9999,Категорії!N136,"")</f>
        <v/>
      </c>
      <c r="D136" s="11" t="str">
        <f ca="1">IFERROR(VLOOKUP(Таблица729[[#This Row],[НОМЕР]],#REF!,2),"")</f>
        <v/>
      </c>
      <c r="E136" s="11" t="str">
        <f ca="1">IFERROR(VLOOKUP(Таблица729[[#This Row],[НОМЕР]],#REF!,6),"")</f>
        <v/>
      </c>
      <c r="F136" s="13" t="str">
        <f ca="1">IFERROR(VLOOKUP(Таблица729[[#This Row],[НОМЕР]],#REF!,4,0)-$J$2,"")</f>
        <v/>
      </c>
    </row>
    <row r="137" spans="2:6" ht="15" x14ac:dyDescent="0.2">
      <c r="B137" s="11" t="str">
        <f ca="1">IFERROR(VLOOKUP(Таблица729[[#This Row],[НОМЕР]],#REF!,9,0),"")</f>
        <v/>
      </c>
      <c r="C137" s="12" t="str">
        <f ca="1">IF(Категорії!N137&lt;&gt;9999,Категорії!N137,"")</f>
        <v/>
      </c>
      <c r="D137" s="11" t="str">
        <f ca="1">IFERROR(VLOOKUP(Таблица729[[#This Row],[НОМЕР]],#REF!,2),"")</f>
        <v/>
      </c>
      <c r="E137" s="11" t="str">
        <f ca="1">IFERROR(VLOOKUP(Таблица729[[#This Row],[НОМЕР]],#REF!,6),"")</f>
        <v/>
      </c>
      <c r="F137" s="13" t="str">
        <f ca="1">IFERROR(VLOOKUP(Таблица729[[#This Row],[НОМЕР]],#REF!,4,0)-$J$2,"")</f>
        <v/>
      </c>
    </row>
    <row r="138" spans="2:6" ht="15" x14ac:dyDescent="0.2">
      <c r="B138" s="11" t="str">
        <f ca="1">IFERROR(VLOOKUP(Таблица729[[#This Row],[НОМЕР]],#REF!,9,0),"")</f>
        <v/>
      </c>
      <c r="C138" s="12" t="str">
        <f ca="1">IF(Категорії!N138&lt;&gt;9999,Категорії!N138,"")</f>
        <v/>
      </c>
      <c r="D138" s="11" t="str">
        <f ca="1">IFERROR(VLOOKUP(Таблица729[[#This Row],[НОМЕР]],#REF!,2),"")</f>
        <v/>
      </c>
      <c r="E138" s="11" t="str">
        <f ca="1">IFERROR(VLOOKUP(Таблица729[[#This Row],[НОМЕР]],#REF!,6),"")</f>
        <v/>
      </c>
      <c r="F138" s="13" t="str">
        <f ca="1">IFERROR(VLOOKUP(Таблица729[[#This Row],[НОМЕР]],#REF!,4,0)-$J$2,"")</f>
        <v/>
      </c>
    </row>
    <row r="139" spans="2:6" ht="15" x14ac:dyDescent="0.2">
      <c r="B139" s="11" t="str">
        <f ca="1">IFERROR(VLOOKUP(Таблица729[[#This Row],[НОМЕР]],#REF!,9,0),"")</f>
        <v/>
      </c>
      <c r="C139" s="12" t="str">
        <f ca="1">IF(Категорії!N139&lt;&gt;9999,Категорії!N139,"")</f>
        <v/>
      </c>
      <c r="D139" s="11" t="str">
        <f ca="1">IFERROR(VLOOKUP(Таблица729[[#This Row],[НОМЕР]],#REF!,2),"")</f>
        <v/>
      </c>
      <c r="E139" s="11" t="str">
        <f ca="1">IFERROR(VLOOKUP(Таблица729[[#This Row],[НОМЕР]],#REF!,6),"")</f>
        <v/>
      </c>
      <c r="F139" s="13" t="str">
        <f ca="1">IFERROR(VLOOKUP(Таблица729[[#This Row],[НОМЕР]],#REF!,4,0)-$J$2,"")</f>
        <v/>
      </c>
    </row>
    <row r="140" spans="2:6" ht="15" x14ac:dyDescent="0.2">
      <c r="B140" s="11" t="str">
        <f ca="1">IFERROR(VLOOKUP(Таблица729[[#This Row],[НОМЕР]],#REF!,9,0),"")</f>
        <v/>
      </c>
      <c r="C140" s="12" t="str">
        <f ca="1">IF(Категорії!N140&lt;&gt;9999,Категорії!N140,"")</f>
        <v/>
      </c>
      <c r="D140" s="11" t="str">
        <f ca="1">IFERROR(VLOOKUP(Таблица729[[#This Row],[НОМЕР]],#REF!,2),"")</f>
        <v/>
      </c>
      <c r="E140" s="11" t="str">
        <f ca="1">IFERROR(VLOOKUP(Таблица729[[#This Row],[НОМЕР]],#REF!,6),"")</f>
        <v/>
      </c>
      <c r="F140" s="13" t="str">
        <f ca="1">IFERROR(VLOOKUP(Таблица729[[#This Row],[НОМЕР]],#REF!,4,0)-$J$2,"")</f>
        <v/>
      </c>
    </row>
    <row r="141" spans="2:6" ht="15" x14ac:dyDescent="0.2">
      <c r="B141" s="11" t="str">
        <f ca="1">IFERROR(VLOOKUP(Таблица729[[#This Row],[НОМЕР]],#REF!,9,0),"")</f>
        <v/>
      </c>
      <c r="C141" s="12" t="str">
        <f ca="1">IF(Категорії!N141&lt;&gt;9999,Категорії!N141,"")</f>
        <v/>
      </c>
      <c r="D141" s="11" t="str">
        <f ca="1">IFERROR(VLOOKUP(Таблица729[[#This Row],[НОМЕР]],#REF!,2),"")</f>
        <v/>
      </c>
      <c r="E141" s="11" t="str">
        <f ca="1">IFERROR(VLOOKUP(Таблица729[[#This Row],[НОМЕР]],#REF!,6),"")</f>
        <v/>
      </c>
      <c r="F141" s="13" t="str">
        <f ca="1">IFERROR(VLOOKUP(Таблица729[[#This Row],[НОМЕР]],#REF!,4,0)-$J$2,"")</f>
        <v/>
      </c>
    </row>
    <row r="142" spans="2:6" ht="15" x14ac:dyDescent="0.2">
      <c r="B142" s="11" t="str">
        <f ca="1">IFERROR(VLOOKUP(Таблица729[[#This Row],[НОМЕР]],#REF!,9,0),"")</f>
        <v/>
      </c>
      <c r="C142" s="12" t="str">
        <f ca="1">IF(Категорії!N142&lt;&gt;9999,Категорії!N142,"")</f>
        <v/>
      </c>
      <c r="D142" s="11" t="str">
        <f ca="1">IFERROR(VLOOKUP(Таблица729[[#This Row],[НОМЕР]],#REF!,2),"")</f>
        <v/>
      </c>
      <c r="E142" s="11" t="str">
        <f ca="1">IFERROR(VLOOKUP(Таблица729[[#This Row],[НОМЕР]],#REF!,6),"")</f>
        <v/>
      </c>
      <c r="F142" s="13" t="str">
        <f ca="1">IFERROR(VLOOKUP(Таблица729[[#This Row],[НОМЕР]],#REF!,4,0)-$J$2,"")</f>
        <v/>
      </c>
    </row>
    <row r="143" spans="2:6" ht="15" x14ac:dyDescent="0.2">
      <c r="B143" s="11" t="str">
        <f ca="1">IFERROR(VLOOKUP(Таблица729[[#This Row],[НОМЕР]],#REF!,9,0),"")</f>
        <v/>
      </c>
      <c r="C143" s="12" t="str">
        <f ca="1">IF(Категорії!N143&lt;&gt;9999,Категорії!N143,"")</f>
        <v/>
      </c>
      <c r="D143" s="11" t="str">
        <f ca="1">IFERROR(VLOOKUP(Таблица729[[#This Row],[НОМЕР]],#REF!,2),"")</f>
        <v/>
      </c>
      <c r="E143" s="11" t="str">
        <f ca="1">IFERROR(VLOOKUP(Таблица729[[#This Row],[НОМЕР]],#REF!,6),"")</f>
        <v/>
      </c>
      <c r="F143" s="13" t="str">
        <f ca="1">IFERROR(VLOOKUP(Таблица729[[#This Row],[НОМЕР]],#REF!,4,0)-$J$2,"")</f>
        <v/>
      </c>
    </row>
    <row r="144" spans="2:6" ht="15" x14ac:dyDescent="0.2">
      <c r="B144" s="11" t="str">
        <f ca="1">IFERROR(VLOOKUP(Таблица729[[#This Row],[НОМЕР]],#REF!,9,0),"")</f>
        <v/>
      </c>
      <c r="C144" s="12" t="str">
        <f ca="1">IF(Категорії!N144&lt;&gt;9999,Категорії!N144,"")</f>
        <v/>
      </c>
      <c r="D144" s="11" t="str">
        <f ca="1">IFERROR(VLOOKUP(Таблица729[[#This Row],[НОМЕР]],#REF!,2),"")</f>
        <v/>
      </c>
      <c r="E144" s="11" t="str">
        <f ca="1">IFERROR(VLOOKUP(Таблица729[[#This Row],[НОМЕР]],#REF!,6),"")</f>
        <v/>
      </c>
      <c r="F144" s="13" t="str">
        <f ca="1">IFERROR(VLOOKUP(Таблица729[[#This Row],[НОМЕР]],#REF!,4,0)-$J$2,"")</f>
        <v/>
      </c>
    </row>
    <row r="145" spans="2:6" ht="15" x14ac:dyDescent="0.2">
      <c r="B145" s="11" t="str">
        <f ca="1">IFERROR(VLOOKUP(Таблица729[[#This Row],[НОМЕР]],#REF!,9,0),"")</f>
        <v/>
      </c>
      <c r="C145" s="12" t="str">
        <f ca="1">IF(Категорії!N145&lt;&gt;9999,Категорії!N145,"")</f>
        <v/>
      </c>
      <c r="D145" s="11" t="str">
        <f ca="1">IFERROR(VLOOKUP(Таблица729[[#This Row],[НОМЕР]],#REF!,2),"")</f>
        <v/>
      </c>
      <c r="E145" s="11" t="str">
        <f ca="1">IFERROR(VLOOKUP(Таблица729[[#This Row],[НОМЕР]],#REF!,6),"")</f>
        <v/>
      </c>
      <c r="F145" s="13" t="str">
        <f ca="1">IFERROR(VLOOKUP(Таблица729[[#This Row],[НОМЕР]],#REF!,4,0)-$J$2,"")</f>
        <v/>
      </c>
    </row>
    <row r="146" spans="2:6" ht="15" x14ac:dyDescent="0.2">
      <c r="B146" s="11" t="str">
        <f ca="1">IFERROR(VLOOKUP(Таблица729[[#This Row],[НОМЕР]],#REF!,9,0),"")</f>
        <v/>
      </c>
      <c r="C146" s="12" t="str">
        <f ca="1">IF(Категорії!N146&lt;&gt;9999,Категорії!N146,"")</f>
        <v/>
      </c>
      <c r="D146" s="11" t="str">
        <f ca="1">IFERROR(VLOOKUP(Таблица729[[#This Row],[НОМЕР]],#REF!,2),"")</f>
        <v/>
      </c>
      <c r="E146" s="11" t="str">
        <f ca="1">IFERROR(VLOOKUP(Таблица729[[#This Row],[НОМЕР]],#REF!,6),"")</f>
        <v/>
      </c>
      <c r="F146" s="13" t="str">
        <f ca="1">IFERROR(VLOOKUP(Таблица729[[#This Row],[НОМЕР]],#REF!,4,0)-$J$2,"")</f>
        <v/>
      </c>
    </row>
    <row r="147" spans="2:6" ht="15" x14ac:dyDescent="0.2">
      <c r="B147" s="11" t="str">
        <f ca="1">IFERROR(VLOOKUP(Таблица729[[#This Row],[НОМЕР]],#REF!,9,0),"")</f>
        <v/>
      </c>
      <c r="C147" s="12" t="str">
        <f ca="1">IF(Категорії!N147&lt;&gt;9999,Категорії!N147,"")</f>
        <v/>
      </c>
      <c r="D147" s="11" t="str">
        <f ca="1">IFERROR(VLOOKUP(Таблица729[[#This Row],[НОМЕР]],#REF!,2),"")</f>
        <v/>
      </c>
      <c r="E147" s="11" t="str">
        <f ca="1">IFERROR(VLOOKUP(Таблица729[[#This Row],[НОМЕР]],#REF!,6),"")</f>
        <v/>
      </c>
      <c r="F147" s="13" t="str">
        <f ca="1">IFERROR(VLOOKUP(Таблица729[[#This Row],[НОМЕР]],#REF!,4,0)-$J$2,"")</f>
        <v/>
      </c>
    </row>
    <row r="148" spans="2:6" ht="15" x14ac:dyDescent="0.2">
      <c r="B148" s="11" t="str">
        <f ca="1">IFERROR(VLOOKUP(Таблица729[[#This Row],[НОМЕР]],#REF!,9,0),"")</f>
        <v/>
      </c>
      <c r="C148" s="12" t="str">
        <f ca="1">IF(Категорії!N148&lt;&gt;9999,Категорії!N148,"")</f>
        <v/>
      </c>
      <c r="D148" s="11" t="str">
        <f ca="1">IFERROR(VLOOKUP(Таблица729[[#This Row],[НОМЕР]],#REF!,2),"")</f>
        <v/>
      </c>
      <c r="E148" s="11" t="str">
        <f ca="1">IFERROR(VLOOKUP(Таблица729[[#This Row],[НОМЕР]],#REF!,6),"")</f>
        <v/>
      </c>
      <c r="F148" s="13" t="str">
        <f ca="1">IFERROR(VLOOKUP(Таблица729[[#This Row],[НОМЕР]],#REF!,4,0)-$J$2,"")</f>
        <v/>
      </c>
    </row>
    <row r="149" spans="2:6" ht="15" x14ac:dyDescent="0.2">
      <c r="B149" s="11" t="str">
        <f ca="1">IFERROR(VLOOKUP(Таблица729[[#This Row],[НОМЕР]],#REF!,9,0),"")</f>
        <v/>
      </c>
      <c r="C149" s="12" t="str">
        <f ca="1">IF(Категорії!N149&lt;&gt;9999,Категорії!N149,"")</f>
        <v/>
      </c>
      <c r="D149" s="11" t="str">
        <f ca="1">IFERROR(VLOOKUP(Таблица729[[#This Row],[НОМЕР]],#REF!,2),"")</f>
        <v/>
      </c>
      <c r="E149" s="11" t="str">
        <f ca="1">IFERROR(VLOOKUP(Таблица729[[#This Row],[НОМЕР]],#REF!,6),"")</f>
        <v/>
      </c>
      <c r="F149" s="13" t="str">
        <f ca="1">IFERROR(VLOOKUP(Таблица729[[#This Row],[НОМЕР]],#REF!,4,0)-$J$2,"")</f>
        <v/>
      </c>
    </row>
    <row r="150" spans="2:6" ht="15" x14ac:dyDescent="0.2">
      <c r="B150" s="11" t="str">
        <f ca="1">IFERROR(VLOOKUP(Таблица729[[#This Row],[НОМЕР]],#REF!,9,0),"")</f>
        <v/>
      </c>
      <c r="C150" s="12" t="str">
        <f ca="1">IF(Категорії!N150&lt;&gt;9999,Категорії!N150,"")</f>
        <v/>
      </c>
      <c r="D150" s="11" t="str">
        <f ca="1">IFERROR(VLOOKUP(Таблица729[[#This Row],[НОМЕР]],#REF!,2),"")</f>
        <v/>
      </c>
      <c r="E150" s="11" t="str">
        <f ca="1">IFERROR(VLOOKUP(Таблица729[[#This Row],[НОМЕР]],#REF!,6),"")</f>
        <v/>
      </c>
      <c r="F150" s="13" t="str">
        <f ca="1">IFERROR(VLOOKUP(Таблица729[[#This Row],[НОМЕР]],#REF!,4,0)-$J$2,"")</f>
        <v/>
      </c>
    </row>
    <row r="151" spans="2:6" ht="15" x14ac:dyDescent="0.2">
      <c r="B151" s="11" t="str">
        <f ca="1">IFERROR(VLOOKUP(Таблица729[[#This Row],[НОМЕР]],#REF!,9,0),"")</f>
        <v/>
      </c>
      <c r="C151" s="12" t="str">
        <f ca="1">IF(Категорії!N151&lt;&gt;9999,Категорії!N151,"")</f>
        <v/>
      </c>
      <c r="D151" s="11" t="str">
        <f ca="1">IFERROR(VLOOKUP(Таблица729[[#This Row],[НОМЕР]],#REF!,2),"")</f>
        <v/>
      </c>
      <c r="E151" s="11" t="str">
        <f ca="1">IFERROR(VLOOKUP(Таблица729[[#This Row],[НОМЕР]],#REF!,6),"")</f>
        <v/>
      </c>
      <c r="F151" s="13" t="str">
        <f ca="1">IFERROR(VLOOKUP(Таблица729[[#This Row],[НОМЕР]],#REF!,4,0)-$J$2,"")</f>
        <v/>
      </c>
    </row>
    <row r="152" spans="2:6" ht="15" x14ac:dyDescent="0.2">
      <c r="B152" s="11" t="str">
        <f ca="1">IFERROR(VLOOKUP(Таблица729[[#This Row],[НОМЕР]],#REF!,9,0),"")</f>
        <v/>
      </c>
      <c r="C152" s="12" t="str">
        <f ca="1">IF(Категорії!N152&lt;&gt;9999,Категорії!N152,"")</f>
        <v/>
      </c>
      <c r="D152" s="11" t="str">
        <f ca="1">IFERROR(VLOOKUP(Таблица729[[#This Row],[НОМЕР]],#REF!,2),"")</f>
        <v/>
      </c>
      <c r="E152" s="11" t="str">
        <f ca="1">IFERROR(VLOOKUP(Таблица729[[#This Row],[НОМЕР]],#REF!,6),"")</f>
        <v/>
      </c>
      <c r="F152" s="13" t="str">
        <f ca="1">IFERROR(VLOOKUP(Таблица729[[#This Row],[НОМЕР]],#REF!,4,0)-$J$2,"")</f>
        <v/>
      </c>
    </row>
    <row r="153" spans="2:6" ht="15" x14ac:dyDescent="0.2">
      <c r="B153" s="11" t="str">
        <f ca="1">IFERROR(VLOOKUP(Таблица729[[#This Row],[НОМЕР]],#REF!,9,0),"")</f>
        <v/>
      </c>
      <c r="C153" s="12" t="str">
        <f ca="1">IF(Категорії!N153&lt;&gt;9999,Категорії!N153,"")</f>
        <v/>
      </c>
      <c r="D153" s="11" t="str">
        <f ca="1">IFERROR(VLOOKUP(Таблица729[[#This Row],[НОМЕР]],#REF!,2),"")</f>
        <v/>
      </c>
      <c r="E153" s="11" t="str">
        <f ca="1">IFERROR(VLOOKUP(Таблица729[[#This Row],[НОМЕР]],#REF!,6),"")</f>
        <v/>
      </c>
      <c r="F153" s="13" t="str">
        <f ca="1">IFERROR(VLOOKUP(Таблица729[[#This Row],[НОМЕР]],#REF!,4,0)-$J$2,"")</f>
        <v/>
      </c>
    </row>
    <row r="154" spans="2:6" ht="15" x14ac:dyDescent="0.2">
      <c r="B154" s="11" t="str">
        <f ca="1">IFERROR(VLOOKUP(Таблица729[[#This Row],[НОМЕР]],#REF!,9,0),"")</f>
        <v/>
      </c>
      <c r="C154" s="12" t="str">
        <f ca="1">IF(Категорії!N154&lt;&gt;9999,Категорії!N154,"")</f>
        <v/>
      </c>
      <c r="D154" s="11" t="str">
        <f ca="1">IFERROR(VLOOKUP(Таблица729[[#This Row],[НОМЕР]],#REF!,2),"")</f>
        <v/>
      </c>
      <c r="E154" s="11" t="str">
        <f ca="1">IFERROR(VLOOKUP(Таблица729[[#This Row],[НОМЕР]],#REF!,6),"")</f>
        <v/>
      </c>
      <c r="F154" s="13" t="str">
        <f ca="1">IFERROR(VLOOKUP(Таблица729[[#This Row],[НОМЕР]],#REF!,4,0)-$J$2,"")</f>
        <v/>
      </c>
    </row>
    <row r="155" spans="2:6" ht="15" x14ac:dyDescent="0.2">
      <c r="B155" s="11" t="str">
        <f ca="1">IFERROR(VLOOKUP(Таблица729[[#This Row],[НОМЕР]],#REF!,9,0),"")</f>
        <v/>
      </c>
      <c r="C155" s="12" t="str">
        <f ca="1">IF(Категорії!N155&lt;&gt;9999,Категорії!N155,"")</f>
        <v/>
      </c>
      <c r="D155" s="11" t="str">
        <f ca="1">IFERROR(VLOOKUP(Таблица729[[#This Row],[НОМЕР]],#REF!,2),"")</f>
        <v/>
      </c>
      <c r="E155" s="11" t="str">
        <f ca="1">IFERROR(VLOOKUP(Таблица729[[#This Row],[НОМЕР]],#REF!,6),"")</f>
        <v/>
      </c>
      <c r="F155" s="13" t="str">
        <f ca="1">IFERROR(VLOOKUP(Таблица729[[#This Row],[НОМЕР]],#REF!,4,0)-$J$2,"")</f>
        <v/>
      </c>
    </row>
    <row r="156" spans="2:6" ht="15" x14ac:dyDescent="0.2">
      <c r="B156" s="11" t="str">
        <f ca="1">IFERROR(VLOOKUP(Таблица729[[#This Row],[НОМЕР]],#REF!,9,0),"")</f>
        <v/>
      </c>
      <c r="C156" s="12" t="str">
        <f ca="1">IF(Категорії!N156&lt;&gt;9999,Категорії!N156,"")</f>
        <v/>
      </c>
      <c r="D156" s="11" t="str">
        <f ca="1">IFERROR(VLOOKUP(Таблица729[[#This Row],[НОМЕР]],#REF!,2),"")</f>
        <v/>
      </c>
      <c r="E156" s="11" t="str">
        <f ca="1">IFERROR(VLOOKUP(Таблица729[[#This Row],[НОМЕР]],#REF!,6),"")</f>
        <v/>
      </c>
      <c r="F156" s="13" t="str">
        <f ca="1">IFERROR(VLOOKUP(Таблица729[[#This Row],[НОМЕР]],#REF!,4,0)-$J$2,"")</f>
        <v/>
      </c>
    </row>
    <row r="157" spans="2:6" ht="15" x14ac:dyDescent="0.2">
      <c r="B157" s="11" t="str">
        <f ca="1">IFERROR(VLOOKUP(Таблица729[[#This Row],[НОМЕР]],#REF!,9,0),"")</f>
        <v/>
      </c>
      <c r="C157" s="12" t="str">
        <f ca="1">IF(Категорії!N157&lt;&gt;9999,Категорії!N157,"")</f>
        <v/>
      </c>
      <c r="D157" s="11" t="str">
        <f ca="1">IFERROR(VLOOKUP(Таблица729[[#This Row],[НОМЕР]],#REF!,2),"")</f>
        <v/>
      </c>
      <c r="E157" s="11" t="str">
        <f ca="1">IFERROR(VLOOKUP(Таблица729[[#This Row],[НОМЕР]],#REF!,6),"")</f>
        <v/>
      </c>
      <c r="F157" s="13" t="str">
        <f ca="1">IFERROR(VLOOKUP(Таблица729[[#This Row],[НОМЕР]],#REF!,4,0)-$J$2,"")</f>
        <v/>
      </c>
    </row>
    <row r="158" spans="2:6" ht="15" x14ac:dyDescent="0.2">
      <c r="B158" s="11" t="str">
        <f ca="1">IFERROR(VLOOKUP(Таблица729[[#This Row],[НОМЕР]],#REF!,9,0),"")</f>
        <v/>
      </c>
      <c r="C158" s="12" t="str">
        <f ca="1">IF(Категорії!N158&lt;&gt;9999,Категорії!N158,"")</f>
        <v/>
      </c>
      <c r="D158" s="11" t="str">
        <f ca="1">IFERROR(VLOOKUP(Таблица729[[#This Row],[НОМЕР]],#REF!,2),"")</f>
        <v/>
      </c>
      <c r="E158" s="11" t="str">
        <f ca="1">IFERROR(VLOOKUP(Таблица729[[#This Row],[НОМЕР]],#REF!,6),"")</f>
        <v/>
      </c>
      <c r="F158" s="13" t="str">
        <f ca="1">IFERROR(VLOOKUP(Таблица729[[#This Row],[НОМЕР]],#REF!,4,0)-$J$2,"")</f>
        <v/>
      </c>
    </row>
    <row r="159" spans="2:6" ht="15" x14ac:dyDescent="0.2">
      <c r="B159" s="11" t="str">
        <f ca="1">IFERROR(VLOOKUP(Таблица729[[#This Row],[НОМЕР]],#REF!,9,0),"")</f>
        <v/>
      </c>
      <c r="C159" s="12" t="str">
        <f ca="1">IF(Категорії!N159&lt;&gt;9999,Категорії!N159,"")</f>
        <v/>
      </c>
      <c r="D159" s="11" t="str">
        <f ca="1">IFERROR(VLOOKUP(Таблица729[[#This Row],[НОМЕР]],#REF!,2),"")</f>
        <v/>
      </c>
      <c r="E159" s="11" t="str">
        <f ca="1">IFERROR(VLOOKUP(Таблица729[[#This Row],[НОМЕР]],#REF!,6),"")</f>
        <v/>
      </c>
      <c r="F159" s="13" t="str">
        <f ca="1">IFERROR(VLOOKUP(Таблица729[[#This Row],[НОМЕР]],#REF!,4,0)-$J$2,"")</f>
        <v/>
      </c>
    </row>
    <row r="160" spans="2:6" ht="15" x14ac:dyDescent="0.2">
      <c r="B160" s="11" t="str">
        <f ca="1">IFERROR(VLOOKUP(Таблица729[[#This Row],[НОМЕР]],#REF!,9,0),"")</f>
        <v/>
      </c>
      <c r="C160" s="12" t="str">
        <f ca="1">IF(Категорії!N160&lt;&gt;9999,Категорії!N160,"")</f>
        <v/>
      </c>
      <c r="D160" s="11" t="str">
        <f ca="1">IFERROR(VLOOKUP(Таблица729[[#This Row],[НОМЕР]],#REF!,2),"")</f>
        <v/>
      </c>
      <c r="E160" s="11" t="str">
        <f ca="1">IFERROR(VLOOKUP(Таблица729[[#This Row],[НОМЕР]],#REF!,6),"")</f>
        <v/>
      </c>
      <c r="F160" s="13" t="str">
        <f ca="1">IFERROR(VLOOKUP(Таблица729[[#This Row],[НОМЕР]],#REF!,4,0)-$J$2,"")</f>
        <v/>
      </c>
    </row>
    <row r="161" spans="2:6" ht="15" x14ac:dyDescent="0.2">
      <c r="B161" s="11" t="str">
        <f ca="1">IFERROR(VLOOKUP(Таблица729[[#This Row],[НОМЕР]],#REF!,9,0),"")</f>
        <v/>
      </c>
      <c r="C161" s="12" t="str">
        <f ca="1">IF(Категорії!N161&lt;&gt;9999,Категорії!N161,"")</f>
        <v/>
      </c>
      <c r="D161" s="11" t="str">
        <f ca="1">IFERROR(VLOOKUP(Таблица729[[#This Row],[НОМЕР]],#REF!,2),"")</f>
        <v/>
      </c>
      <c r="E161" s="11" t="str">
        <f ca="1">IFERROR(VLOOKUP(Таблица729[[#This Row],[НОМЕР]],#REF!,6),"")</f>
        <v/>
      </c>
      <c r="F161" s="13" t="str">
        <f ca="1">IFERROR(VLOOKUP(Таблица729[[#This Row],[НОМЕР]],#REF!,4,0)-$J$2,"")</f>
        <v/>
      </c>
    </row>
    <row r="162" spans="2:6" ht="15" x14ac:dyDescent="0.2">
      <c r="B162" s="11" t="str">
        <f ca="1">IFERROR(VLOOKUP(Таблица729[[#This Row],[НОМЕР]],#REF!,9,0),"")</f>
        <v/>
      </c>
      <c r="C162" s="12" t="str">
        <f ca="1">IF(Категорії!N162&lt;&gt;9999,Категорії!N162,"")</f>
        <v/>
      </c>
      <c r="D162" s="11" t="str">
        <f ca="1">IFERROR(VLOOKUP(Таблица729[[#This Row],[НОМЕР]],#REF!,2),"")</f>
        <v/>
      </c>
      <c r="E162" s="11" t="str">
        <f ca="1">IFERROR(VLOOKUP(Таблица729[[#This Row],[НОМЕР]],#REF!,6),"")</f>
        <v/>
      </c>
      <c r="F162" s="13" t="str">
        <f ca="1">IFERROR(VLOOKUP(Таблица729[[#This Row],[НОМЕР]],#REF!,4,0)-$J$2,"")</f>
        <v/>
      </c>
    </row>
    <row r="163" spans="2:6" ht="15" x14ac:dyDescent="0.2">
      <c r="B163" s="11" t="str">
        <f ca="1">IFERROR(VLOOKUP(Таблица729[[#This Row],[НОМЕР]],#REF!,9,0),"")</f>
        <v/>
      </c>
      <c r="C163" s="12" t="str">
        <f ca="1">IF(Категорії!N163&lt;&gt;9999,Категорії!N163,"")</f>
        <v/>
      </c>
      <c r="D163" s="11" t="str">
        <f ca="1">IFERROR(VLOOKUP(Таблица729[[#This Row],[НОМЕР]],#REF!,2),"")</f>
        <v/>
      </c>
      <c r="E163" s="11" t="str">
        <f ca="1">IFERROR(VLOOKUP(Таблица729[[#This Row],[НОМЕР]],#REF!,6),"")</f>
        <v/>
      </c>
      <c r="F163" s="13" t="str">
        <f ca="1">IFERROR(VLOOKUP(Таблица729[[#This Row],[НОМЕР]],#REF!,4,0)-$J$2,"")</f>
        <v/>
      </c>
    </row>
    <row r="164" spans="2:6" ht="15" x14ac:dyDescent="0.2">
      <c r="B164" s="11" t="str">
        <f ca="1">IFERROR(VLOOKUP(Таблица729[[#This Row],[НОМЕР]],#REF!,9,0),"")</f>
        <v/>
      </c>
      <c r="C164" s="12" t="str">
        <f ca="1">IF(Категорії!N164&lt;&gt;9999,Категорії!N164,"")</f>
        <v/>
      </c>
      <c r="D164" s="11" t="str">
        <f ca="1">IFERROR(VLOOKUP(Таблица729[[#This Row],[НОМЕР]],#REF!,2),"")</f>
        <v/>
      </c>
      <c r="E164" s="11" t="str">
        <f ca="1">IFERROR(VLOOKUP(Таблица729[[#This Row],[НОМЕР]],#REF!,6),"")</f>
        <v/>
      </c>
      <c r="F164" s="13" t="str">
        <f ca="1">IFERROR(VLOOKUP(Таблица729[[#This Row],[НОМЕР]],#REF!,4,0)-$J$2,"")</f>
        <v/>
      </c>
    </row>
    <row r="165" spans="2:6" ht="15" x14ac:dyDescent="0.2">
      <c r="B165" s="11" t="str">
        <f ca="1">IFERROR(VLOOKUP(Таблица729[[#This Row],[НОМЕР]],#REF!,9,0),"")</f>
        <v/>
      </c>
      <c r="C165" s="12" t="str">
        <f ca="1">IF(Категорії!N165&lt;&gt;9999,Категорії!N165,"")</f>
        <v/>
      </c>
      <c r="D165" s="11" t="str">
        <f ca="1">IFERROR(VLOOKUP(Таблица729[[#This Row],[НОМЕР]],#REF!,2),"")</f>
        <v/>
      </c>
      <c r="E165" s="11" t="str">
        <f ca="1">IFERROR(VLOOKUP(Таблица729[[#This Row],[НОМЕР]],#REF!,6),"")</f>
        <v/>
      </c>
      <c r="F165" s="13" t="str">
        <f ca="1">IFERROR(VLOOKUP(Таблица729[[#This Row],[НОМЕР]],#REF!,4,0)-$J$2,"")</f>
        <v/>
      </c>
    </row>
    <row r="166" spans="2:6" ht="15" x14ac:dyDescent="0.2">
      <c r="B166" s="11" t="str">
        <f ca="1">IFERROR(VLOOKUP(Таблица729[[#This Row],[НОМЕР]],#REF!,9,0),"")</f>
        <v/>
      </c>
      <c r="C166" s="12" t="str">
        <f ca="1">IF(Категорії!N166&lt;&gt;9999,Категорії!N166,"")</f>
        <v/>
      </c>
      <c r="D166" s="11" t="str">
        <f ca="1">IFERROR(VLOOKUP(Таблица729[[#This Row],[НОМЕР]],#REF!,2),"")</f>
        <v/>
      </c>
      <c r="E166" s="11" t="str">
        <f ca="1">IFERROR(VLOOKUP(Таблица729[[#This Row],[НОМЕР]],#REF!,6),"")</f>
        <v/>
      </c>
      <c r="F166" s="13" t="str">
        <f ca="1">IFERROR(VLOOKUP(Таблица729[[#This Row],[НОМЕР]],#REF!,4,0)-$J$2,"")</f>
        <v/>
      </c>
    </row>
    <row r="167" spans="2:6" ht="15" x14ac:dyDescent="0.2">
      <c r="B167" s="11" t="str">
        <f ca="1">IFERROR(VLOOKUP(Таблица729[[#This Row],[НОМЕР]],#REF!,9,0),"")</f>
        <v/>
      </c>
      <c r="C167" s="12" t="str">
        <f ca="1">IF(Категорії!N167&lt;&gt;9999,Категорії!N167,"")</f>
        <v/>
      </c>
      <c r="D167" s="11" t="str">
        <f ca="1">IFERROR(VLOOKUP(Таблица729[[#This Row],[НОМЕР]],#REF!,2),"")</f>
        <v/>
      </c>
      <c r="E167" s="11" t="str">
        <f ca="1">IFERROR(VLOOKUP(Таблица729[[#This Row],[НОМЕР]],#REF!,6),"")</f>
        <v/>
      </c>
      <c r="F167" s="13" t="str">
        <f ca="1">IFERROR(VLOOKUP(Таблица729[[#This Row],[НОМЕР]],#REF!,4,0)-$J$2,"")</f>
        <v/>
      </c>
    </row>
    <row r="168" spans="2:6" ht="15" x14ac:dyDescent="0.2">
      <c r="B168" s="11" t="str">
        <f ca="1">IFERROR(VLOOKUP(Таблица729[[#This Row],[НОМЕР]],#REF!,9,0),"")</f>
        <v/>
      </c>
      <c r="C168" s="12" t="str">
        <f ca="1">IF(Категорії!N168&lt;&gt;9999,Категорії!N168,"")</f>
        <v/>
      </c>
      <c r="D168" s="11" t="str">
        <f ca="1">IFERROR(VLOOKUP(Таблица729[[#This Row],[НОМЕР]],#REF!,2),"")</f>
        <v/>
      </c>
      <c r="E168" s="11" t="str">
        <f ca="1">IFERROR(VLOOKUP(Таблица729[[#This Row],[НОМЕР]],#REF!,6),"")</f>
        <v/>
      </c>
      <c r="F168" s="13" t="str">
        <f ca="1">IFERROR(VLOOKUP(Таблица729[[#This Row],[НОМЕР]],#REF!,4,0)-$J$2,"")</f>
        <v/>
      </c>
    </row>
    <row r="169" spans="2:6" ht="15" x14ac:dyDescent="0.2">
      <c r="B169" s="11" t="str">
        <f ca="1">IFERROR(VLOOKUP(Таблица729[[#This Row],[НОМЕР]],#REF!,9,0),"")</f>
        <v/>
      </c>
      <c r="C169" s="12" t="str">
        <f ca="1">IF(Категорії!N169&lt;&gt;9999,Категорії!N169,"")</f>
        <v/>
      </c>
      <c r="D169" s="11" t="str">
        <f ca="1">IFERROR(VLOOKUP(Таблица729[[#This Row],[НОМЕР]],#REF!,2),"")</f>
        <v/>
      </c>
      <c r="E169" s="11" t="str">
        <f ca="1">IFERROR(VLOOKUP(Таблица729[[#This Row],[НОМЕР]],#REF!,6),"")</f>
        <v/>
      </c>
      <c r="F169" s="13" t="str">
        <f ca="1">IFERROR(VLOOKUP(Таблица729[[#This Row],[НОМЕР]],#REF!,4,0)-$J$2,"")</f>
        <v/>
      </c>
    </row>
    <row r="170" spans="2:6" ht="15" x14ac:dyDescent="0.2">
      <c r="B170" s="11" t="str">
        <f ca="1">IFERROR(VLOOKUP(Таблица729[[#This Row],[НОМЕР]],#REF!,9,0),"")</f>
        <v/>
      </c>
      <c r="C170" s="12" t="str">
        <f ca="1">IF(Категорії!N170&lt;&gt;9999,Категорії!N170,"")</f>
        <v/>
      </c>
      <c r="D170" s="11" t="str">
        <f ca="1">IFERROR(VLOOKUP(Таблица729[[#This Row],[НОМЕР]],#REF!,2),"")</f>
        <v/>
      </c>
      <c r="E170" s="11" t="str">
        <f ca="1">IFERROR(VLOOKUP(Таблица729[[#This Row],[НОМЕР]],#REF!,6),"")</f>
        <v/>
      </c>
      <c r="F170" s="13" t="str">
        <f ca="1">IFERROR(VLOOKUP(Таблица729[[#This Row],[НОМЕР]],#REF!,4,0)-$J$2,"")</f>
        <v/>
      </c>
    </row>
    <row r="171" spans="2:6" ht="15" x14ac:dyDescent="0.2">
      <c r="B171" s="11" t="str">
        <f ca="1">IFERROR(VLOOKUP(Таблица729[[#This Row],[НОМЕР]],#REF!,9,0),"")</f>
        <v/>
      </c>
      <c r="C171" s="12" t="str">
        <f ca="1">IF(Категорії!N171&lt;&gt;9999,Категорії!N171,"")</f>
        <v/>
      </c>
      <c r="D171" s="11" t="str">
        <f ca="1">IFERROR(VLOOKUP(Таблица729[[#This Row],[НОМЕР]],#REF!,2),"")</f>
        <v/>
      </c>
      <c r="E171" s="11" t="str">
        <f ca="1">IFERROR(VLOOKUP(Таблица729[[#This Row],[НОМЕР]],#REF!,6),"")</f>
        <v/>
      </c>
      <c r="F171" s="13" t="str">
        <f ca="1">IFERROR(VLOOKUP(Таблица729[[#This Row],[НОМЕР]],#REF!,4,0)-$J$2,"")</f>
        <v/>
      </c>
    </row>
    <row r="172" spans="2:6" ht="15" x14ac:dyDescent="0.2">
      <c r="B172" s="11" t="str">
        <f ca="1">IFERROR(VLOOKUP(Таблица729[[#This Row],[НОМЕР]],#REF!,9,0),"")</f>
        <v/>
      </c>
      <c r="C172" s="12" t="str">
        <f ca="1">IF(Категорії!N172&lt;&gt;9999,Категорії!N172,"")</f>
        <v/>
      </c>
      <c r="D172" s="11" t="str">
        <f ca="1">IFERROR(VLOOKUP(Таблица729[[#This Row],[НОМЕР]],#REF!,2),"")</f>
        <v/>
      </c>
      <c r="E172" s="11" t="str">
        <f ca="1">IFERROR(VLOOKUP(Таблица729[[#This Row],[НОМЕР]],#REF!,6),"")</f>
        <v/>
      </c>
      <c r="F172" s="13" t="str">
        <f ca="1">IFERROR(VLOOKUP(Таблица729[[#This Row],[НОМЕР]],#REF!,4,0)-$J$2,"")</f>
        <v/>
      </c>
    </row>
    <row r="173" spans="2:6" ht="15" x14ac:dyDescent="0.2">
      <c r="B173" s="11" t="str">
        <f ca="1">IFERROR(VLOOKUP(Таблица729[[#This Row],[НОМЕР]],#REF!,9,0),"")</f>
        <v/>
      </c>
      <c r="C173" s="12" t="str">
        <f ca="1">IF(Категорії!N173&lt;&gt;9999,Категорії!N173,"")</f>
        <v/>
      </c>
      <c r="D173" s="11" t="str">
        <f ca="1">IFERROR(VLOOKUP(Таблица729[[#This Row],[НОМЕР]],#REF!,2),"")</f>
        <v/>
      </c>
      <c r="E173" s="11" t="str">
        <f ca="1">IFERROR(VLOOKUP(Таблица729[[#This Row],[НОМЕР]],#REF!,6),"")</f>
        <v/>
      </c>
      <c r="F173" s="13" t="str">
        <f ca="1">IFERROR(VLOOKUP(Таблица729[[#This Row],[НОМЕР]],#REF!,4,0)-$J$2,"")</f>
        <v/>
      </c>
    </row>
    <row r="174" spans="2:6" ht="15" x14ac:dyDescent="0.2">
      <c r="B174" s="11" t="str">
        <f ca="1">IFERROR(VLOOKUP(Таблица729[[#This Row],[НОМЕР]],#REF!,9,0),"")</f>
        <v/>
      </c>
      <c r="C174" s="12" t="str">
        <f ca="1">IF(Категорії!N174&lt;&gt;9999,Категорії!N174,"")</f>
        <v/>
      </c>
      <c r="D174" s="11" t="str">
        <f ca="1">IFERROR(VLOOKUP(Таблица729[[#This Row],[НОМЕР]],#REF!,2),"")</f>
        <v/>
      </c>
      <c r="E174" s="11" t="str">
        <f ca="1">IFERROR(VLOOKUP(Таблица729[[#This Row],[НОМЕР]],#REF!,6),"")</f>
        <v/>
      </c>
      <c r="F174" s="13" t="str">
        <f ca="1">IFERROR(VLOOKUP(Таблица729[[#This Row],[НОМЕР]],#REF!,4,0)-$J$2,"")</f>
        <v/>
      </c>
    </row>
    <row r="175" spans="2:6" ht="15" x14ac:dyDescent="0.2">
      <c r="B175" s="11" t="str">
        <f ca="1">IFERROR(VLOOKUP(Таблица729[[#This Row],[НОМЕР]],#REF!,9,0),"")</f>
        <v/>
      </c>
      <c r="C175" s="12" t="str">
        <f ca="1">IF(Категорії!N175&lt;&gt;9999,Категорії!N175,"")</f>
        <v/>
      </c>
      <c r="D175" s="11" t="str">
        <f ca="1">IFERROR(VLOOKUP(Таблица729[[#This Row],[НОМЕР]],#REF!,2),"")</f>
        <v/>
      </c>
      <c r="E175" s="11" t="str">
        <f ca="1">IFERROR(VLOOKUP(Таблица729[[#This Row],[НОМЕР]],#REF!,6),"")</f>
        <v/>
      </c>
      <c r="F175" s="13" t="str">
        <f ca="1">IFERROR(VLOOKUP(Таблица729[[#This Row],[НОМЕР]],#REF!,4,0)-$J$2,"")</f>
        <v/>
      </c>
    </row>
    <row r="176" spans="2:6" ht="15" x14ac:dyDescent="0.2">
      <c r="B176" s="11" t="str">
        <f ca="1">IFERROR(VLOOKUP(Таблица729[[#This Row],[НОМЕР]],#REF!,9,0),"")</f>
        <v/>
      </c>
      <c r="C176" s="12" t="str">
        <f ca="1">IF(Категорії!N176&lt;&gt;9999,Категорії!N176,"")</f>
        <v/>
      </c>
      <c r="D176" s="11" t="str">
        <f ca="1">IFERROR(VLOOKUP(Таблица729[[#This Row],[НОМЕР]],#REF!,2),"")</f>
        <v/>
      </c>
      <c r="E176" s="11" t="str">
        <f ca="1">IFERROR(VLOOKUP(Таблица729[[#This Row],[НОМЕР]],#REF!,6),"")</f>
        <v/>
      </c>
      <c r="F176" s="13" t="str">
        <f ca="1">IFERROR(VLOOKUP(Таблица729[[#This Row],[НОМЕР]],#REF!,4,0)-$J$2,"")</f>
        <v/>
      </c>
    </row>
    <row r="177" spans="2:6" ht="15" x14ac:dyDescent="0.2">
      <c r="B177" s="11" t="str">
        <f ca="1">IFERROR(VLOOKUP(Таблица729[[#This Row],[НОМЕР]],#REF!,9,0),"")</f>
        <v/>
      </c>
      <c r="C177" s="12" t="str">
        <f ca="1">IF(Категорії!N177&lt;&gt;9999,Категорії!N177,"")</f>
        <v/>
      </c>
      <c r="D177" s="11" t="str">
        <f ca="1">IFERROR(VLOOKUP(Таблица729[[#This Row],[НОМЕР]],#REF!,2),"")</f>
        <v/>
      </c>
      <c r="E177" s="11" t="str">
        <f ca="1">IFERROR(VLOOKUP(Таблица729[[#This Row],[НОМЕР]],#REF!,6),"")</f>
        <v/>
      </c>
      <c r="F177" s="13" t="str">
        <f ca="1">IFERROR(VLOOKUP(Таблица729[[#This Row],[НОМЕР]],#REF!,4,0)-$J$2,"")</f>
        <v/>
      </c>
    </row>
    <row r="178" spans="2:6" ht="15" x14ac:dyDescent="0.2">
      <c r="B178" s="11" t="str">
        <f ca="1">IFERROR(VLOOKUP(Таблица729[[#This Row],[НОМЕР]],#REF!,9,0),"")</f>
        <v/>
      </c>
      <c r="C178" s="12" t="str">
        <f ca="1">IF(Категорії!N178&lt;&gt;9999,Категорії!N178,"")</f>
        <v/>
      </c>
      <c r="D178" s="11" t="str">
        <f ca="1">IFERROR(VLOOKUP(Таблица729[[#This Row],[НОМЕР]],#REF!,2),"")</f>
        <v/>
      </c>
      <c r="E178" s="11" t="str">
        <f ca="1">IFERROR(VLOOKUP(Таблица729[[#This Row],[НОМЕР]],#REF!,6),"")</f>
        <v/>
      </c>
      <c r="F178" s="13" t="str">
        <f ca="1">IFERROR(VLOOKUP(Таблица729[[#This Row],[НОМЕР]],#REF!,4,0)-$J$2,"")</f>
        <v/>
      </c>
    </row>
    <row r="179" spans="2:6" ht="15" x14ac:dyDescent="0.2">
      <c r="B179" s="11" t="str">
        <f ca="1">IFERROR(VLOOKUP(Таблица729[[#This Row],[НОМЕР]],#REF!,9,0),"")</f>
        <v/>
      </c>
      <c r="C179" s="12" t="str">
        <f ca="1">IF(Категорії!N179&lt;&gt;9999,Категорії!N179,"")</f>
        <v/>
      </c>
      <c r="D179" s="11" t="str">
        <f ca="1">IFERROR(VLOOKUP(Таблица729[[#This Row],[НОМЕР]],#REF!,2),"")</f>
        <v/>
      </c>
      <c r="E179" s="11" t="str">
        <f ca="1">IFERROR(VLOOKUP(Таблица729[[#This Row],[НОМЕР]],#REF!,6),"")</f>
        <v/>
      </c>
      <c r="F179" s="13" t="str">
        <f ca="1">IFERROR(VLOOKUP(Таблица729[[#This Row],[НОМЕР]],#REF!,4,0)-$J$2,"")</f>
        <v/>
      </c>
    </row>
    <row r="180" spans="2:6" ht="15" x14ac:dyDescent="0.2">
      <c r="B180" s="11" t="str">
        <f ca="1">IFERROR(VLOOKUP(Таблица729[[#This Row],[НОМЕР]],#REF!,9,0),"")</f>
        <v/>
      </c>
      <c r="C180" s="12" t="str">
        <f ca="1">IF(Категорії!N180&lt;&gt;9999,Категорії!N180,"")</f>
        <v/>
      </c>
      <c r="D180" s="11" t="str">
        <f ca="1">IFERROR(VLOOKUP(Таблица729[[#This Row],[НОМЕР]],#REF!,2),"")</f>
        <v/>
      </c>
      <c r="E180" s="11" t="str">
        <f ca="1">IFERROR(VLOOKUP(Таблица729[[#This Row],[НОМЕР]],#REF!,6),"")</f>
        <v/>
      </c>
      <c r="F180" s="13" t="str">
        <f ca="1">IFERROR(VLOOKUP(Таблица729[[#This Row],[НОМЕР]],#REF!,4,0)-$J$2,"")</f>
        <v/>
      </c>
    </row>
    <row r="181" spans="2:6" ht="15" x14ac:dyDescent="0.2">
      <c r="B181" s="11" t="str">
        <f ca="1">IFERROR(VLOOKUP(Таблица729[[#This Row],[НОМЕР]],#REF!,9,0),"")</f>
        <v/>
      </c>
      <c r="C181" s="12" t="str">
        <f ca="1">IF(Категорії!N181&lt;&gt;9999,Категорії!N181,"")</f>
        <v/>
      </c>
      <c r="D181" s="11" t="str">
        <f ca="1">IFERROR(VLOOKUP(Таблица729[[#This Row],[НОМЕР]],#REF!,2),"")</f>
        <v/>
      </c>
      <c r="E181" s="11" t="str">
        <f ca="1">IFERROR(VLOOKUP(Таблица729[[#This Row],[НОМЕР]],#REF!,6),"")</f>
        <v/>
      </c>
      <c r="F181" s="13" t="str">
        <f ca="1">IFERROR(VLOOKUP(Таблица729[[#This Row],[НОМЕР]],#REF!,4,0)-$J$2,"")</f>
        <v/>
      </c>
    </row>
    <row r="182" spans="2:6" ht="15" x14ac:dyDescent="0.2">
      <c r="B182" s="11" t="str">
        <f ca="1">IFERROR(VLOOKUP(Таблица729[[#This Row],[НОМЕР]],#REF!,9,0),"")</f>
        <v/>
      </c>
      <c r="C182" s="12" t="str">
        <f ca="1">IF(Категорії!N182&lt;&gt;9999,Категорії!N182,"")</f>
        <v/>
      </c>
      <c r="D182" s="11" t="str">
        <f ca="1">IFERROR(VLOOKUP(Таблица729[[#This Row],[НОМЕР]],#REF!,2),"")</f>
        <v/>
      </c>
      <c r="E182" s="11" t="str">
        <f ca="1">IFERROR(VLOOKUP(Таблица729[[#This Row],[НОМЕР]],#REF!,6),"")</f>
        <v/>
      </c>
      <c r="F182" s="13" t="str">
        <f ca="1">IFERROR(VLOOKUP(Таблица729[[#This Row],[НОМЕР]],#REF!,4,0)-$J$2,"")</f>
        <v/>
      </c>
    </row>
    <row r="183" spans="2:6" ht="15" x14ac:dyDescent="0.2">
      <c r="B183" s="11" t="str">
        <f ca="1">IFERROR(VLOOKUP(Таблица729[[#This Row],[НОМЕР]],#REF!,9,0),"")</f>
        <v/>
      </c>
      <c r="C183" s="12" t="str">
        <f ca="1">IF(Категорії!N183&lt;&gt;9999,Категорії!N183,"")</f>
        <v/>
      </c>
      <c r="D183" s="11" t="str">
        <f ca="1">IFERROR(VLOOKUP(Таблица729[[#This Row],[НОМЕР]],#REF!,2),"")</f>
        <v/>
      </c>
      <c r="E183" s="11" t="str">
        <f ca="1">IFERROR(VLOOKUP(Таблица729[[#This Row],[НОМЕР]],#REF!,6),"")</f>
        <v/>
      </c>
      <c r="F183" s="13" t="str">
        <f ca="1">IFERROR(VLOOKUP(Таблица729[[#This Row],[НОМЕР]],#REF!,4,0)-$J$2,"")</f>
        <v/>
      </c>
    </row>
    <row r="184" spans="2:6" ht="15" x14ac:dyDescent="0.2">
      <c r="B184" s="11" t="str">
        <f ca="1">IFERROR(VLOOKUP(Таблица729[[#This Row],[НОМЕР]],#REF!,9,0),"")</f>
        <v/>
      </c>
      <c r="C184" s="12" t="str">
        <f ca="1">IF(Категорії!N184&lt;&gt;9999,Категорії!N184,"")</f>
        <v/>
      </c>
      <c r="D184" s="11" t="str">
        <f ca="1">IFERROR(VLOOKUP(Таблица729[[#This Row],[НОМЕР]],#REF!,2),"")</f>
        <v/>
      </c>
      <c r="E184" s="11" t="str">
        <f ca="1">IFERROR(VLOOKUP(Таблица729[[#This Row],[НОМЕР]],#REF!,6),"")</f>
        <v/>
      </c>
      <c r="F184" s="13" t="str">
        <f ca="1">IFERROR(VLOOKUP(Таблица729[[#This Row],[НОМЕР]],#REF!,4,0)-$J$2,"")</f>
        <v/>
      </c>
    </row>
    <row r="185" spans="2:6" ht="15" x14ac:dyDescent="0.2">
      <c r="B185" s="11" t="str">
        <f ca="1">IFERROR(VLOOKUP(Таблица729[[#This Row],[НОМЕР]],#REF!,9,0),"")</f>
        <v/>
      </c>
      <c r="C185" s="12" t="str">
        <f ca="1">IF(Категорії!N185&lt;&gt;9999,Категорії!N185,"")</f>
        <v/>
      </c>
      <c r="D185" s="11" t="str">
        <f ca="1">IFERROR(VLOOKUP(Таблица729[[#This Row],[НОМЕР]],#REF!,2),"")</f>
        <v/>
      </c>
      <c r="E185" s="11" t="str">
        <f ca="1">IFERROR(VLOOKUP(Таблица729[[#This Row],[НОМЕР]],#REF!,6),"")</f>
        <v/>
      </c>
      <c r="F185" s="13" t="str">
        <f ca="1">IFERROR(VLOOKUP(Таблица729[[#This Row],[НОМЕР]],#REF!,4,0)-$J$2,"")</f>
        <v/>
      </c>
    </row>
    <row r="186" spans="2:6" ht="15" x14ac:dyDescent="0.2">
      <c r="B186" s="11" t="str">
        <f ca="1">IFERROR(VLOOKUP(Таблица729[[#This Row],[НОМЕР]],#REF!,9,0),"")</f>
        <v/>
      </c>
      <c r="C186" s="12" t="str">
        <f ca="1">IF(Категорії!N186&lt;&gt;9999,Категорії!N186,"")</f>
        <v/>
      </c>
      <c r="D186" s="11" t="str">
        <f ca="1">IFERROR(VLOOKUP(Таблица729[[#This Row],[НОМЕР]],#REF!,2),"")</f>
        <v/>
      </c>
      <c r="E186" s="11" t="str">
        <f ca="1">IFERROR(VLOOKUP(Таблица729[[#This Row],[НОМЕР]],#REF!,6),"")</f>
        <v/>
      </c>
      <c r="F186" s="13" t="str">
        <f ca="1">IFERROR(VLOOKUP(Таблица729[[#This Row],[НОМЕР]],#REF!,4,0)-$J$2,"")</f>
        <v/>
      </c>
    </row>
    <row r="187" spans="2:6" ht="15" x14ac:dyDescent="0.2">
      <c r="B187" s="11" t="str">
        <f ca="1">IFERROR(VLOOKUP(Таблица729[[#This Row],[НОМЕР]],#REF!,9,0),"")</f>
        <v/>
      </c>
      <c r="C187" s="12" t="str">
        <f ca="1">IF(Категорії!N187&lt;&gt;9999,Категорії!N187,"")</f>
        <v/>
      </c>
      <c r="D187" s="11" t="str">
        <f ca="1">IFERROR(VLOOKUP(Таблица729[[#This Row],[НОМЕР]],#REF!,2),"")</f>
        <v/>
      </c>
      <c r="E187" s="11" t="str">
        <f ca="1">IFERROR(VLOOKUP(Таблица729[[#This Row],[НОМЕР]],#REF!,6),"")</f>
        <v/>
      </c>
      <c r="F187" s="13" t="str">
        <f ca="1">IFERROR(VLOOKUP(Таблица729[[#This Row],[НОМЕР]],#REF!,4,0)-$J$2,"")</f>
        <v/>
      </c>
    </row>
    <row r="188" spans="2:6" ht="15" x14ac:dyDescent="0.2">
      <c r="B188" s="11" t="str">
        <f ca="1">IFERROR(VLOOKUP(Таблица729[[#This Row],[НОМЕР]],#REF!,9,0),"")</f>
        <v/>
      </c>
      <c r="C188" s="12" t="str">
        <f ca="1">IF(Категорії!N188&lt;&gt;9999,Категорії!N188,"")</f>
        <v/>
      </c>
      <c r="D188" s="11" t="str">
        <f ca="1">IFERROR(VLOOKUP(Таблица729[[#This Row],[НОМЕР]],#REF!,2),"")</f>
        <v/>
      </c>
      <c r="E188" s="11" t="str">
        <f ca="1">IFERROR(VLOOKUP(Таблица729[[#This Row],[НОМЕР]],#REF!,6),"")</f>
        <v/>
      </c>
      <c r="F188" s="13" t="str">
        <f ca="1">IFERROR(VLOOKUP(Таблица729[[#This Row],[НОМЕР]],#REF!,4,0)-$J$2,"")</f>
        <v/>
      </c>
    </row>
    <row r="189" spans="2:6" ht="15" x14ac:dyDescent="0.2">
      <c r="B189" s="11" t="str">
        <f ca="1">IFERROR(VLOOKUP(Таблица729[[#This Row],[НОМЕР]],#REF!,9,0),"")</f>
        <v/>
      </c>
      <c r="C189" s="12" t="str">
        <f ca="1">IF(Категорії!N189&lt;&gt;9999,Категорії!N189,"")</f>
        <v/>
      </c>
      <c r="D189" s="11" t="str">
        <f ca="1">IFERROR(VLOOKUP(Таблица729[[#This Row],[НОМЕР]],#REF!,2),"")</f>
        <v/>
      </c>
      <c r="E189" s="11" t="str">
        <f ca="1">IFERROR(VLOOKUP(Таблица729[[#This Row],[НОМЕР]],#REF!,6),"")</f>
        <v/>
      </c>
      <c r="F189" s="13" t="str">
        <f ca="1">IFERROR(VLOOKUP(Таблица729[[#This Row],[НОМЕР]],#REF!,4,0)-$J$2,"")</f>
        <v/>
      </c>
    </row>
    <row r="190" spans="2:6" ht="15" x14ac:dyDescent="0.2">
      <c r="B190" s="11" t="str">
        <f ca="1">IFERROR(VLOOKUP(Таблица729[[#This Row],[НОМЕР]],#REF!,9,0),"")</f>
        <v/>
      </c>
      <c r="C190" s="12" t="str">
        <f ca="1">IF(Категорії!N190&lt;&gt;9999,Категорії!N190,"")</f>
        <v/>
      </c>
      <c r="D190" s="11" t="str">
        <f ca="1">IFERROR(VLOOKUP(Таблица729[[#This Row],[НОМЕР]],#REF!,2),"")</f>
        <v/>
      </c>
      <c r="E190" s="11" t="str">
        <f ca="1">IFERROR(VLOOKUP(Таблица729[[#This Row],[НОМЕР]],#REF!,6),"")</f>
        <v/>
      </c>
      <c r="F190" s="13" t="str">
        <f ca="1">IFERROR(VLOOKUP(Таблица729[[#This Row],[НОМЕР]],#REF!,4,0)-$J$2,"")</f>
        <v/>
      </c>
    </row>
    <row r="191" spans="2:6" ht="15" x14ac:dyDescent="0.2">
      <c r="B191" s="11" t="str">
        <f ca="1">IFERROR(VLOOKUP(Таблица729[[#This Row],[НОМЕР]],#REF!,9,0),"")</f>
        <v/>
      </c>
      <c r="C191" s="12" t="str">
        <f ca="1">IF(Категорії!N191&lt;&gt;9999,Категорії!N191,"")</f>
        <v/>
      </c>
      <c r="D191" s="11" t="str">
        <f ca="1">IFERROR(VLOOKUP(Таблица729[[#This Row],[НОМЕР]],#REF!,2),"")</f>
        <v/>
      </c>
      <c r="E191" s="11" t="str">
        <f ca="1">IFERROR(VLOOKUP(Таблица729[[#This Row],[НОМЕР]],#REF!,6),"")</f>
        <v/>
      </c>
      <c r="F191" s="13" t="str">
        <f ca="1">IFERROR(VLOOKUP(Таблица729[[#This Row],[НОМЕР]],#REF!,4,0)-$J$2,"")</f>
        <v/>
      </c>
    </row>
    <row r="192" spans="2:6" ht="15" x14ac:dyDescent="0.2">
      <c r="B192" s="11" t="str">
        <f ca="1">IFERROR(VLOOKUP(Таблица729[[#This Row],[НОМЕР]],#REF!,9,0),"")</f>
        <v/>
      </c>
      <c r="C192" s="12" t="str">
        <f ca="1">IF(Категорії!N192&lt;&gt;9999,Категорії!N192,"")</f>
        <v/>
      </c>
      <c r="D192" s="11" t="str">
        <f ca="1">IFERROR(VLOOKUP(Таблица729[[#This Row],[НОМЕР]],#REF!,2),"")</f>
        <v/>
      </c>
      <c r="E192" s="11" t="str">
        <f ca="1">IFERROR(VLOOKUP(Таблица729[[#This Row],[НОМЕР]],#REF!,6),"")</f>
        <v/>
      </c>
      <c r="F192" s="13" t="str">
        <f ca="1">IFERROR(VLOOKUP(Таблица729[[#This Row],[НОМЕР]],#REF!,4,0)-$J$2,"")</f>
        <v/>
      </c>
    </row>
    <row r="193" spans="2:6" ht="15" x14ac:dyDescent="0.2">
      <c r="B193" s="11" t="str">
        <f ca="1">IFERROR(VLOOKUP(Таблица729[[#This Row],[НОМЕР]],#REF!,9,0),"")</f>
        <v/>
      </c>
      <c r="C193" s="12" t="str">
        <f ca="1">IF(Категорії!N193&lt;&gt;9999,Категорії!N193,"")</f>
        <v/>
      </c>
      <c r="D193" s="11" t="str">
        <f ca="1">IFERROR(VLOOKUP(Таблица729[[#This Row],[НОМЕР]],#REF!,2),"")</f>
        <v/>
      </c>
      <c r="E193" s="11" t="str">
        <f ca="1">IFERROR(VLOOKUP(Таблица729[[#This Row],[НОМЕР]],#REF!,6),"")</f>
        <v/>
      </c>
      <c r="F193" s="13" t="str">
        <f ca="1">IFERROR(VLOOKUP(Таблица729[[#This Row],[НОМЕР]],#REF!,4,0)-$J$2,"")</f>
        <v/>
      </c>
    </row>
    <row r="194" spans="2:6" ht="15" x14ac:dyDescent="0.2">
      <c r="B194" s="11" t="str">
        <f ca="1">IFERROR(VLOOKUP(Таблица729[[#This Row],[НОМЕР]],#REF!,9,0),"")</f>
        <v/>
      </c>
      <c r="C194" s="12" t="str">
        <f ca="1">IF(Категорії!N194&lt;&gt;9999,Категорії!N194,"")</f>
        <v/>
      </c>
      <c r="D194" s="11" t="str">
        <f ca="1">IFERROR(VLOOKUP(Таблица729[[#This Row],[НОМЕР]],#REF!,2),"")</f>
        <v/>
      </c>
      <c r="E194" s="11" t="str">
        <f ca="1">IFERROR(VLOOKUP(Таблица729[[#This Row],[НОМЕР]],#REF!,6),"")</f>
        <v/>
      </c>
      <c r="F194" s="13" t="str">
        <f ca="1">IFERROR(VLOOKUP(Таблица729[[#This Row],[НОМЕР]],#REF!,4,0)-$J$2,"")</f>
        <v/>
      </c>
    </row>
    <row r="195" spans="2:6" ht="15" x14ac:dyDescent="0.2">
      <c r="B195" s="11" t="str">
        <f ca="1">IFERROR(VLOOKUP(Таблица729[[#This Row],[НОМЕР]],#REF!,9,0),"")</f>
        <v/>
      </c>
      <c r="C195" s="12" t="str">
        <f ca="1">IF(Категорії!N195&lt;&gt;9999,Категорії!N195,"")</f>
        <v/>
      </c>
      <c r="D195" s="11" t="str">
        <f ca="1">IFERROR(VLOOKUP(Таблица729[[#This Row],[НОМЕР]],#REF!,2),"")</f>
        <v/>
      </c>
      <c r="E195" s="11" t="str">
        <f ca="1">IFERROR(VLOOKUP(Таблица729[[#This Row],[НОМЕР]],#REF!,6),"")</f>
        <v/>
      </c>
      <c r="F195" s="13" t="str">
        <f ca="1">IFERROR(VLOOKUP(Таблица729[[#This Row],[НОМЕР]],#REF!,4,0)-$J$2,"")</f>
        <v/>
      </c>
    </row>
    <row r="196" spans="2:6" ht="15" x14ac:dyDescent="0.2">
      <c r="B196" s="11" t="str">
        <f ca="1">IFERROR(VLOOKUP(Таблица729[[#This Row],[НОМЕР]],#REF!,9,0),"")</f>
        <v/>
      </c>
      <c r="C196" s="12" t="str">
        <f ca="1">IF(Категорії!N196&lt;&gt;9999,Категорії!N196,"")</f>
        <v/>
      </c>
      <c r="D196" s="11" t="str">
        <f ca="1">IFERROR(VLOOKUP(Таблица729[[#This Row],[НОМЕР]],#REF!,2),"")</f>
        <v/>
      </c>
      <c r="E196" s="11" t="str">
        <f ca="1">IFERROR(VLOOKUP(Таблица729[[#This Row],[НОМЕР]],#REF!,6),"")</f>
        <v/>
      </c>
      <c r="F196" s="13" t="str">
        <f ca="1">IFERROR(VLOOKUP(Таблица729[[#This Row],[НОМЕР]],#REF!,4,0)-$J$2,"")</f>
        <v/>
      </c>
    </row>
    <row r="197" spans="2:6" ht="15" x14ac:dyDescent="0.2">
      <c r="B197" s="11" t="str">
        <f ca="1">IFERROR(VLOOKUP(Таблица729[[#This Row],[НОМЕР]],#REF!,9,0),"")</f>
        <v/>
      </c>
      <c r="C197" s="12" t="str">
        <f ca="1">IF(Категорії!N197&lt;&gt;9999,Категорії!N197,"")</f>
        <v/>
      </c>
      <c r="D197" s="11" t="str">
        <f ca="1">IFERROR(VLOOKUP(Таблица729[[#This Row],[НОМЕР]],#REF!,2),"")</f>
        <v/>
      </c>
      <c r="E197" s="11" t="str">
        <f ca="1">IFERROR(VLOOKUP(Таблица729[[#This Row],[НОМЕР]],#REF!,6),"")</f>
        <v/>
      </c>
      <c r="F197" s="13" t="str">
        <f ca="1">IFERROR(VLOOKUP(Таблица729[[#This Row],[НОМЕР]],#REF!,4,0)-$J$2,"")</f>
        <v/>
      </c>
    </row>
    <row r="198" spans="2:6" ht="15" x14ac:dyDescent="0.2">
      <c r="B198" s="11" t="str">
        <f ca="1">IFERROR(VLOOKUP(Таблица729[[#This Row],[НОМЕР]],#REF!,9,0),"")</f>
        <v/>
      </c>
      <c r="C198" s="12" t="str">
        <f ca="1">IF(Категорії!N198&lt;&gt;9999,Категорії!N198,"")</f>
        <v/>
      </c>
      <c r="D198" s="11" t="str">
        <f ca="1">IFERROR(VLOOKUP(Таблица729[[#This Row],[НОМЕР]],#REF!,2),"")</f>
        <v/>
      </c>
      <c r="E198" s="11" t="str">
        <f ca="1">IFERROR(VLOOKUP(Таблица729[[#This Row],[НОМЕР]],#REF!,6),"")</f>
        <v/>
      </c>
      <c r="F198" s="13" t="str">
        <f ca="1">IFERROR(VLOOKUP(Таблица729[[#This Row],[НОМЕР]],#REF!,4,0)-$J$2,"")</f>
        <v/>
      </c>
    </row>
    <row r="199" spans="2:6" ht="15" x14ac:dyDescent="0.2">
      <c r="B199" s="11" t="str">
        <f ca="1">IFERROR(VLOOKUP(Таблица729[[#This Row],[НОМЕР]],#REF!,9,0),"")</f>
        <v/>
      </c>
      <c r="C199" s="12" t="str">
        <f ca="1">IF(Категорії!N199&lt;&gt;9999,Категорії!N199,"")</f>
        <v/>
      </c>
      <c r="D199" s="11" t="str">
        <f ca="1">IFERROR(VLOOKUP(Таблица729[[#This Row],[НОМЕР]],#REF!,2),"")</f>
        <v/>
      </c>
      <c r="E199" s="11" t="str">
        <f ca="1">IFERROR(VLOOKUP(Таблица729[[#This Row],[НОМЕР]],#REF!,6),"")</f>
        <v/>
      </c>
      <c r="F199" s="13" t="str">
        <f ca="1">IFERROR(VLOOKUP(Таблица729[[#This Row],[НОМЕР]],#REF!,4,0)-$J$2,"")</f>
        <v/>
      </c>
    </row>
    <row r="200" spans="2:6" ht="15" x14ac:dyDescent="0.2">
      <c r="B200" s="11" t="str">
        <f ca="1">IFERROR(VLOOKUP(Таблица729[[#This Row],[НОМЕР]],#REF!,9,0),"")</f>
        <v/>
      </c>
      <c r="C200" s="12" t="str">
        <f ca="1">IF(Категорії!N200&lt;&gt;9999,Категорії!N200,"")</f>
        <v/>
      </c>
      <c r="D200" s="11" t="str">
        <f ca="1">IFERROR(VLOOKUP(Таблица729[[#This Row],[НОМЕР]],#REF!,2),"")</f>
        <v/>
      </c>
      <c r="E200" s="11" t="str">
        <f ca="1">IFERROR(VLOOKUP(Таблица729[[#This Row],[НОМЕР]],#REF!,6),"")</f>
        <v/>
      </c>
      <c r="F200" s="13" t="str">
        <f ca="1">IFERROR(VLOOKUP(Таблица729[[#This Row],[НОМЕР]],#REF!,4,0)-$J$2,"")</f>
        <v/>
      </c>
    </row>
    <row r="201" spans="2:6" ht="15" x14ac:dyDescent="0.2">
      <c r="B201" s="11" t="str">
        <f>IFERROR(VLOOKUP(Таблица729[[#This Row],[НОМЕР]],#REF!,9,0),"")</f>
        <v/>
      </c>
      <c r="C201" s="12">
        <f>IF(Категорії!N201&lt;&gt;9999,Категорії!N201,"")</f>
        <v>0</v>
      </c>
      <c r="D201" s="11" t="str">
        <f>IFERROR(VLOOKUP(Таблица729[[#This Row],[НОМЕР]],#REF!,2),"")</f>
        <v/>
      </c>
      <c r="E201" s="11" t="str">
        <f>IFERROR(VLOOKUP(Таблица729[[#This Row],[НОМЕР]],#REF!,6),"")</f>
        <v/>
      </c>
      <c r="F201" s="13" t="str">
        <f>IFERROR(VLOOKUP(Таблица729[[#This Row],[НОМЕР]],#REF!,4,0)-$J$2,"")</f>
        <v/>
      </c>
    </row>
    <row r="202" spans="2:6" ht="15" x14ac:dyDescent="0.2">
      <c r="B202" s="11" t="str">
        <f>IFERROR(VLOOKUP(Таблица729[[#This Row],[НОМЕР]],#REF!,9,0),"")</f>
        <v/>
      </c>
      <c r="C202" s="12">
        <f>IF(Категорії!N202&lt;&gt;9999,Категорії!N202,"")</f>
        <v>0</v>
      </c>
      <c r="D202" s="11" t="str">
        <f>IFERROR(VLOOKUP(Таблица729[[#This Row],[НОМЕР]],#REF!,2),"")</f>
        <v/>
      </c>
      <c r="E202" s="11" t="str">
        <f>IFERROR(VLOOKUP(Таблица729[[#This Row],[НОМЕР]],#REF!,6),"")</f>
        <v/>
      </c>
      <c r="F202" s="13" t="str">
        <f>IFERROR(VLOOKUP(Таблица729[[#This Row],[НОМЕР]],#REF!,4,0)-$J$2,"")</f>
        <v/>
      </c>
    </row>
    <row r="203" spans="2:6" ht="15" x14ac:dyDescent="0.2">
      <c r="B203" s="11" t="str">
        <f>IFERROR(VLOOKUP(Таблица729[[#This Row],[НОМЕР]],#REF!,9,0),"")</f>
        <v/>
      </c>
      <c r="C203" s="12">
        <f>IF(Категорії!N203&lt;&gt;9999,Категорії!N203,"")</f>
        <v>0</v>
      </c>
      <c r="D203" s="11" t="str">
        <f>IFERROR(VLOOKUP(Таблица729[[#This Row],[НОМЕР]],#REF!,2),"")</f>
        <v/>
      </c>
      <c r="E203" s="11" t="str">
        <f>IFERROR(VLOOKUP(Таблица729[[#This Row],[НОМЕР]],#REF!,6),"")</f>
        <v/>
      </c>
      <c r="F203" s="13" t="str">
        <f>IFERROR(VLOOKUP(Таблица729[[#This Row],[НОМЕР]],#REF!,4,0)-$J$2,"")</f>
        <v/>
      </c>
    </row>
    <row r="204" spans="2:6" ht="15" x14ac:dyDescent="0.2">
      <c r="B204" s="11" t="str">
        <f>IFERROR(VLOOKUP(Таблица729[[#This Row],[НОМЕР]],#REF!,9,0),"")</f>
        <v/>
      </c>
      <c r="C204" s="12">
        <f>IF(Категорії!N204&lt;&gt;9999,Категорії!N204,"")</f>
        <v>0</v>
      </c>
      <c r="D204" s="11" t="str">
        <f>IFERROR(VLOOKUP(Таблица729[[#This Row],[НОМЕР]],#REF!,2),"")</f>
        <v/>
      </c>
      <c r="E204" s="11" t="str">
        <f>IFERROR(VLOOKUP(Таблица729[[#This Row],[НОМЕР]],#REF!,6),"")</f>
        <v/>
      </c>
      <c r="F204" s="13" t="str">
        <f>IFERROR(VLOOKUP(Таблица729[[#This Row],[НОМЕР]],#REF!,4,0)-$J$2,"")</f>
        <v/>
      </c>
    </row>
    <row r="205" spans="2:6" ht="15" x14ac:dyDescent="0.2">
      <c r="B205" s="11" t="str">
        <f>IFERROR(VLOOKUP(Таблица729[[#This Row],[НОМЕР]],#REF!,9,0),"")</f>
        <v/>
      </c>
      <c r="C205" s="12">
        <f>IF(Категорії!N205&lt;&gt;9999,Категорії!N205,"")</f>
        <v>0</v>
      </c>
      <c r="D205" s="11" t="str">
        <f>IFERROR(VLOOKUP(Таблица729[[#This Row],[НОМЕР]],#REF!,2),"")</f>
        <v/>
      </c>
      <c r="E205" s="11" t="str">
        <f>IFERROR(VLOOKUP(Таблица729[[#This Row],[НОМЕР]],#REF!,6),"")</f>
        <v/>
      </c>
      <c r="F205" s="13" t="str">
        <f>IFERROR(VLOOKUP(Таблица729[[#This Row],[НОМЕР]],#REF!,4,0)-$J$2,"")</f>
        <v/>
      </c>
    </row>
    <row r="206" spans="2:6" ht="15" x14ac:dyDescent="0.2">
      <c r="B206" s="11" t="str">
        <f>IFERROR(VLOOKUP(Таблица729[[#This Row],[НОМЕР]],#REF!,9,0),"")</f>
        <v/>
      </c>
      <c r="C206" s="12">
        <f>IF(Категорії!N206&lt;&gt;9999,Категорії!N206,"")</f>
        <v>0</v>
      </c>
      <c r="D206" s="11" t="str">
        <f>IFERROR(VLOOKUP(Таблица729[[#This Row],[НОМЕР]],#REF!,2),"")</f>
        <v/>
      </c>
      <c r="E206" s="11" t="str">
        <f>IFERROR(VLOOKUP(Таблица729[[#This Row],[НОМЕР]],#REF!,6),"")</f>
        <v/>
      </c>
      <c r="F206" s="13" t="str">
        <f>IFERROR(VLOOKUP(Таблица729[[#This Row],[НОМЕР]],#REF!,4,0)-$J$2,"")</f>
        <v/>
      </c>
    </row>
    <row r="207" spans="2:6" ht="15" x14ac:dyDescent="0.2">
      <c r="B207" s="11" t="str">
        <f>IFERROR(VLOOKUP(Таблица729[[#This Row],[НОМЕР]],#REF!,9,0),"")</f>
        <v/>
      </c>
      <c r="C207" s="12">
        <f>IF(Категорії!N207&lt;&gt;9999,Категорії!N207,"")</f>
        <v>0</v>
      </c>
      <c r="D207" s="11" t="str">
        <f>IFERROR(VLOOKUP(Таблица729[[#This Row],[НОМЕР]],#REF!,2),"")</f>
        <v/>
      </c>
      <c r="E207" s="11" t="str">
        <f>IFERROR(VLOOKUP(Таблица729[[#This Row],[НОМЕР]],#REF!,6),"")</f>
        <v/>
      </c>
      <c r="F207" s="13" t="str">
        <f>IFERROR(VLOOKUP(Таблица729[[#This Row],[НОМЕР]],#REF!,4,0)-$J$2,"")</f>
        <v/>
      </c>
    </row>
    <row r="208" spans="2:6" ht="15" x14ac:dyDescent="0.2">
      <c r="B208" s="11" t="str">
        <f>IFERROR(VLOOKUP(Таблица729[[#This Row],[НОМЕР]],#REF!,9,0),"")</f>
        <v/>
      </c>
      <c r="C208" s="12">
        <f>IF(Категорії!N208&lt;&gt;9999,Категорії!N208,"")</f>
        <v>0</v>
      </c>
      <c r="D208" s="11" t="str">
        <f>IFERROR(VLOOKUP(Таблица729[[#This Row],[НОМЕР]],#REF!,2),"")</f>
        <v/>
      </c>
      <c r="E208" s="11" t="str">
        <f>IFERROR(VLOOKUP(Таблица729[[#This Row],[НОМЕР]],#REF!,6),"")</f>
        <v/>
      </c>
      <c r="F208" s="13" t="str">
        <f>IFERROR(VLOOKUP(Таблица729[[#This Row],[НОМЕР]],#REF!,4,0)-$J$2,"")</f>
        <v/>
      </c>
    </row>
    <row r="209" spans="2:6" ht="15" x14ac:dyDescent="0.2">
      <c r="B209" s="11" t="str">
        <f>IFERROR(VLOOKUP(Таблица729[[#This Row],[НОМЕР]],#REF!,9,0),"")</f>
        <v/>
      </c>
      <c r="C209" s="12">
        <f>IF(Категорії!N209&lt;&gt;9999,Категорії!N209,"")</f>
        <v>0</v>
      </c>
      <c r="D209" s="11" t="str">
        <f>IFERROR(VLOOKUP(Таблица729[[#This Row],[НОМЕР]],#REF!,2),"")</f>
        <v/>
      </c>
      <c r="E209" s="11" t="str">
        <f>IFERROR(VLOOKUP(Таблица729[[#This Row],[НОМЕР]],#REF!,6),"")</f>
        <v/>
      </c>
      <c r="F209" s="13" t="str">
        <f>IFERROR(VLOOKUP(Таблица729[[#This Row],[НОМЕР]],#REF!,4,0)-$J$2,"")</f>
        <v/>
      </c>
    </row>
    <row r="210" spans="2:6" ht="15" x14ac:dyDescent="0.2">
      <c r="B210" s="11" t="str">
        <f>IFERROR(VLOOKUP(Таблица729[[#This Row],[НОМЕР]],#REF!,9,0),"")</f>
        <v/>
      </c>
      <c r="C210" s="12">
        <f>IF(Категорії!N210&lt;&gt;9999,Категорії!N210,"")</f>
        <v>0</v>
      </c>
      <c r="D210" s="11" t="str">
        <f>IFERROR(VLOOKUP(Таблица729[[#This Row],[НОМЕР]],#REF!,2),"")</f>
        <v/>
      </c>
      <c r="E210" s="11" t="str">
        <f>IFERROR(VLOOKUP(Таблица729[[#This Row],[НОМЕР]],#REF!,6),"")</f>
        <v/>
      </c>
      <c r="F210" s="13" t="str">
        <f>IFERROR(VLOOKUP(Таблица729[[#This Row],[НОМЕР]],#REF!,4,0)-$J$2,"")</f>
        <v/>
      </c>
    </row>
    <row r="211" spans="2:6" ht="15" x14ac:dyDescent="0.2">
      <c r="B211" s="11" t="str">
        <f>IFERROR(VLOOKUP(Таблица729[[#This Row],[НОМЕР]],#REF!,9,0),"")</f>
        <v/>
      </c>
      <c r="C211" s="12">
        <f>IF(Категорії!N211&lt;&gt;9999,Категорії!N211,"")</f>
        <v>0</v>
      </c>
      <c r="D211" s="11" t="str">
        <f>IFERROR(VLOOKUP(Таблица729[[#This Row],[НОМЕР]],#REF!,2),"")</f>
        <v/>
      </c>
      <c r="E211" s="11" t="str">
        <f>IFERROR(VLOOKUP(Таблица729[[#This Row],[НОМЕР]],#REF!,6),"")</f>
        <v/>
      </c>
      <c r="F211" s="13" t="str">
        <f>IFERROR(VLOOKUP(Таблица729[[#This Row],[НОМЕР]],#REF!,4,0)-$J$2,"")</f>
        <v/>
      </c>
    </row>
    <row r="212" spans="2:6" ht="15" x14ac:dyDescent="0.2">
      <c r="B212" s="11" t="str">
        <f>IFERROR(VLOOKUP(Таблица729[[#This Row],[НОМЕР]],#REF!,9,0),"")</f>
        <v/>
      </c>
      <c r="C212" s="12">
        <f>IF(Категорії!N212&lt;&gt;9999,Категорії!N212,"")</f>
        <v>0</v>
      </c>
      <c r="D212" s="11" t="str">
        <f>IFERROR(VLOOKUP(Таблица729[[#This Row],[НОМЕР]],#REF!,2),"")</f>
        <v/>
      </c>
      <c r="E212" s="11" t="str">
        <f>IFERROR(VLOOKUP(Таблица729[[#This Row],[НОМЕР]],#REF!,6),"")</f>
        <v/>
      </c>
      <c r="F212" s="13" t="str">
        <f>IFERROR(VLOOKUP(Таблица729[[#This Row],[НОМЕР]],#REF!,4,0)-$J$2,"")</f>
        <v/>
      </c>
    </row>
    <row r="213" spans="2:6" ht="15" x14ac:dyDescent="0.2">
      <c r="B213" s="11" t="str">
        <f>IFERROR(VLOOKUP(Таблица729[[#This Row],[НОМЕР]],#REF!,9,0),"")</f>
        <v/>
      </c>
      <c r="C213" s="12">
        <f>IF(Категорії!N213&lt;&gt;9999,Категорії!N213,"")</f>
        <v>0</v>
      </c>
      <c r="D213" s="11" t="str">
        <f>IFERROR(VLOOKUP(Таблица729[[#This Row],[НОМЕР]],#REF!,2),"")</f>
        <v/>
      </c>
      <c r="E213" s="11" t="str">
        <f>IFERROR(VLOOKUP(Таблица729[[#This Row],[НОМЕР]],#REF!,6),"")</f>
        <v/>
      </c>
      <c r="F213" s="13" t="str">
        <f>IFERROR(VLOOKUP(Таблица729[[#This Row],[НОМЕР]],#REF!,4,0)-$J$2,"")</f>
        <v/>
      </c>
    </row>
    <row r="214" spans="2:6" ht="15" x14ac:dyDescent="0.2">
      <c r="B214" s="11" t="str">
        <f>IFERROR(VLOOKUP(Таблица729[[#This Row],[НОМЕР]],#REF!,9,0),"")</f>
        <v/>
      </c>
      <c r="C214" s="12">
        <f>IF(Категорії!N214&lt;&gt;9999,Категорії!N214,"")</f>
        <v>0</v>
      </c>
      <c r="D214" s="11" t="str">
        <f>IFERROR(VLOOKUP(Таблица729[[#This Row],[НОМЕР]],#REF!,2),"")</f>
        <v/>
      </c>
      <c r="E214" s="11" t="str">
        <f>IFERROR(VLOOKUP(Таблица729[[#This Row],[НОМЕР]],#REF!,6),"")</f>
        <v/>
      </c>
      <c r="F214" s="13" t="str">
        <f>IFERROR(VLOOKUP(Таблица729[[#This Row],[НОМЕР]],#REF!,4,0)-$J$2,"")</f>
        <v/>
      </c>
    </row>
    <row r="215" spans="2:6" ht="15" x14ac:dyDescent="0.2">
      <c r="B215" s="11" t="str">
        <f>IFERROR(VLOOKUP(Таблица729[[#This Row],[НОМЕР]],#REF!,9,0),"")</f>
        <v/>
      </c>
      <c r="C215" s="12">
        <f>IF(Категорії!N215&lt;&gt;9999,Категорії!N215,"")</f>
        <v>0</v>
      </c>
      <c r="D215" s="11" t="str">
        <f>IFERROR(VLOOKUP(Таблица729[[#This Row],[НОМЕР]],#REF!,2),"")</f>
        <v/>
      </c>
      <c r="E215" s="11" t="str">
        <f>IFERROR(VLOOKUP(Таблица729[[#This Row],[НОМЕР]],#REF!,6),"")</f>
        <v/>
      </c>
      <c r="F215" s="13" t="str">
        <f>IFERROR(VLOOKUP(Таблица729[[#This Row],[НОМЕР]],#REF!,4,0)-$J$2,"")</f>
        <v/>
      </c>
    </row>
    <row r="216" spans="2:6" ht="15" x14ac:dyDescent="0.2">
      <c r="B216" s="11" t="str">
        <f>IFERROR(VLOOKUP(Таблица729[[#This Row],[НОМЕР]],#REF!,9,0),"")</f>
        <v/>
      </c>
      <c r="C216" s="12">
        <f>IF(Категорії!N216&lt;&gt;9999,Категорії!N216,"")</f>
        <v>0</v>
      </c>
      <c r="D216" s="11" t="str">
        <f>IFERROR(VLOOKUP(Таблица729[[#This Row],[НОМЕР]],#REF!,2),"")</f>
        <v/>
      </c>
      <c r="E216" s="11" t="str">
        <f>IFERROR(VLOOKUP(Таблица729[[#This Row],[НОМЕР]],#REF!,6),"")</f>
        <v/>
      </c>
      <c r="F216" s="13" t="str">
        <f>IFERROR(VLOOKUP(Таблица729[[#This Row],[НОМЕР]],#REF!,4,0)-$J$2,"")</f>
        <v/>
      </c>
    </row>
    <row r="217" spans="2:6" ht="15" x14ac:dyDescent="0.2">
      <c r="B217" s="11" t="str">
        <f>IFERROR(VLOOKUP(Таблица729[[#This Row],[НОМЕР]],#REF!,9,0),"")</f>
        <v/>
      </c>
      <c r="C217" s="12">
        <f>IF(Категорії!N217&lt;&gt;9999,Категорії!N217,"")</f>
        <v>0</v>
      </c>
      <c r="D217" s="11" t="str">
        <f>IFERROR(VLOOKUP(Таблица729[[#This Row],[НОМЕР]],#REF!,2),"")</f>
        <v/>
      </c>
      <c r="E217" s="11" t="str">
        <f>IFERROR(VLOOKUP(Таблица729[[#This Row],[НОМЕР]],#REF!,6),"")</f>
        <v/>
      </c>
      <c r="F217" s="13" t="str">
        <f>IFERROR(VLOOKUP(Таблица729[[#This Row],[НОМЕР]],#REF!,4,0)-$J$2,"")</f>
        <v/>
      </c>
    </row>
    <row r="218" spans="2:6" ht="15" x14ac:dyDescent="0.2">
      <c r="B218" s="11" t="str">
        <f>IFERROR(VLOOKUP(Таблица729[[#This Row],[НОМЕР]],#REF!,9,0),"")</f>
        <v/>
      </c>
      <c r="C218" s="12">
        <f>IF(Категорії!N218&lt;&gt;9999,Категорії!N218,"")</f>
        <v>0</v>
      </c>
      <c r="D218" s="11" t="str">
        <f>IFERROR(VLOOKUP(Таблица729[[#This Row],[НОМЕР]],#REF!,2),"")</f>
        <v/>
      </c>
      <c r="E218" s="11" t="str">
        <f>IFERROR(VLOOKUP(Таблица729[[#This Row],[НОМЕР]],#REF!,6),"")</f>
        <v/>
      </c>
      <c r="F218" s="13" t="str">
        <f>IFERROR(VLOOKUP(Таблица729[[#This Row],[НОМЕР]],#REF!,4,0)-$J$2,"")</f>
        <v/>
      </c>
    </row>
    <row r="219" spans="2:6" ht="15" x14ac:dyDescent="0.2">
      <c r="B219" s="11" t="str">
        <f>IFERROR(VLOOKUP(Таблица729[[#This Row],[НОМЕР]],#REF!,9,0),"")</f>
        <v/>
      </c>
      <c r="C219" s="12">
        <f>IF(Категорії!N219&lt;&gt;9999,Категорії!N219,"")</f>
        <v>0</v>
      </c>
      <c r="D219" s="11" t="str">
        <f>IFERROR(VLOOKUP(Таблица729[[#This Row],[НОМЕР]],#REF!,2),"")</f>
        <v/>
      </c>
      <c r="E219" s="11" t="str">
        <f>IFERROR(VLOOKUP(Таблица729[[#This Row],[НОМЕР]],#REF!,6),"")</f>
        <v/>
      </c>
      <c r="F219" s="13" t="str">
        <f>IFERROR(VLOOKUP(Таблица729[[#This Row],[НОМЕР]],#REF!,4,0)-$J$2,"")</f>
        <v/>
      </c>
    </row>
    <row r="220" spans="2:6" ht="15" x14ac:dyDescent="0.2">
      <c r="B220" s="11" t="str">
        <f>IFERROR(VLOOKUP(Таблица729[[#This Row],[НОМЕР]],#REF!,9,0),"")</f>
        <v/>
      </c>
      <c r="C220" s="12">
        <f>IF(Категорії!N220&lt;&gt;9999,Категорії!N220,"")</f>
        <v>0</v>
      </c>
      <c r="D220" s="11" t="str">
        <f>IFERROR(VLOOKUP(Таблица729[[#This Row],[НОМЕР]],#REF!,2),"")</f>
        <v/>
      </c>
      <c r="E220" s="11" t="str">
        <f>IFERROR(VLOOKUP(Таблица729[[#This Row],[НОМЕР]],#REF!,6),"")</f>
        <v/>
      </c>
      <c r="F220" s="13" t="str">
        <f>IFERROR(VLOOKUP(Таблица729[[#This Row],[НОМЕР]],#REF!,4,0)-$J$2,"")</f>
        <v/>
      </c>
    </row>
    <row r="221" spans="2:6" ht="15" x14ac:dyDescent="0.2">
      <c r="B221" s="11" t="str">
        <f>IFERROR(VLOOKUP(Таблица729[[#This Row],[НОМЕР]],#REF!,9,0),"")</f>
        <v/>
      </c>
      <c r="C221" s="12">
        <f>IF(Категорії!N221&lt;&gt;9999,Категорії!N221,"")</f>
        <v>0</v>
      </c>
      <c r="D221" s="11" t="str">
        <f>IFERROR(VLOOKUP(Таблица729[[#This Row],[НОМЕР]],#REF!,2),"")</f>
        <v/>
      </c>
      <c r="E221" s="11" t="str">
        <f>IFERROR(VLOOKUP(Таблица729[[#This Row],[НОМЕР]],#REF!,6),"")</f>
        <v/>
      </c>
      <c r="F221" s="13" t="str">
        <f>IFERROR(VLOOKUP(Таблица729[[#This Row],[НОМЕР]],#REF!,4,0)-$J$2,"")</f>
        <v/>
      </c>
    </row>
    <row r="222" spans="2:6" ht="15" x14ac:dyDescent="0.2">
      <c r="B222" s="11" t="str">
        <f>IFERROR(VLOOKUP(Таблица729[[#This Row],[НОМЕР]],#REF!,9,0),"")</f>
        <v/>
      </c>
      <c r="C222" s="12">
        <f>IF(Категорії!N222&lt;&gt;9999,Категорії!N222,"")</f>
        <v>0</v>
      </c>
      <c r="D222" s="11" t="str">
        <f>IFERROR(VLOOKUP(Таблица729[[#This Row],[НОМЕР]],#REF!,2),"")</f>
        <v/>
      </c>
      <c r="E222" s="11" t="str">
        <f>IFERROR(VLOOKUP(Таблица729[[#This Row],[НОМЕР]],#REF!,6),"")</f>
        <v/>
      </c>
      <c r="F222" s="13" t="str">
        <f>IFERROR(VLOOKUP(Таблица729[[#This Row],[НОМЕР]],#REF!,4,0)-$J$2,"")</f>
        <v/>
      </c>
    </row>
    <row r="223" spans="2:6" ht="15" x14ac:dyDescent="0.2">
      <c r="B223" s="11" t="str">
        <f>IFERROR(VLOOKUP(Таблица729[[#This Row],[НОМЕР]],#REF!,9,0),"")</f>
        <v/>
      </c>
      <c r="C223" s="12">
        <f>IF(Категорії!N223&lt;&gt;9999,Категорії!N223,"")</f>
        <v>0</v>
      </c>
      <c r="D223" s="11" t="str">
        <f>IFERROR(VLOOKUP(Таблица729[[#This Row],[НОМЕР]],#REF!,2),"")</f>
        <v/>
      </c>
      <c r="E223" s="11" t="str">
        <f>IFERROR(VLOOKUP(Таблица729[[#This Row],[НОМЕР]],#REF!,6),"")</f>
        <v/>
      </c>
      <c r="F223" s="13" t="str">
        <f>IFERROR(VLOOKUP(Таблица729[[#This Row],[НОМЕР]],#REF!,4,0)-$J$2,"")</f>
        <v/>
      </c>
    </row>
    <row r="224" spans="2:6" ht="15" x14ac:dyDescent="0.2">
      <c r="B224" s="11" t="str">
        <f>IFERROR(VLOOKUP(Таблица729[[#This Row],[НОМЕР]],#REF!,9,0),"")</f>
        <v/>
      </c>
      <c r="C224" s="12">
        <f>IF(Категорії!N224&lt;&gt;9999,Категорії!N224,"")</f>
        <v>0</v>
      </c>
      <c r="D224" s="11" t="str">
        <f>IFERROR(VLOOKUP(Таблица729[[#This Row],[НОМЕР]],#REF!,2),"")</f>
        <v/>
      </c>
      <c r="E224" s="11" t="str">
        <f>IFERROR(VLOOKUP(Таблица729[[#This Row],[НОМЕР]],#REF!,6),"")</f>
        <v/>
      </c>
      <c r="F224" s="13" t="str">
        <f>IFERROR(VLOOKUP(Таблица729[[#This Row],[НОМЕР]],#REF!,4,0)-$J$2,"")</f>
        <v/>
      </c>
    </row>
    <row r="225" spans="2:6" ht="15" x14ac:dyDescent="0.2">
      <c r="B225" s="11" t="str">
        <f>IFERROR(VLOOKUP(Таблица729[[#This Row],[НОМЕР]],#REF!,9,0),"")</f>
        <v/>
      </c>
      <c r="C225" s="12">
        <f>IF(Категорії!N225&lt;&gt;9999,Категорії!N225,"")</f>
        <v>0</v>
      </c>
      <c r="D225" s="11" t="str">
        <f>IFERROR(VLOOKUP(Таблица729[[#This Row],[НОМЕР]],#REF!,2),"")</f>
        <v/>
      </c>
      <c r="E225" s="11" t="str">
        <f>IFERROR(VLOOKUP(Таблица729[[#This Row],[НОМЕР]],#REF!,6),"")</f>
        <v/>
      </c>
      <c r="F225" s="13" t="str">
        <f>IFERROR(VLOOKUP(Таблица729[[#This Row],[НОМЕР]],#REF!,4,0)-$J$2,"")</f>
        <v/>
      </c>
    </row>
    <row r="226" spans="2:6" ht="15" x14ac:dyDescent="0.2">
      <c r="B226" s="11" t="str">
        <f>IFERROR(VLOOKUP(Таблица729[[#This Row],[НОМЕР]],#REF!,9,0),"")</f>
        <v/>
      </c>
      <c r="C226" s="12">
        <f>IF(Категорії!N226&lt;&gt;9999,Категорії!N226,"")</f>
        <v>0</v>
      </c>
      <c r="D226" s="11" t="str">
        <f>IFERROR(VLOOKUP(Таблица729[[#This Row],[НОМЕР]],#REF!,2),"")</f>
        <v/>
      </c>
      <c r="E226" s="11" t="str">
        <f>IFERROR(VLOOKUP(Таблица729[[#This Row],[НОМЕР]],#REF!,6),"")</f>
        <v/>
      </c>
      <c r="F226" s="13" t="str">
        <f>IFERROR(VLOOKUP(Таблица729[[#This Row],[НОМЕР]],#REF!,4,0)-$J$2,"")</f>
        <v/>
      </c>
    </row>
    <row r="227" spans="2:6" ht="15" x14ac:dyDescent="0.2">
      <c r="B227" s="11" t="str">
        <f>IFERROR(VLOOKUP(Таблица729[[#This Row],[НОМЕР]],#REF!,9,0),"")</f>
        <v/>
      </c>
      <c r="C227" s="12">
        <f>IF(Категорії!N227&lt;&gt;9999,Категорії!N227,"")</f>
        <v>0</v>
      </c>
      <c r="D227" s="11" t="str">
        <f>IFERROR(VLOOKUP(Таблица729[[#This Row],[НОМЕР]],#REF!,2),"")</f>
        <v/>
      </c>
      <c r="E227" s="11" t="str">
        <f>IFERROR(VLOOKUP(Таблица729[[#This Row],[НОМЕР]],#REF!,6),"")</f>
        <v/>
      </c>
      <c r="F227" s="13" t="str">
        <f>IFERROR(VLOOKUP(Таблица729[[#This Row],[НОМЕР]],#REF!,4,0)-$J$2,"")</f>
        <v/>
      </c>
    </row>
    <row r="228" spans="2:6" ht="15" x14ac:dyDescent="0.2">
      <c r="B228" s="11" t="str">
        <f>IFERROR(VLOOKUP(Таблица729[[#This Row],[НОМЕР]],#REF!,9,0),"")</f>
        <v/>
      </c>
      <c r="C228" s="12">
        <f>IF(Категорії!N228&lt;&gt;9999,Категорії!N228,"")</f>
        <v>0</v>
      </c>
      <c r="D228" s="11" t="str">
        <f>IFERROR(VLOOKUP(Таблица729[[#This Row],[НОМЕР]],#REF!,2),"")</f>
        <v/>
      </c>
      <c r="E228" s="11" t="str">
        <f>IFERROR(VLOOKUP(Таблица729[[#This Row],[НОМЕР]],#REF!,6),"")</f>
        <v/>
      </c>
      <c r="F228" s="13" t="str">
        <f>IFERROR(VLOOKUP(Таблица729[[#This Row],[НОМЕР]],#REF!,4,0)-$J$2,"")</f>
        <v/>
      </c>
    </row>
    <row r="229" spans="2:6" ht="15" x14ac:dyDescent="0.2">
      <c r="B229" s="11" t="str">
        <f>IFERROR(VLOOKUP(Таблица729[[#This Row],[НОМЕР]],#REF!,9,0),"")</f>
        <v/>
      </c>
      <c r="C229" s="12">
        <f>IF(Категорії!N229&lt;&gt;9999,Категорії!N229,"")</f>
        <v>0</v>
      </c>
      <c r="D229" s="11" t="str">
        <f>IFERROR(VLOOKUP(Таблица729[[#This Row],[НОМЕР]],#REF!,2),"")</f>
        <v/>
      </c>
      <c r="E229" s="11" t="str">
        <f>IFERROR(VLOOKUP(Таблица729[[#This Row],[НОМЕР]],#REF!,6),"")</f>
        <v/>
      </c>
      <c r="F229" s="13" t="str">
        <f>IFERROR(VLOOKUP(Таблица729[[#This Row],[НОМЕР]],#REF!,4,0)-$J$2,"")</f>
        <v/>
      </c>
    </row>
    <row r="230" spans="2:6" ht="15" x14ac:dyDescent="0.2">
      <c r="B230" s="11" t="str">
        <f>IFERROR(VLOOKUP(Таблица729[[#This Row],[НОМЕР]],#REF!,9,0),"")</f>
        <v/>
      </c>
      <c r="C230" s="12">
        <f>IF(Категорії!N230&lt;&gt;9999,Категорії!N230,"")</f>
        <v>0</v>
      </c>
      <c r="D230" s="11" t="str">
        <f>IFERROR(VLOOKUP(Таблица729[[#This Row],[НОМЕР]],#REF!,2),"")</f>
        <v/>
      </c>
      <c r="E230" s="11" t="str">
        <f>IFERROR(VLOOKUP(Таблица729[[#This Row],[НОМЕР]],#REF!,6),"")</f>
        <v/>
      </c>
      <c r="F230" s="13" t="str">
        <f>IFERROR(VLOOKUP(Таблица729[[#This Row],[НОМЕР]],#REF!,4,0)-$J$2,"")</f>
        <v/>
      </c>
    </row>
    <row r="231" spans="2:6" ht="15" x14ac:dyDescent="0.2">
      <c r="B231" s="11" t="str">
        <f>IFERROR(VLOOKUP(Таблица729[[#This Row],[НОМЕР]],#REF!,9,0),"")</f>
        <v/>
      </c>
      <c r="C231" s="12">
        <f>IF(Категорії!N231&lt;&gt;9999,Категорії!N231,"")</f>
        <v>0</v>
      </c>
      <c r="D231" s="11" t="str">
        <f>IFERROR(VLOOKUP(Таблица729[[#This Row],[НОМЕР]],#REF!,2),"")</f>
        <v/>
      </c>
      <c r="E231" s="11" t="str">
        <f>IFERROR(VLOOKUP(Таблица729[[#This Row],[НОМЕР]],#REF!,6),"")</f>
        <v/>
      </c>
      <c r="F231" s="13" t="str">
        <f>IFERROR(VLOOKUP(Таблица729[[#This Row],[НОМЕР]],#REF!,4,0)-$J$2,"")</f>
        <v/>
      </c>
    </row>
    <row r="232" spans="2:6" ht="15" x14ac:dyDescent="0.2">
      <c r="B232" s="11" t="str">
        <f>IFERROR(VLOOKUP(Таблица729[[#This Row],[НОМЕР]],#REF!,9,0),"")</f>
        <v/>
      </c>
      <c r="C232" s="12">
        <f>IF(Категорії!N232&lt;&gt;9999,Категорії!N232,"")</f>
        <v>0</v>
      </c>
      <c r="D232" s="11" t="str">
        <f>IFERROR(VLOOKUP(Таблица729[[#This Row],[НОМЕР]],#REF!,2),"")</f>
        <v/>
      </c>
      <c r="E232" s="11" t="str">
        <f>IFERROR(VLOOKUP(Таблица729[[#This Row],[НОМЕР]],#REF!,6),"")</f>
        <v/>
      </c>
      <c r="F232" s="13" t="str">
        <f>IFERROR(VLOOKUP(Таблица729[[#This Row],[НОМЕР]],#REF!,4,0)-$J$2,"")</f>
        <v/>
      </c>
    </row>
    <row r="233" spans="2:6" ht="15" x14ac:dyDescent="0.2">
      <c r="B233" s="11" t="str">
        <f>IFERROR(VLOOKUP(Таблица729[[#This Row],[НОМЕР]],#REF!,9,0),"")</f>
        <v/>
      </c>
      <c r="C233" s="12">
        <f>IF(Категорії!N233&lt;&gt;9999,Категорії!N233,"")</f>
        <v>0</v>
      </c>
      <c r="D233" s="11" t="str">
        <f>IFERROR(VLOOKUP(Таблица729[[#This Row],[НОМЕР]],#REF!,2),"")</f>
        <v/>
      </c>
      <c r="E233" s="11" t="str">
        <f>IFERROR(VLOOKUP(Таблица729[[#This Row],[НОМЕР]],#REF!,6),"")</f>
        <v/>
      </c>
      <c r="F233" s="13" t="str">
        <f>IFERROR(VLOOKUP(Таблица729[[#This Row],[НОМЕР]],#REF!,4,0)-$J$2,"")</f>
        <v/>
      </c>
    </row>
    <row r="234" spans="2:6" ht="15" x14ac:dyDescent="0.2">
      <c r="B234" s="11" t="str">
        <f>IFERROR(VLOOKUP(Таблица729[[#This Row],[НОМЕР]],#REF!,9,0),"")</f>
        <v/>
      </c>
      <c r="C234" s="12">
        <f>IF(Категорії!N234&lt;&gt;9999,Категорії!N234,"")</f>
        <v>0</v>
      </c>
      <c r="D234" s="11" t="str">
        <f>IFERROR(VLOOKUP(Таблица729[[#This Row],[НОМЕР]],#REF!,2),"")</f>
        <v/>
      </c>
      <c r="E234" s="11" t="str">
        <f>IFERROR(VLOOKUP(Таблица729[[#This Row],[НОМЕР]],#REF!,6),"")</f>
        <v/>
      </c>
      <c r="F234" s="13" t="str">
        <f>IFERROR(VLOOKUP(Таблица729[[#This Row],[НОМЕР]],#REF!,4,0)-$J$2,"")</f>
        <v/>
      </c>
    </row>
    <row r="235" spans="2:6" ht="15" x14ac:dyDescent="0.2">
      <c r="B235" s="11" t="str">
        <f>IFERROR(VLOOKUP(Таблица729[[#This Row],[НОМЕР]],#REF!,9,0),"")</f>
        <v/>
      </c>
      <c r="C235" s="12">
        <f>IF(Категорії!N235&lt;&gt;9999,Категорії!N235,"")</f>
        <v>0</v>
      </c>
      <c r="D235" s="11" t="str">
        <f>IFERROR(VLOOKUP(Таблица729[[#This Row],[НОМЕР]],#REF!,2),"")</f>
        <v/>
      </c>
      <c r="E235" s="11" t="str">
        <f>IFERROR(VLOOKUP(Таблица729[[#This Row],[НОМЕР]],#REF!,6),"")</f>
        <v/>
      </c>
      <c r="F235" s="13" t="str">
        <f>IFERROR(VLOOKUP(Таблица729[[#This Row],[НОМЕР]],#REF!,4,0)-$J$2,"")</f>
        <v/>
      </c>
    </row>
    <row r="236" spans="2:6" ht="15" x14ac:dyDescent="0.2">
      <c r="B236" s="11" t="str">
        <f>IFERROR(VLOOKUP(Таблица729[[#This Row],[НОМЕР]],#REF!,9,0),"")</f>
        <v/>
      </c>
      <c r="C236" s="12">
        <f>IF(Категорії!N236&lt;&gt;9999,Категорії!N236,"")</f>
        <v>0</v>
      </c>
      <c r="D236" s="11" t="str">
        <f>IFERROR(VLOOKUP(Таблица729[[#This Row],[НОМЕР]],#REF!,2),"")</f>
        <v/>
      </c>
      <c r="E236" s="11" t="str">
        <f>IFERROR(VLOOKUP(Таблица729[[#This Row],[НОМЕР]],#REF!,6),"")</f>
        <v/>
      </c>
      <c r="F236" s="13" t="str">
        <f>IFERROR(VLOOKUP(Таблица729[[#This Row],[НОМЕР]],#REF!,4,0)-$J$2,"")</f>
        <v/>
      </c>
    </row>
    <row r="237" spans="2:6" ht="15" x14ac:dyDescent="0.2">
      <c r="B237" s="11" t="str">
        <f>IFERROR(VLOOKUP(Таблица729[[#This Row],[НОМЕР]],#REF!,9,0),"")</f>
        <v/>
      </c>
      <c r="C237" s="12">
        <f>IF(Категорії!N237&lt;&gt;9999,Категорії!N237,"")</f>
        <v>0</v>
      </c>
      <c r="D237" s="11" t="str">
        <f>IFERROR(VLOOKUP(Таблица729[[#This Row],[НОМЕР]],#REF!,2),"")</f>
        <v/>
      </c>
      <c r="E237" s="11" t="str">
        <f>IFERROR(VLOOKUP(Таблица729[[#This Row],[НОМЕР]],#REF!,6),"")</f>
        <v/>
      </c>
      <c r="F237" s="13" t="str">
        <f>IFERROR(VLOOKUP(Таблица729[[#This Row],[НОМЕР]],#REF!,4,0)-$J$2,"")</f>
        <v/>
      </c>
    </row>
    <row r="238" spans="2:6" ht="15" x14ac:dyDescent="0.2">
      <c r="B238" s="11" t="str">
        <f>IFERROR(VLOOKUP(Таблица729[[#This Row],[НОМЕР]],#REF!,9,0),"")</f>
        <v/>
      </c>
      <c r="C238" s="12">
        <f>IF(Категорії!N238&lt;&gt;9999,Категорії!N238,"")</f>
        <v>0</v>
      </c>
      <c r="D238" s="11" t="str">
        <f>IFERROR(VLOOKUP(Таблица729[[#This Row],[НОМЕР]],#REF!,2),"")</f>
        <v/>
      </c>
      <c r="E238" s="11" t="str">
        <f>IFERROR(VLOOKUP(Таблица729[[#This Row],[НОМЕР]],#REF!,6),"")</f>
        <v/>
      </c>
      <c r="F238" s="13" t="str">
        <f>IFERROR(VLOOKUP(Таблица729[[#This Row],[НОМЕР]],#REF!,4,0)-$J$2,"")</f>
        <v/>
      </c>
    </row>
    <row r="239" spans="2:6" ht="15" x14ac:dyDescent="0.2">
      <c r="B239" s="11" t="str">
        <f>IFERROR(VLOOKUP(Таблица729[[#This Row],[НОМЕР]],#REF!,9,0),"")</f>
        <v/>
      </c>
      <c r="C239" s="12">
        <f>IF(Категорії!N239&lt;&gt;9999,Категорії!N239,"")</f>
        <v>0</v>
      </c>
      <c r="D239" s="11" t="str">
        <f>IFERROR(VLOOKUP(Таблица729[[#This Row],[НОМЕР]],#REF!,2),"")</f>
        <v/>
      </c>
      <c r="E239" s="11" t="str">
        <f>IFERROR(VLOOKUP(Таблица729[[#This Row],[НОМЕР]],#REF!,6),"")</f>
        <v/>
      </c>
      <c r="F239" s="13" t="str">
        <f>IFERROR(VLOOKUP(Таблица729[[#This Row],[НОМЕР]],#REF!,4,0)-$J$2,"")</f>
        <v/>
      </c>
    </row>
    <row r="240" spans="2:6" ht="15" x14ac:dyDescent="0.2">
      <c r="B240" s="11" t="str">
        <f>IFERROR(VLOOKUP(Таблица729[[#This Row],[НОМЕР]],#REF!,9,0),"")</f>
        <v/>
      </c>
      <c r="C240" s="12">
        <f>IF(Категорії!N240&lt;&gt;9999,Категорії!N240,"")</f>
        <v>0</v>
      </c>
      <c r="D240" s="11" t="str">
        <f>IFERROR(VLOOKUP(Таблица729[[#This Row],[НОМЕР]],#REF!,2),"")</f>
        <v/>
      </c>
      <c r="E240" s="11" t="str">
        <f>IFERROR(VLOOKUP(Таблица729[[#This Row],[НОМЕР]],#REF!,6),"")</f>
        <v/>
      </c>
      <c r="F240" s="13" t="str">
        <f>IFERROR(VLOOKUP(Таблица729[[#This Row],[НОМЕР]],#REF!,4,0)-$J$2,"")</f>
        <v/>
      </c>
    </row>
    <row r="241" spans="2:6" ht="15" x14ac:dyDescent="0.2">
      <c r="B241" s="11" t="str">
        <f>IFERROR(VLOOKUP(Таблица729[[#This Row],[НОМЕР]],#REF!,9,0),"")</f>
        <v/>
      </c>
      <c r="C241" s="12">
        <f>IF(Категорії!N241&lt;&gt;9999,Категорії!N241,"")</f>
        <v>0</v>
      </c>
      <c r="D241" s="11" t="str">
        <f>IFERROR(VLOOKUP(Таблица729[[#This Row],[НОМЕР]],#REF!,2),"")</f>
        <v/>
      </c>
      <c r="E241" s="11" t="str">
        <f>IFERROR(VLOOKUP(Таблица729[[#This Row],[НОМЕР]],#REF!,6),"")</f>
        <v/>
      </c>
      <c r="F241" s="13" t="str">
        <f>IFERROR(VLOOKUP(Таблица729[[#This Row],[НОМЕР]],#REF!,4,0)-$J$2,"")</f>
        <v/>
      </c>
    </row>
    <row r="242" spans="2:6" ht="15" x14ac:dyDescent="0.2">
      <c r="B242" s="11" t="str">
        <f>IFERROR(VLOOKUP(Таблица729[[#This Row],[НОМЕР]],#REF!,9,0),"")</f>
        <v/>
      </c>
      <c r="C242" s="12">
        <f>IF(Категорії!N242&lt;&gt;9999,Категорії!N242,"")</f>
        <v>0</v>
      </c>
      <c r="D242" s="11" t="str">
        <f>IFERROR(VLOOKUP(Таблица729[[#This Row],[НОМЕР]],#REF!,2),"")</f>
        <v/>
      </c>
      <c r="E242" s="11" t="str">
        <f>IFERROR(VLOOKUP(Таблица729[[#This Row],[НОМЕР]],#REF!,6),"")</f>
        <v/>
      </c>
      <c r="F242" s="13" t="str">
        <f>IFERROR(VLOOKUP(Таблица729[[#This Row],[НОМЕР]],#REF!,4,0)-$J$2,"")</f>
        <v/>
      </c>
    </row>
    <row r="243" spans="2:6" ht="15" x14ac:dyDescent="0.2">
      <c r="B243" s="11" t="str">
        <f>IFERROR(VLOOKUP(Таблица729[[#This Row],[НОМЕР]],#REF!,9,0),"")</f>
        <v/>
      </c>
      <c r="C243" s="12">
        <f>IF(Категорії!N243&lt;&gt;9999,Категорії!N243,"")</f>
        <v>0</v>
      </c>
      <c r="D243" s="11" t="str">
        <f>IFERROR(VLOOKUP(Таблица729[[#This Row],[НОМЕР]],#REF!,2),"")</f>
        <v/>
      </c>
      <c r="E243" s="11" t="str">
        <f>IFERROR(VLOOKUP(Таблица729[[#This Row],[НОМЕР]],#REF!,6),"")</f>
        <v/>
      </c>
      <c r="F243" s="13" t="str">
        <f>IFERROR(VLOOKUP(Таблица729[[#This Row],[НОМЕР]],#REF!,4,0)-$J$2,"")</f>
        <v/>
      </c>
    </row>
    <row r="244" spans="2:6" ht="15" x14ac:dyDescent="0.2">
      <c r="B244" s="11" t="str">
        <f>IFERROR(VLOOKUP(Таблица729[[#This Row],[НОМЕР]],#REF!,9,0),"")</f>
        <v/>
      </c>
      <c r="C244" s="12">
        <f>IF(Категорії!N244&lt;&gt;9999,Категорії!N244,"")</f>
        <v>0</v>
      </c>
      <c r="D244" s="11" t="str">
        <f>IFERROR(VLOOKUP(Таблица729[[#This Row],[НОМЕР]],#REF!,2),"")</f>
        <v/>
      </c>
      <c r="E244" s="11" t="str">
        <f>IFERROR(VLOOKUP(Таблица729[[#This Row],[НОМЕР]],#REF!,6),"")</f>
        <v/>
      </c>
      <c r="F244" s="13" t="str">
        <f>IFERROR(VLOOKUP(Таблица729[[#This Row],[НОМЕР]],#REF!,4,0)-$J$2,"")</f>
        <v/>
      </c>
    </row>
    <row r="245" spans="2:6" ht="15" x14ac:dyDescent="0.2">
      <c r="B245" s="11" t="str">
        <f>IFERROR(VLOOKUP(Таблица729[[#This Row],[НОМЕР]],#REF!,9,0),"")</f>
        <v/>
      </c>
      <c r="C245" s="12">
        <f>IF(Категорії!N245&lt;&gt;9999,Категорії!N245,"")</f>
        <v>0</v>
      </c>
      <c r="D245" s="11" t="str">
        <f>IFERROR(VLOOKUP(Таблица729[[#This Row],[НОМЕР]],#REF!,2),"")</f>
        <v/>
      </c>
      <c r="E245" s="11" t="str">
        <f>IFERROR(VLOOKUP(Таблица729[[#This Row],[НОМЕР]],#REF!,6),"")</f>
        <v/>
      </c>
      <c r="F245" s="13" t="str">
        <f>IFERROR(VLOOKUP(Таблица729[[#This Row],[НОМЕР]],#REF!,4,0)-$J$2,"")</f>
        <v/>
      </c>
    </row>
    <row r="246" spans="2:6" ht="15" x14ac:dyDescent="0.2">
      <c r="B246" s="11" t="str">
        <f>IFERROR(VLOOKUP(Таблица729[[#This Row],[НОМЕР]],#REF!,9,0),"")</f>
        <v/>
      </c>
      <c r="C246" s="12">
        <f>IF(Категорії!N246&lt;&gt;9999,Категорії!N246,"")</f>
        <v>0</v>
      </c>
      <c r="D246" s="11" t="str">
        <f>IFERROR(VLOOKUP(Таблица729[[#This Row],[НОМЕР]],#REF!,2),"")</f>
        <v/>
      </c>
      <c r="E246" s="11" t="str">
        <f>IFERROR(VLOOKUP(Таблица729[[#This Row],[НОМЕР]],#REF!,6),"")</f>
        <v/>
      </c>
      <c r="F246" s="13" t="str">
        <f>IFERROR(VLOOKUP(Таблица729[[#This Row],[НОМЕР]],#REF!,4,0)-$J$2,"")</f>
        <v/>
      </c>
    </row>
    <row r="247" spans="2:6" ht="15" x14ac:dyDescent="0.2">
      <c r="B247" s="11" t="str">
        <f>IFERROR(VLOOKUP(Таблица729[[#This Row],[НОМЕР]],#REF!,9,0),"")</f>
        <v/>
      </c>
      <c r="C247" s="12">
        <f>IF(Категорії!N247&lt;&gt;9999,Категорії!N247,"")</f>
        <v>0</v>
      </c>
      <c r="D247" s="11" t="str">
        <f>IFERROR(VLOOKUP(Таблица729[[#This Row],[НОМЕР]],#REF!,2),"")</f>
        <v/>
      </c>
      <c r="E247" s="11" t="str">
        <f>IFERROR(VLOOKUP(Таблица729[[#This Row],[НОМЕР]],#REF!,6),"")</f>
        <v/>
      </c>
      <c r="F247" s="13" t="str">
        <f>IFERROR(VLOOKUP(Таблица729[[#This Row],[НОМЕР]],#REF!,4,0)-$J$2,"")</f>
        <v/>
      </c>
    </row>
    <row r="248" spans="2:6" ht="15" x14ac:dyDescent="0.2">
      <c r="B248" s="11" t="str">
        <f>IFERROR(VLOOKUP(Таблица729[[#This Row],[НОМЕР]],#REF!,9,0),"")</f>
        <v/>
      </c>
      <c r="C248" s="12">
        <f>IF(Категорії!N248&lt;&gt;9999,Категорії!N248,"")</f>
        <v>0</v>
      </c>
      <c r="D248" s="11" t="str">
        <f>IFERROR(VLOOKUP(Таблица729[[#This Row],[НОМЕР]],#REF!,2),"")</f>
        <v/>
      </c>
      <c r="E248" s="11" t="str">
        <f>IFERROR(VLOOKUP(Таблица729[[#This Row],[НОМЕР]],#REF!,6),"")</f>
        <v/>
      </c>
      <c r="F248" s="13" t="str">
        <f>IFERROR(VLOOKUP(Таблица729[[#This Row],[НОМЕР]],#REF!,4,0)-$J$2,"")</f>
        <v/>
      </c>
    </row>
    <row r="249" spans="2:6" ht="15" x14ac:dyDescent="0.2">
      <c r="B249" s="11" t="str">
        <f>IFERROR(VLOOKUP(Таблица729[[#This Row],[НОМЕР]],#REF!,9,0),"")</f>
        <v/>
      </c>
      <c r="C249" s="12">
        <f>IF(Категорії!N249&lt;&gt;9999,Категорії!N249,"")</f>
        <v>0</v>
      </c>
      <c r="D249" s="11" t="str">
        <f>IFERROR(VLOOKUP(Таблица729[[#This Row],[НОМЕР]],#REF!,2),"")</f>
        <v/>
      </c>
      <c r="E249" s="11" t="str">
        <f>IFERROR(VLOOKUP(Таблица729[[#This Row],[НОМЕР]],#REF!,6),"")</f>
        <v/>
      </c>
      <c r="F249" s="13" t="str">
        <f>IFERROR(VLOOKUP(Таблица729[[#This Row],[НОМЕР]],#REF!,4,0)-$J$2,"")</f>
        <v/>
      </c>
    </row>
    <row r="250" spans="2:6" ht="15" x14ac:dyDescent="0.2">
      <c r="B250" s="11" t="str">
        <f>IFERROR(VLOOKUP(Таблица729[[#This Row],[НОМЕР]],#REF!,9,0),"")</f>
        <v/>
      </c>
      <c r="C250" s="12">
        <f>IF(Категорії!N250&lt;&gt;9999,Категорії!N250,"")</f>
        <v>0</v>
      </c>
      <c r="D250" s="11" t="str">
        <f>IFERROR(VLOOKUP(Таблица729[[#This Row],[НОМЕР]],#REF!,2),"")</f>
        <v/>
      </c>
      <c r="E250" s="11" t="str">
        <f>IFERROR(VLOOKUP(Таблица729[[#This Row],[НОМЕР]],#REF!,6),"")</f>
        <v/>
      </c>
      <c r="F250" s="13" t="str">
        <f>IFERROR(VLOOKUP(Таблица729[[#This Row],[НОМЕР]],#REF!,4,0)-$J$2,"")</f>
        <v/>
      </c>
    </row>
    <row r="251" spans="2:6" ht="15" x14ac:dyDescent="0.2">
      <c r="B251" s="11" t="str">
        <f>IFERROR(VLOOKUP(Таблица729[[#This Row],[НОМЕР]],#REF!,9,0),"")</f>
        <v/>
      </c>
      <c r="C251" s="12">
        <f>IF(Категорії!N251&lt;&gt;9999,Категорії!N251,"")</f>
        <v>0</v>
      </c>
      <c r="D251" s="11" t="str">
        <f>IFERROR(VLOOKUP(Таблица729[[#This Row],[НОМЕР]],#REF!,2),"")</f>
        <v/>
      </c>
      <c r="E251" s="11" t="str">
        <f>IFERROR(VLOOKUP(Таблица729[[#This Row],[НОМЕР]],#REF!,6),"")</f>
        <v/>
      </c>
      <c r="F251" s="13" t="str">
        <f>IFERROR(VLOOKUP(Таблица729[[#This Row],[НОМЕР]],#REF!,4,0)-$J$2,"")</f>
        <v/>
      </c>
    </row>
    <row r="252" spans="2:6" ht="15" x14ac:dyDescent="0.2">
      <c r="B252" s="11" t="str">
        <f>IFERROR(VLOOKUP(Таблица729[[#This Row],[НОМЕР]],#REF!,9,0),"")</f>
        <v/>
      </c>
      <c r="C252" s="12">
        <f>IF(Категорії!N252&lt;&gt;9999,Категорії!N252,"")</f>
        <v>0</v>
      </c>
      <c r="D252" s="11" t="str">
        <f>IFERROR(VLOOKUP(Таблица729[[#This Row],[НОМЕР]],#REF!,2),"")</f>
        <v/>
      </c>
      <c r="E252" s="11" t="str">
        <f>IFERROR(VLOOKUP(Таблица729[[#This Row],[НОМЕР]],#REF!,6),"")</f>
        <v/>
      </c>
      <c r="F252" s="13" t="str">
        <f>IFERROR(VLOOKUP(Таблица729[[#This Row],[НОМЕР]],#REF!,4,0)-$J$2,"")</f>
        <v/>
      </c>
    </row>
    <row r="253" spans="2:6" ht="15" x14ac:dyDescent="0.2">
      <c r="B253" s="11" t="str">
        <f>IFERROR(VLOOKUP(Таблица729[[#This Row],[НОМЕР]],#REF!,9,0),"")</f>
        <v/>
      </c>
      <c r="C253" s="12">
        <f>IF(Категорії!N253&lt;&gt;9999,Категорії!N253,"")</f>
        <v>0</v>
      </c>
      <c r="D253" s="11" t="str">
        <f>IFERROR(VLOOKUP(Таблица729[[#This Row],[НОМЕР]],#REF!,2),"")</f>
        <v/>
      </c>
      <c r="E253" s="11" t="str">
        <f>IFERROR(VLOOKUP(Таблица729[[#This Row],[НОМЕР]],#REF!,6),"")</f>
        <v/>
      </c>
      <c r="F253" s="13" t="str">
        <f>IFERROR(VLOOKUP(Таблица729[[#This Row],[НОМЕР]],#REF!,4,0)-$J$2,"")</f>
        <v/>
      </c>
    </row>
    <row r="254" spans="2:6" ht="15" x14ac:dyDescent="0.2">
      <c r="B254" s="11" t="str">
        <f>IFERROR(VLOOKUP(Таблица729[[#This Row],[НОМЕР]],#REF!,9,0),"")</f>
        <v/>
      </c>
      <c r="C254" s="12">
        <f>IF(Категорії!N254&lt;&gt;9999,Категорії!N254,"")</f>
        <v>0</v>
      </c>
      <c r="D254" s="11" t="str">
        <f>IFERROR(VLOOKUP(Таблица729[[#This Row],[НОМЕР]],#REF!,2),"")</f>
        <v/>
      </c>
      <c r="E254" s="11" t="str">
        <f>IFERROR(VLOOKUP(Таблица729[[#This Row],[НОМЕР]],#REF!,6),"")</f>
        <v/>
      </c>
      <c r="F254" s="13" t="str">
        <f>IFERROR(VLOOKUP(Таблица729[[#This Row],[НОМЕР]],#REF!,4,0)-$J$2,"")</f>
        <v/>
      </c>
    </row>
    <row r="255" spans="2:6" ht="15" x14ac:dyDescent="0.2">
      <c r="B255" s="11" t="str">
        <f>IFERROR(VLOOKUP(Таблица729[[#This Row],[НОМЕР]],#REF!,9,0),"")</f>
        <v/>
      </c>
      <c r="C255" s="12">
        <f>IF(Категорії!N255&lt;&gt;9999,Категорії!N255,"")</f>
        <v>0</v>
      </c>
      <c r="D255" s="11" t="str">
        <f>IFERROR(VLOOKUP(Таблица729[[#This Row],[НОМЕР]],#REF!,2),"")</f>
        <v/>
      </c>
      <c r="E255" s="11" t="str">
        <f>IFERROR(VLOOKUP(Таблица729[[#This Row],[НОМЕР]],#REF!,6),"")</f>
        <v/>
      </c>
      <c r="F255" s="13" t="str">
        <f>IFERROR(VLOOKUP(Таблица729[[#This Row],[НОМЕР]],#REF!,4,0)-$J$2,"")</f>
        <v/>
      </c>
    </row>
    <row r="256" spans="2:6" ht="15" x14ac:dyDescent="0.2">
      <c r="B256" s="11" t="str">
        <f>IFERROR(VLOOKUP(Таблица729[[#This Row],[НОМЕР]],#REF!,9,0),"")</f>
        <v/>
      </c>
      <c r="C256" s="12">
        <f>IF(Категорії!N256&lt;&gt;9999,Категорії!N256,"")</f>
        <v>0</v>
      </c>
      <c r="D256" s="11" t="str">
        <f>IFERROR(VLOOKUP(Таблица729[[#This Row],[НОМЕР]],#REF!,2),"")</f>
        <v/>
      </c>
      <c r="E256" s="11" t="str">
        <f>IFERROR(VLOOKUP(Таблица729[[#This Row],[НОМЕР]],#REF!,6),"")</f>
        <v/>
      </c>
      <c r="F256" s="13" t="str">
        <f>IFERROR(VLOOKUP(Таблица729[[#This Row],[НОМЕР]],#REF!,4,0)-$J$2,"")</f>
        <v/>
      </c>
    </row>
    <row r="257" spans="2:6" ht="15" x14ac:dyDescent="0.2">
      <c r="B257" s="11" t="str">
        <f>IFERROR(VLOOKUP(Таблица729[[#This Row],[НОМЕР]],#REF!,9,0),"")</f>
        <v/>
      </c>
      <c r="C257" s="12">
        <f>IF(Категорії!N257&lt;&gt;9999,Категорії!N257,"")</f>
        <v>0</v>
      </c>
      <c r="D257" s="11" t="str">
        <f>IFERROR(VLOOKUP(Таблица729[[#This Row],[НОМЕР]],#REF!,2),"")</f>
        <v/>
      </c>
      <c r="E257" s="11" t="str">
        <f>IFERROR(VLOOKUP(Таблица729[[#This Row],[НОМЕР]],#REF!,6),"")</f>
        <v/>
      </c>
      <c r="F257" s="13" t="str">
        <f>IFERROR(VLOOKUP(Таблица729[[#This Row],[НОМЕР]],#REF!,4,0)-$J$2,"")</f>
        <v/>
      </c>
    </row>
    <row r="258" spans="2:6" ht="15" x14ac:dyDescent="0.2">
      <c r="B258" s="11" t="str">
        <f>IFERROR(VLOOKUP(Таблица729[[#This Row],[НОМЕР]],#REF!,9,0),"")</f>
        <v/>
      </c>
      <c r="C258" s="12">
        <f>IF(Категорії!N258&lt;&gt;9999,Категорії!N258,"")</f>
        <v>0</v>
      </c>
      <c r="D258" s="11" t="str">
        <f>IFERROR(VLOOKUP(Таблица729[[#This Row],[НОМЕР]],#REF!,2),"")</f>
        <v/>
      </c>
      <c r="E258" s="11" t="str">
        <f>IFERROR(VLOOKUP(Таблица729[[#This Row],[НОМЕР]],#REF!,6),"")</f>
        <v/>
      </c>
      <c r="F258" s="13" t="str">
        <f>IFERROR(VLOOKUP(Таблица729[[#This Row],[НОМЕР]],#REF!,4,0)-$J$2,"")</f>
        <v/>
      </c>
    </row>
    <row r="259" spans="2:6" ht="15" x14ac:dyDescent="0.2">
      <c r="B259" s="11" t="str">
        <f>IFERROR(VLOOKUP(Таблица729[[#This Row],[НОМЕР]],#REF!,9,0),"")</f>
        <v/>
      </c>
      <c r="C259" s="12">
        <f>IF(Категорії!N259&lt;&gt;9999,Категорії!N259,"")</f>
        <v>0</v>
      </c>
      <c r="D259" s="11" t="str">
        <f>IFERROR(VLOOKUP(Таблица729[[#This Row],[НОМЕР]],#REF!,2),"")</f>
        <v/>
      </c>
      <c r="E259" s="11" t="str">
        <f>IFERROR(VLOOKUP(Таблица729[[#This Row],[НОМЕР]],#REF!,6),"")</f>
        <v/>
      </c>
      <c r="F259" s="13" t="str">
        <f>IFERROR(VLOOKUP(Таблица729[[#This Row],[НОМЕР]],#REF!,4,0)-$J$2,"")</f>
        <v/>
      </c>
    </row>
    <row r="260" spans="2:6" ht="15" x14ac:dyDescent="0.2">
      <c r="B260" s="11" t="str">
        <f>IFERROR(VLOOKUP(Таблица729[[#This Row],[НОМЕР]],#REF!,9,0),"")</f>
        <v/>
      </c>
      <c r="C260" s="12">
        <f>IF(Категорії!N260&lt;&gt;9999,Категорії!N260,"")</f>
        <v>0</v>
      </c>
      <c r="D260" s="11" t="str">
        <f>IFERROR(VLOOKUP(Таблица729[[#This Row],[НОМЕР]],#REF!,2),"")</f>
        <v/>
      </c>
      <c r="E260" s="11" t="str">
        <f>IFERROR(VLOOKUP(Таблица729[[#This Row],[НОМЕР]],#REF!,6),"")</f>
        <v/>
      </c>
      <c r="F260" s="13" t="str">
        <f>IFERROR(VLOOKUP(Таблица729[[#This Row],[НОМЕР]],#REF!,4,0)-$J$2,"")</f>
        <v/>
      </c>
    </row>
    <row r="261" spans="2:6" ht="15" x14ac:dyDescent="0.2">
      <c r="B261" s="11" t="str">
        <f>IFERROR(VLOOKUP(Таблица729[[#This Row],[НОМЕР]],#REF!,9,0),"")</f>
        <v/>
      </c>
      <c r="C261" s="12">
        <f>IF(Категорії!N261&lt;&gt;9999,Категорії!N261,"")</f>
        <v>0</v>
      </c>
      <c r="D261" s="11" t="str">
        <f>IFERROR(VLOOKUP(Таблица729[[#This Row],[НОМЕР]],#REF!,2),"")</f>
        <v/>
      </c>
      <c r="E261" s="11" t="str">
        <f>IFERROR(VLOOKUP(Таблица729[[#This Row],[НОМЕР]],#REF!,6),"")</f>
        <v/>
      </c>
      <c r="F261" s="13" t="str">
        <f>IFERROR(VLOOKUP(Таблица729[[#This Row],[НОМЕР]],#REF!,4,0)-$J$2,"")</f>
        <v/>
      </c>
    </row>
    <row r="262" spans="2:6" ht="15" x14ac:dyDescent="0.2">
      <c r="B262" s="11" t="str">
        <f>IFERROR(VLOOKUP(Таблица729[[#This Row],[НОМЕР]],#REF!,9,0),"")</f>
        <v/>
      </c>
      <c r="C262" s="12">
        <f>IF(Категорії!N262&lt;&gt;9999,Категорії!N262,"")</f>
        <v>0</v>
      </c>
      <c r="D262" s="11" t="str">
        <f>IFERROR(VLOOKUP(Таблица729[[#This Row],[НОМЕР]],#REF!,2),"")</f>
        <v/>
      </c>
      <c r="E262" s="11" t="str">
        <f>IFERROR(VLOOKUP(Таблица729[[#This Row],[НОМЕР]],#REF!,6),"")</f>
        <v/>
      </c>
      <c r="F262" s="13" t="str">
        <f>IFERROR(VLOOKUP(Таблица729[[#This Row],[НОМЕР]],#REF!,4,0)-$J$2,"")</f>
        <v/>
      </c>
    </row>
    <row r="263" spans="2:6" ht="15" x14ac:dyDescent="0.2">
      <c r="B263" s="11" t="str">
        <f>IFERROR(VLOOKUP(Таблица729[[#This Row],[НОМЕР]],#REF!,9,0),"")</f>
        <v/>
      </c>
      <c r="C263" s="12">
        <f>IF(Категорії!N263&lt;&gt;9999,Категорії!N263,"")</f>
        <v>0</v>
      </c>
      <c r="D263" s="11" t="str">
        <f>IFERROR(VLOOKUP(Таблица729[[#This Row],[НОМЕР]],#REF!,2),"")</f>
        <v/>
      </c>
      <c r="E263" s="11" t="str">
        <f>IFERROR(VLOOKUP(Таблица729[[#This Row],[НОМЕР]],#REF!,6),"")</f>
        <v/>
      </c>
      <c r="F263" s="13" t="str">
        <f>IFERROR(VLOOKUP(Таблица729[[#This Row],[НОМЕР]],#REF!,4,0)-$J$2,"")</f>
        <v/>
      </c>
    </row>
    <row r="264" spans="2:6" ht="15" x14ac:dyDescent="0.2">
      <c r="B264" s="11" t="str">
        <f>IFERROR(VLOOKUP(Таблица729[[#This Row],[НОМЕР]],#REF!,9,0),"")</f>
        <v/>
      </c>
      <c r="C264" s="12">
        <f>IF(Категорії!N264&lt;&gt;9999,Категорії!N264,"")</f>
        <v>0</v>
      </c>
      <c r="D264" s="11" t="str">
        <f>IFERROR(VLOOKUP(Таблица729[[#This Row],[НОМЕР]],#REF!,2),"")</f>
        <v/>
      </c>
      <c r="E264" s="11" t="str">
        <f>IFERROR(VLOOKUP(Таблица729[[#This Row],[НОМЕР]],#REF!,6),"")</f>
        <v/>
      </c>
      <c r="F264" s="13" t="str">
        <f>IFERROR(VLOOKUP(Таблица729[[#This Row],[НОМЕР]],#REF!,4,0)-$J$2,"")</f>
        <v/>
      </c>
    </row>
    <row r="265" spans="2:6" ht="15" x14ac:dyDescent="0.2">
      <c r="B265" s="11" t="str">
        <f>IFERROR(VLOOKUP(Таблица729[[#This Row],[НОМЕР]],#REF!,9,0),"")</f>
        <v/>
      </c>
      <c r="C265" s="12">
        <f>IF(Категорії!N265&lt;&gt;9999,Категорії!N265,"")</f>
        <v>0</v>
      </c>
      <c r="D265" s="11" t="str">
        <f>IFERROR(VLOOKUP(Таблица729[[#This Row],[НОМЕР]],#REF!,2),"")</f>
        <v/>
      </c>
      <c r="E265" s="11" t="str">
        <f>IFERROR(VLOOKUP(Таблица729[[#This Row],[НОМЕР]],#REF!,6),"")</f>
        <v/>
      </c>
      <c r="F265" s="13" t="str">
        <f>IFERROR(VLOOKUP(Таблица729[[#This Row],[НОМЕР]],#REF!,4,0)-$J$2,"")</f>
        <v/>
      </c>
    </row>
    <row r="266" spans="2:6" ht="15" x14ac:dyDescent="0.2">
      <c r="B266" s="11" t="str">
        <f>IFERROR(VLOOKUP(Таблица729[[#This Row],[НОМЕР]],#REF!,9,0),"")</f>
        <v/>
      </c>
      <c r="C266" s="12">
        <f>IF(Категорії!N266&lt;&gt;9999,Категорії!N266,"")</f>
        <v>0</v>
      </c>
      <c r="D266" s="11" t="str">
        <f>IFERROR(VLOOKUP(Таблица729[[#This Row],[НОМЕР]],#REF!,2),"")</f>
        <v/>
      </c>
      <c r="E266" s="11" t="str">
        <f>IFERROR(VLOOKUP(Таблица729[[#This Row],[НОМЕР]],#REF!,6),"")</f>
        <v/>
      </c>
      <c r="F266" s="13" t="str">
        <f>IFERROR(VLOOKUP(Таблица729[[#This Row],[НОМЕР]],#REF!,4,0)-$J$2,"")</f>
        <v/>
      </c>
    </row>
    <row r="267" spans="2:6" ht="15" x14ac:dyDescent="0.2">
      <c r="B267" s="11" t="str">
        <f>IFERROR(VLOOKUP(Таблица729[[#This Row],[НОМЕР]],#REF!,9,0),"")</f>
        <v/>
      </c>
      <c r="C267" s="12">
        <f>IF(Категорії!N267&lt;&gt;9999,Категорії!N267,"")</f>
        <v>0</v>
      </c>
      <c r="D267" s="11" t="str">
        <f>IFERROR(VLOOKUP(Таблица729[[#This Row],[НОМЕР]],#REF!,2),"")</f>
        <v/>
      </c>
      <c r="E267" s="11" t="str">
        <f>IFERROR(VLOOKUP(Таблица729[[#This Row],[НОМЕР]],#REF!,6),"")</f>
        <v/>
      </c>
      <c r="F267" s="13" t="str">
        <f>IFERROR(VLOOKUP(Таблица729[[#This Row],[НОМЕР]],#REF!,4,0)-$J$2,"")</f>
        <v/>
      </c>
    </row>
    <row r="268" spans="2:6" ht="15" x14ac:dyDescent="0.2">
      <c r="B268" s="11" t="str">
        <f>IFERROR(VLOOKUP(Таблица729[[#This Row],[НОМЕР]],#REF!,9,0),"")</f>
        <v/>
      </c>
      <c r="C268" s="12">
        <f>IF(Категорії!N268&lt;&gt;9999,Категорії!N268,"")</f>
        <v>0</v>
      </c>
      <c r="D268" s="11" t="str">
        <f>IFERROR(VLOOKUP(Таблица729[[#This Row],[НОМЕР]],#REF!,2),"")</f>
        <v/>
      </c>
      <c r="E268" s="11" t="str">
        <f>IFERROR(VLOOKUP(Таблица729[[#This Row],[НОМЕР]],#REF!,6),"")</f>
        <v/>
      </c>
      <c r="F268" s="13" t="str">
        <f>IFERROR(VLOOKUP(Таблица729[[#This Row],[НОМЕР]],#REF!,4,0)-$J$2,"")</f>
        <v/>
      </c>
    </row>
    <row r="269" spans="2:6" ht="15" x14ac:dyDescent="0.2">
      <c r="B269" s="11" t="str">
        <f>IFERROR(VLOOKUP(Таблица729[[#This Row],[НОМЕР]],#REF!,9,0),"")</f>
        <v/>
      </c>
      <c r="C269" s="12">
        <f>IF(Категорії!N269&lt;&gt;9999,Категорії!N269,"")</f>
        <v>0</v>
      </c>
      <c r="D269" s="11" t="str">
        <f>IFERROR(VLOOKUP(Таблица729[[#This Row],[НОМЕР]],#REF!,2),"")</f>
        <v/>
      </c>
      <c r="E269" s="11" t="str">
        <f>IFERROR(VLOOKUP(Таблица729[[#This Row],[НОМЕР]],#REF!,6),"")</f>
        <v/>
      </c>
      <c r="F269" s="13" t="str">
        <f>IFERROR(VLOOKUP(Таблица729[[#This Row],[НОМЕР]],#REF!,4,0)-$J$2,"")</f>
        <v/>
      </c>
    </row>
    <row r="270" spans="2:6" ht="15" x14ac:dyDescent="0.2">
      <c r="B270" s="11" t="str">
        <f>IFERROR(VLOOKUP(Таблица729[[#This Row],[НОМЕР]],#REF!,9,0),"")</f>
        <v/>
      </c>
      <c r="C270" s="12">
        <f>IF(Категорії!N270&lt;&gt;9999,Категорії!N270,"")</f>
        <v>0</v>
      </c>
      <c r="D270" s="11" t="str">
        <f>IFERROR(VLOOKUP(Таблица729[[#This Row],[НОМЕР]],#REF!,2),"")</f>
        <v/>
      </c>
      <c r="E270" s="11" t="str">
        <f>IFERROR(VLOOKUP(Таблица729[[#This Row],[НОМЕР]],#REF!,6),"")</f>
        <v/>
      </c>
      <c r="F270" s="13" t="str">
        <f>IFERROR(VLOOKUP(Таблица729[[#This Row],[НОМЕР]],#REF!,4,0)-$J$2,"")</f>
        <v/>
      </c>
    </row>
    <row r="271" spans="2:6" ht="15" x14ac:dyDescent="0.2">
      <c r="B271" s="11" t="str">
        <f>IFERROR(VLOOKUP(Таблица729[[#This Row],[НОМЕР]],#REF!,9,0),"")</f>
        <v/>
      </c>
      <c r="C271" s="12">
        <f>IF(Категорії!N271&lt;&gt;9999,Категорії!N271,"")</f>
        <v>0</v>
      </c>
      <c r="D271" s="11" t="str">
        <f>IFERROR(VLOOKUP(Таблица729[[#This Row],[НОМЕР]],#REF!,2),"")</f>
        <v/>
      </c>
      <c r="E271" s="11" t="str">
        <f>IFERROR(VLOOKUP(Таблица729[[#This Row],[НОМЕР]],#REF!,6),"")</f>
        <v/>
      </c>
      <c r="F271" s="13" t="str">
        <f>IFERROR(VLOOKUP(Таблица729[[#This Row],[НОМЕР]],#REF!,4,0)-$J$2,"")</f>
        <v/>
      </c>
    </row>
    <row r="272" spans="2:6" ht="15" x14ac:dyDescent="0.2">
      <c r="B272" s="11" t="str">
        <f>IFERROR(VLOOKUP(Таблица729[[#This Row],[НОМЕР]],#REF!,9,0),"")</f>
        <v/>
      </c>
      <c r="C272" s="12">
        <f>IF(Категорії!N272&lt;&gt;9999,Категорії!N272,"")</f>
        <v>0</v>
      </c>
      <c r="D272" s="11" t="str">
        <f>IFERROR(VLOOKUP(Таблица729[[#This Row],[НОМЕР]],#REF!,2),"")</f>
        <v/>
      </c>
      <c r="E272" s="11" t="str">
        <f>IFERROR(VLOOKUP(Таблица729[[#This Row],[НОМЕР]],#REF!,6),"")</f>
        <v/>
      </c>
      <c r="F272" s="13" t="str">
        <f>IFERROR(VLOOKUP(Таблица729[[#This Row],[НОМЕР]],#REF!,4,0)-$J$2,"")</f>
        <v/>
      </c>
    </row>
    <row r="273" spans="2:6" ht="15" x14ac:dyDescent="0.2">
      <c r="B273" s="11" t="str">
        <f>IFERROR(VLOOKUP(Таблица729[[#This Row],[НОМЕР]],#REF!,9,0),"")</f>
        <v/>
      </c>
      <c r="C273" s="12">
        <f>IF(Категорії!N273&lt;&gt;9999,Категорії!N273,"")</f>
        <v>0</v>
      </c>
      <c r="D273" s="11" t="str">
        <f>IFERROR(VLOOKUP(Таблица729[[#This Row],[НОМЕР]],#REF!,2),"")</f>
        <v/>
      </c>
      <c r="E273" s="11" t="str">
        <f>IFERROR(VLOOKUP(Таблица729[[#This Row],[НОМЕР]],#REF!,6),"")</f>
        <v/>
      </c>
      <c r="F273" s="13" t="str">
        <f>IFERROR(VLOOKUP(Таблица729[[#This Row],[НОМЕР]],#REF!,4,0)-$J$2,"")</f>
        <v/>
      </c>
    </row>
    <row r="274" spans="2:6" ht="15" x14ac:dyDescent="0.2">
      <c r="B274" s="11" t="str">
        <f>IFERROR(VLOOKUP(Таблица729[[#This Row],[НОМЕР]],#REF!,9,0),"")</f>
        <v/>
      </c>
      <c r="C274" s="12">
        <f>IF(Категорії!N274&lt;&gt;9999,Категорії!N274,"")</f>
        <v>0</v>
      </c>
      <c r="D274" s="11" t="str">
        <f>IFERROR(VLOOKUP(Таблица729[[#This Row],[НОМЕР]],#REF!,2),"")</f>
        <v/>
      </c>
      <c r="E274" s="11" t="str">
        <f>IFERROR(VLOOKUP(Таблица729[[#This Row],[НОМЕР]],#REF!,6),"")</f>
        <v/>
      </c>
      <c r="F274" s="13" t="str">
        <f>IFERROR(VLOOKUP(Таблица729[[#This Row],[НОМЕР]],#REF!,4,0)-$J$2,"")</f>
        <v/>
      </c>
    </row>
    <row r="275" spans="2:6" ht="15" x14ac:dyDescent="0.2">
      <c r="B275" s="11" t="str">
        <f>IFERROR(VLOOKUP(Таблица729[[#This Row],[НОМЕР]],#REF!,9,0),"")</f>
        <v/>
      </c>
      <c r="C275" s="12">
        <f>IF(Категорії!N275&lt;&gt;9999,Категорії!N275,"")</f>
        <v>0</v>
      </c>
      <c r="D275" s="11" t="str">
        <f>IFERROR(VLOOKUP(Таблица729[[#This Row],[НОМЕР]],#REF!,2),"")</f>
        <v/>
      </c>
      <c r="E275" s="11" t="str">
        <f>IFERROR(VLOOKUP(Таблица729[[#This Row],[НОМЕР]],#REF!,6),"")</f>
        <v/>
      </c>
      <c r="F275" s="13" t="str">
        <f>IFERROR(VLOOKUP(Таблица729[[#This Row],[НОМЕР]],#REF!,4,0)-$J$2,"")</f>
        <v/>
      </c>
    </row>
    <row r="276" spans="2:6" ht="15" x14ac:dyDescent="0.2">
      <c r="B276" s="11" t="str">
        <f>IFERROR(VLOOKUP(Таблица729[[#This Row],[НОМЕР]],#REF!,9,0),"")</f>
        <v/>
      </c>
      <c r="C276" s="12">
        <f>IF(Категорії!N276&lt;&gt;9999,Категорії!N276,"")</f>
        <v>0</v>
      </c>
      <c r="D276" s="11" t="str">
        <f>IFERROR(VLOOKUP(Таблица729[[#This Row],[НОМЕР]],#REF!,2),"")</f>
        <v/>
      </c>
      <c r="E276" s="11" t="str">
        <f>IFERROR(VLOOKUP(Таблица729[[#This Row],[НОМЕР]],#REF!,6),"")</f>
        <v/>
      </c>
      <c r="F276" s="13" t="str">
        <f>IFERROR(VLOOKUP(Таблица729[[#This Row],[НОМЕР]],#REF!,4,0)-$J$2,"")</f>
        <v/>
      </c>
    </row>
    <row r="277" spans="2:6" ht="15" x14ac:dyDescent="0.2">
      <c r="B277" s="11" t="str">
        <f>IFERROR(VLOOKUP(Таблица729[[#This Row],[НОМЕР]],#REF!,9,0),"")</f>
        <v/>
      </c>
      <c r="C277" s="12">
        <f>IF(Категорії!N277&lt;&gt;9999,Категорії!N277,"")</f>
        <v>0</v>
      </c>
      <c r="D277" s="11" t="str">
        <f>IFERROR(VLOOKUP(Таблица729[[#This Row],[НОМЕР]],#REF!,2),"")</f>
        <v/>
      </c>
      <c r="E277" s="11" t="str">
        <f>IFERROR(VLOOKUP(Таблица729[[#This Row],[НОМЕР]],#REF!,6),"")</f>
        <v/>
      </c>
      <c r="F277" s="13" t="str">
        <f>IFERROR(VLOOKUP(Таблица729[[#This Row],[НОМЕР]],#REF!,4,0)-$J$2,"")</f>
        <v/>
      </c>
    </row>
    <row r="278" spans="2:6" ht="15" x14ac:dyDescent="0.2">
      <c r="B278" s="11" t="str">
        <f>IFERROR(VLOOKUP(Таблица729[[#This Row],[НОМЕР]],#REF!,9,0),"")</f>
        <v/>
      </c>
      <c r="C278" s="12">
        <f>IF(Категорії!N278&lt;&gt;9999,Категорії!N278,"")</f>
        <v>0</v>
      </c>
      <c r="D278" s="11" t="str">
        <f>IFERROR(VLOOKUP(Таблица729[[#This Row],[НОМЕР]],#REF!,2),"")</f>
        <v/>
      </c>
      <c r="E278" s="11" t="str">
        <f>IFERROR(VLOOKUP(Таблица729[[#This Row],[НОМЕР]],#REF!,6),"")</f>
        <v/>
      </c>
      <c r="F278" s="13" t="str">
        <f>IFERROR(VLOOKUP(Таблица729[[#This Row],[НОМЕР]],#REF!,4,0)-$J$2,"")</f>
        <v/>
      </c>
    </row>
    <row r="279" spans="2:6" ht="15" x14ac:dyDescent="0.2">
      <c r="B279" s="11" t="str">
        <f>IFERROR(VLOOKUP(Таблица729[[#This Row],[НОМЕР]],#REF!,9,0),"")</f>
        <v/>
      </c>
      <c r="C279" s="12">
        <f>IF(Категорії!N279&lt;&gt;9999,Категорії!N279,"")</f>
        <v>0</v>
      </c>
      <c r="D279" s="11" t="str">
        <f>IFERROR(VLOOKUP(Таблица729[[#This Row],[НОМЕР]],#REF!,2),"")</f>
        <v/>
      </c>
      <c r="E279" s="11" t="str">
        <f>IFERROR(VLOOKUP(Таблица729[[#This Row],[НОМЕР]],#REF!,6),"")</f>
        <v/>
      </c>
      <c r="F279" s="13" t="str">
        <f>IFERROR(VLOOKUP(Таблица729[[#This Row],[НОМЕР]],#REF!,4,0)-$J$2,"")</f>
        <v/>
      </c>
    </row>
    <row r="280" spans="2:6" ht="15" x14ac:dyDescent="0.2">
      <c r="B280" s="11" t="str">
        <f>IFERROR(VLOOKUP(Таблица729[[#This Row],[НОМЕР]],#REF!,9,0),"")</f>
        <v/>
      </c>
      <c r="C280" s="12">
        <f>IF(Категорії!N280&lt;&gt;9999,Категорії!N280,"")</f>
        <v>0</v>
      </c>
      <c r="D280" s="11" t="str">
        <f>IFERROR(VLOOKUP(Таблица729[[#This Row],[НОМЕР]],#REF!,2),"")</f>
        <v/>
      </c>
      <c r="E280" s="11" t="str">
        <f>IFERROR(VLOOKUP(Таблица729[[#This Row],[НОМЕР]],#REF!,6),"")</f>
        <v/>
      </c>
      <c r="F280" s="13" t="str">
        <f>IFERROR(VLOOKUP(Таблица729[[#This Row],[НОМЕР]],#REF!,4,0)-$J$2,"")</f>
        <v/>
      </c>
    </row>
    <row r="281" spans="2:6" ht="15" x14ac:dyDescent="0.2">
      <c r="B281" s="11" t="str">
        <f>IFERROR(VLOOKUP(Таблица729[[#This Row],[НОМЕР]],#REF!,9,0),"")</f>
        <v/>
      </c>
      <c r="C281" s="12">
        <f>IF(Категорії!N281&lt;&gt;9999,Категорії!N281,"")</f>
        <v>0</v>
      </c>
      <c r="D281" s="11" t="str">
        <f>IFERROR(VLOOKUP(Таблица729[[#This Row],[НОМЕР]],#REF!,2),"")</f>
        <v/>
      </c>
      <c r="E281" s="11" t="str">
        <f>IFERROR(VLOOKUP(Таблица729[[#This Row],[НОМЕР]],#REF!,6),"")</f>
        <v/>
      </c>
      <c r="F281" s="13" t="str">
        <f>IFERROR(VLOOKUP(Таблица729[[#This Row],[НОМЕР]],#REF!,4,0)-$J$2,"")</f>
        <v/>
      </c>
    </row>
    <row r="282" spans="2:6" ht="15" x14ac:dyDescent="0.2">
      <c r="B282" s="11" t="str">
        <f>IFERROR(VLOOKUP(Таблица729[[#This Row],[НОМЕР]],#REF!,9,0),"")</f>
        <v/>
      </c>
      <c r="C282" s="12">
        <f>IF(Категорії!N282&lt;&gt;9999,Категорії!N282,"")</f>
        <v>0</v>
      </c>
      <c r="D282" s="11" t="str">
        <f>IFERROR(VLOOKUP(Таблица729[[#This Row],[НОМЕР]],#REF!,2),"")</f>
        <v/>
      </c>
      <c r="E282" s="11" t="str">
        <f>IFERROR(VLOOKUP(Таблица729[[#This Row],[НОМЕР]],#REF!,6),"")</f>
        <v/>
      </c>
      <c r="F282" s="13" t="str">
        <f>IFERROR(VLOOKUP(Таблица729[[#This Row],[НОМЕР]],#REF!,4,0)-$J$2,"")</f>
        <v/>
      </c>
    </row>
    <row r="283" spans="2:6" ht="15" x14ac:dyDescent="0.2">
      <c r="B283" s="11" t="str">
        <f>IFERROR(VLOOKUP(Таблица729[[#This Row],[НОМЕР]],#REF!,9,0),"")</f>
        <v/>
      </c>
      <c r="C283" s="12">
        <f>IF(Категорії!N283&lt;&gt;9999,Категорії!N283,"")</f>
        <v>0</v>
      </c>
      <c r="D283" s="11" t="str">
        <f>IFERROR(VLOOKUP(Таблица729[[#This Row],[НОМЕР]],#REF!,2),"")</f>
        <v/>
      </c>
      <c r="E283" s="11" t="str">
        <f>IFERROR(VLOOKUP(Таблица729[[#This Row],[НОМЕР]],#REF!,6),"")</f>
        <v/>
      </c>
      <c r="F283" s="13" t="str">
        <f>IFERROR(VLOOKUP(Таблица729[[#This Row],[НОМЕР]],#REF!,4,0)-$J$2,"")</f>
        <v/>
      </c>
    </row>
    <row r="284" spans="2:6" ht="15" x14ac:dyDescent="0.2">
      <c r="B284" s="11" t="str">
        <f>IFERROR(VLOOKUP(Таблица729[[#This Row],[НОМЕР]],#REF!,9,0),"")</f>
        <v/>
      </c>
      <c r="C284" s="12">
        <f>IF(Категорії!N284&lt;&gt;9999,Категорії!N284,"")</f>
        <v>0</v>
      </c>
      <c r="D284" s="11" t="str">
        <f>IFERROR(VLOOKUP(Таблица729[[#This Row],[НОМЕР]],#REF!,2),"")</f>
        <v/>
      </c>
      <c r="E284" s="11" t="str">
        <f>IFERROR(VLOOKUP(Таблица729[[#This Row],[НОМЕР]],#REF!,6),"")</f>
        <v/>
      </c>
      <c r="F284" s="13" t="str">
        <f>IFERROR(VLOOKUP(Таблица729[[#This Row],[НОМЕР]],#REF!,4,0)-$J$2,"")</f>
        <v/>
      </c>
    </row>
    <row r="285" spans="2:6" ht="15" x14ac:dyDescent="0.2">
      <c r="B285" s="11" t="str">
        <f>IFERROR(VLOOKUP(Таблица729[[#This Row],[НОМЕР]],#REF!,9,0),"")</f>
        <v/>
      </c>
      <c r="C285" s="12">
        <f>IF(Категорії!N285&lt;&gt;9999,Категорії!N285,"")</f>
        <v>0</v>
      </c>
      <c r="D285" s="11" t="str">
        <f>IFERROR(VLOOKUP(Таблица729[[#This Row],[НОМЕР]],#REF!,2),"")</f>
        <v/>
      </c>
      <c r="E285" s="11" t="str">
        <f>IFERROR(VLOOKUP(Таблица729[[#This Row],[НОМЕР]],#REF!,6),"")</f>
        <v/>
      </c>
      <c r="F285" s="13" t="str">
        <f>IFERROR(VLOOKUP(Таблица729[[#This Row],[НОМЕР]],#REF!,4,0)-$J$2,"")</f>
        <v/>
      </c>
    </row>
    <row r="286" spans="2:6" ht="15" x14ac:dyDescent="0.2">
      <c r="B286" s="11" t="str">
        <f>IFERROR(VLOOKUP(Таблица729[[#This Row],[НОМЕР]],#REF!,9,0),"")</f>
        <v/>
      </c>
      <c r="C286" s="12">
        <f>IF(Категорії!N286&lt;&gt;9999,Категорії!N286,"")</f>
        <v>0</v>
      </c>
      <c r="D286" s="11" t="str">
        <f>IFERROR(VLOOKUP(Таблица729[[#This Row],[НОМЕР]],#REF!,2),"")</f>
        <v/>
      </c>
      <c r="E286" s="11" t="str">
        <f>IFERROR(VLOOKUP(Таблица729[[#This Row],[НОМЕР]],#REF!,6),"")</f>
        <v/>
      </c>
      <c r="F286" s="13" t="str">
        <f>IFERROR(VLOOKUP(Таблица729[[#This Row],[НОМЕР]],#REF!,4,0)-$J$2,"")</f>
        <v/>
      </c>
    </row>
    <row r="287" spans="2:6" ht="15" x14ac:dyDescent="0.2">
      <c r="B287" s="11" t="str">
        <f>IFERROR(VLOOKUP(Таблица729[[#This Row],[НОМЕР]],#REF!,9,0),"")</f>
        <v/>
      </c>
      <c r="C287" s="12">
        <f>IF(Категорії!N287&lt;&gt;9999,Категорії!N287,"")</f>
        <v>0</v>
      </c>
      <c r="D287" s="11" t="str">
        <f>IFERROR(VLOOKUP(Таблица729[[#This Row],[НОМЕР]],#REF!,2),"")</f>
        <v/>
      </c>
      <c r="E287" s="11" t="str">
        <f>IFERROR(VLOOKUP(Таблица729[[#This Row],[НОМЕР]],#REF!,6),"")</f>
        <v/>
      </c>
      <c r="F287" s="13" t="str">
        <f>IFERROR(VLOOKUP(Таблица729[[#This Row],[НОМЕР]],#REF!,4,0)-$J$2,"")</f>
        <v/>
      </c>
    </row>
    <row r="288" spans="2:6" ht="15" x14ac:dyDescent="0.2">
      <c r="B288" s="11" t="str">
        <f>IFERROR(VLOOKUP(Таблица729[[#This Row],[НОМЕР]],#REF!,9,0),"")</f>
        <v/>
      </c>
      <c r="C288" s="12">
        <f>IF(Категорії!N288&lt;&gt;9999,Категорії!N288,"")</f>
        <v>0</v>
      </c>
      <c r="D288" s="11" t="str">
        <f>IFERROR(VLOOKUP(Таблица729[[#This Row],[НОМЕР]],#REF!,2),"")</f>
        <v/>
      </c>
      <c r="E288" s="11" t="str">
        <f>IFERROR(VLOOKUP(Таблица729[[#This Row],[НОМЕР]],#REF!,6),"")</f>
        <v/>
      </c>
      <c r="F288" s="13" t="str">
        <f>IFERROR(VLOOKUP(Таблица729[[#This Row],[НОМЕР]],#REF!,4,0)-$J$2,"")</f>
        <v/>
      </c>
    </row>
    <row r="289" spans="2:6" ht="15" x14ac:dyDescent="0.2">
      <c r="B289" s="11" t="str">
        <f>IFERROR(VLOOKUP(Таблица729[[#This Row],[НОМЕР]],#REF!,9,0),"")</f>
        <v/>
      </c>
      <c r="C289" s="12">
        <f>IF(Категорії!N289&lt;&gt;9999,Категорії!N289,"")</f>
        <v>0</v>
      </c>
      <c r="D289" s="11" t="str">
        <f>IFERROR(VLOOKUP(Таблица729[[#This Row],[НОМЕР]],#REF!,2),"")</f>
        <v/>
      </c>
      <c r="E289" s="11" t="str">
        <f>IFERROR(VLOOKUP(Таблица729[[#This Row],[НОМЕР]],#REF!,6),"")</f>
        <v/>
      </c>
      <c r="F289" s="13" t="str">
        <f>IFERROR(VLOOKUP(Таблица729[[#This Row],[НОМЕР]],#REF!,4,0)-$J$2,"")</f>
        <v/>
      </c>
    </row>
    <row r="290" spans="2:6" ht="15" x14ac:dyDescent="0.2">
      <c r="B290" s="11" t="str">
        <f>IFERROR(VLOOKUP(Таблица729[[#This Row],[НОМЕР]],#REF!,9,0),"")</f>
        <v/>
      </c>
      <c r="C290" s="12">
        <f>IF(Категорії!N290&lt;&gt;9999,Категорії!N290,"")</f>
        <v>0</v>
      </c>
      <c r="D290" s="11" t="str">
        <f>IFERROR(VLOOKUP(Таблица729[[#This Row],[НОМЕР]],#REF!,2),"")</f>
        <v/>
      </c>
      <c r="E290" s="11" t="str">
        <f>IFERROR(VLOOKUP(Таблица729[[#This Row],[НОМЕР]],#REF!,6),"")</f>
        <v/>
      </c>
      <c r="F290" s="13" t="str">
        <f>IFERROR(VLOOKUP(Таблица729[[#This Row],[НОМЕР]],#REF!,4,0)-$J$2,"")</f>
        <v/>
      </c>
    </row>
    <row r="291" spans="2:6" ht="15" x14ac:dyDescent="0.2">
      <c r="B291" s="11" t="str">
        <f>IFERROR(VLOOKUP(Таблица729[[#This Row],[НОМЕР]],#REF!,9,0),"")</f>
        <v/>
      </c>
      <c r="C291" s="12">
        <f>IF(Категорії!N291&lt;&gt;9999,Категорії!N291,"")</f>
        <v>0</v>
      </c>
      <c r="D291" s="11" t="str">
        <f>IFERROR(VLOOKUP(Таблица729[[#This Row],[НОМЕР]],#REF!,2),"")</f>
        <v/>
      </c>
      <c r="E291" s="11" t="str">
        <f>IFERROR(VLOOKUP(Таблица729[[#This Row],[НОМЕР]],#REF!,6),"")</f>
        <v/>
      </c>
      <c r="F291" s="13" t="str">
        <f>IFERROR(VLOOKUP(Таблица729[[#This Row],[НОМЕР]],#REF!,4,0)-$J$2,"")</f>
        <v/>
      </c>
    </row>
    <row r="292" spans="2:6" ht="15" x14ac:dyDescent="0.2">
      <c r="B292" s="11" t="str">
        <f>IFERROR(VLOOKUP(Таблица729[[#This Row],[НОМЕР]],#REF!,9,0),"")</f>
        <v/>
      </c>
      <c r="C292" s="12">
        <f>IF(Категорії!N292&lt;&gt;9999,Категорії!N292,"")</f>
        <v>0</v>
      </c>
      <c r="D292" s="11" t="str">
        <f>IFERROR(VLOOKUP(Таблица729[[#This Row],[НОМЕР]],#REF!,2),"")</f>
        <v/>
      </c>
      <c r="E292" s="11" t="str">
        <f>IFERROR(VLOOKUP(Таблица729[[#This Row],[НОМЕР]],#REF!,6),"")</f>
        <v/>
      </c>
      <c r="F292" s="13" t="str">
        <f>IFERROR(VLOOKUP(Таблица729[[#This Row],[НОМЕР]],#REF!,4,0)-$J$2,"")</f>
        <v/>
      </c>
    </row>
    <row r="293" spans="2:6" ht="15" x14ac:dyDescent="0.2">
      <c r="B293" s="11" t="str">
        <f>IFERROR(VLOOKUP(Таблица729[[#This Row],[НОМЕР]],#REF!,9,0),"")</f>
        <v/>
      </c>
      <c r="C293" s="12">
        <f>IF(Категорії!N293&lt;&gt;9999,Категорії!N293,"")</f>
        <v>0</v>
      </c>
      <c r="D293" s="11" t="str">
        <f>IFERROR(VLOOKUP(Таблица729[[#This Row],[НОМЕР]],#REF!,2),"")</f>
        <v/>
      </c>
      <c r="E293" s="11" t="str">
        <f>IFERROR(VLOOKUP(Таблица729[[#This Row],[НОМЕР]],#REF!,6),"")</f>
        <v/>
      </c>
      <c r="F293" s="13" t="str">
        <f>IFERROR(VLOOKUP(Таблица729[[#This Row],[НОМЕР]],#REF!,4,0)-$J$2,"")</f>
        <v/>
      </c>
    </row>
    <row r="294" spans="2:6" ht="15" x14ac:dyDescent="0.2">
      <c r="B294" s="11" t="str">
        <f>IFERROR(VLOOKUP(Таблица729[[#This Row],[НОМЕР]],#REF!,9,0),"")</f>
        <v/>
      </c>
      <c r="C294" s="12">
        <f>IF(Категорії!N294&lt;&gt;9999,Категорії!N294,"")</f>
        <v>0</v>
      </c>
      <c r="D294" s="11" t="str">
        <f>IFERROR(VLOOKUP(Таблица729[[#This Row],[НОМЕР]],#REF!,2),"")</f>
        <v/>
      </c>
      <c r="E294" s="11" t="str">
        <f>IFERROR(VLOOKUP(Таблица729[[#This Row],[НОМЕР]],#REF!,6),"")</f>
        <v/>
      </c>
      <c r="F294" s="13" t="str">
        <f>IFERROR(VLOOKUP(Таблица729[[#This Row],[НОМЕР]],#REF!,4,0)-$J$2,"")</f>
        <v/>
      </c>
    </row>
    <row r="295" spans="2:6" ht="15" x14ac:dyDescent="0.2">
      <c r="B295" s="11" t="str">
        <f>IFERROR(VLOOKUP(Таблица729[[#This Row],[НОМЕР]],#REF!,9,0),"")</f>
        <v/>
      </c>
      <c r="C295" s="12">
        <f>IF(Категорії!N295&lt;&gt;9999,Категорії!N295,"")</f>
        <v>0</v>
      </c>
      <c r="D295" s="11" t="str">
        <f>IFERROR(VLOOKUP(Таблица729[[#This Row],[НОМЕР]],#REF!,2),"")</f>
        <v/>
      </c>
      <c r="E295" s="11" t="str">
        <f>IFERROR(VLOOKUP(Таблица729[[#This Row],[НОМЕР]],#REF!,6),"")</f>
        <v/>
      </c>
      <c r="F295" s="13" t="str">
        <f>IFERROR(VLOOKUP(Таблица729[[#This Row],[НОМЕР]],#REF!,4,0)-$J$2,"")</f>
        <v/>
      </c>
    </row>
    <row r="296" spans="2:6" ht="15" x14ac:dyDescent="0.2">
      <c r="B296" s="11" t="str">
        <f>IFERROR(VLOOKUP(Таблица729[[#This Row],[НОМЕР]],#REF!,9,0),"")</f>
        <v/>
      </c>
      <c r="C296" s="12">
        <f>IF(Категорії!N296&lt;&gt;9999,Категорії!N296,"")</f>
        <v>0</v>
      </c>
      <c r="D296" s="11" t="str">
        <f>IFERROR(VLOOKUP(Таблица729[[#This Row],[НОМЕР]],#REF!,2),"")</f>
        <v/>
      </c>
      <c r="E296" s="11" t="str">
        <f>IFERROR(VLOOKUP(Таблица729[[#This Row],[НОМЕР]],#REF!,6),"")</f>
        <v/>
      </c>
      <c r="F296" s="13" t="str">
        <f>IFERROR(VLOOKUP(Таблица729[[#This Row],[НОМЕР]],#REF!,4,0)-$J$2,"")</f>
        <v/>
      </c>
    </row>
    <row r="297" spans="2:6" ht="15" x14ac:dyDescent="0.2">
      <c r="B297" s="11" t="str">
        <f>IFERROR(VLOOKUP(Таблица729[[#This Row],[НОМЕР]],#REF!,9,0),"")</f>
        <v/>
      </c>
      <c r="C297" s="12">
        <f>IF(Категорії!N297&lt;&gt;9999,Категорії!N297,"")</f>
        <v>0</v>
      </c>
      <c r="D297" s="11" t="str">
        <f>IFERROR(VLOOKUP(Таблица729[[#This Row],[НОМЕР]],#REF!,2),"")</f>
        <v/>
      </c>
      <c r="E297" s="11" t="str">
        <f>IFERROR(VLOOKUP(Таблица729[[#This Row],[НОМЕР]],#REF!,6),"")</f>
        <v/>
      </c>
      <c r="F297" s="13" t="str">
        <f>IFERROR(VLOOKUP(Таблица729[[#This Row],[НОМЕР]],#REF!,4,0)-$J$2,"")</f>
        <v/>
      </c>
    </row>
    <row r="298" spans="2:6" ht="15" x14ac:dyDescent="0.2">
      <c r="B298" s="11" t="str">
        <f>IFERROR(VLOOKUP(Таблица729[[#This Row],[НОМЕР]],#REF!,9,0),"")</f>
        <v/>
      </c>
      <c r="C298" s="12">
        <f>IF(Категорії!N298&lt;&gt;9999,Категорії!N298,"")</f>
        <v>0</v>
      </c>
      <c r="D298" s="11" t="str">
        <f>IFERROR(VLOOKUP(Таблица729[[#This Row],[НОМЕР]],#REF!,2),"")</f>
        <v/>
      </c>
      <c r="E298" s="11" t="str">
        <f>IFERROR(VLOOKUP(Таблица729[[#This Row],[НОМЕР]],#REF!,6),"")</f>
        <v/>
      </c>
      <c r="F298" s="13" t="str">
        <f>IFERROR(VLOOKUP(Таблица729[[#This Row],[НОМЕР]],#REF!,4,0)-$J$2,"")</f>
        <v/>
      </c>
    </row>
    <row r="299" spans="2:6" ht="15" x14ac:dyDescent="0.2">
      <c r="B299" s="11" t="str">
        <f>IFERROR(VLOOKUP(Таблица729[[#This Row],[НОМЕР]],#REF!,9,0),"")</f>
        <v/>
      </c>
      <c r="C299" s="12">
        <f>IF(Категорії!N299&lt;&gt;9999,Категорії!N299,"")</f>
        <v>0</v>
      </c>
      <c r="D299" s="11" t="str">
        <f>IFERROR(VLOOKUP(Таблица729[[#This Row],[НОМЕР]],#REF!,2),"")</f>
        <v/>
      </c>
      <c r="E299" s="11" t="str">
        <f>IFERROR(VLOOKUP(Таблица729[[#This Row],[НОМЕР]],#REF!,6),"")</f>
        <v/>
      </c>
      <c r="F299" s="13" t="str">
        <f>IFERROR(VLOOKUP(Таблица729[[#This Row],[НОМЕР]],#REF!,4,0)-$J$2,"")</f>
        <v/>
      </c>
    </row>
    <row r="300" spans="2:6" ht="15" x14ac:dyDescent="0.2">
      <c r="B300" s="11" t="str">
        <f>IFERROR(VLOOKUP(Таблица729[[#This Row],[НОМЕР]],#REF!,9,0),"")</f>
        <v/>
      </c>
      <c r="C300" s="12">
        <f>IF(Категорії!N300&lt;&gt;9999,Категорії!N300,"")</f>
        <v>0</v>
      </c>
      <c r="D300" s="11" t="str">
        <f>IFERROR(VLOOKUP(Таблица729[[#This Row],[НОМЕР]],#REF!,2),"")</f>
        <v/>
      </c>
      <c r="E300" s="11" t="str">
        <f>IFERROR(VLOOKUP(Таблица729[[#This Row],[НОМЕР]],#REF!,6),"")</f>
        <v/>
      </c>
      <c r="F300" s="13" t="str">
        <f>IFERROR(VLOOKUP(Таблица729[[#This Row],[НОМЕР]],#REF!,4,0)-$J$2,"")</f>
        <v/>
      </c>
    </row>
    <row r="301" spans="2:6" ht="15" x14ac:dyDescent="0.2">
      <c r="B301" s="11" t="str">
        <f>IFERROR(VLOOKUP(Таблица729[[#This Row],[НОМЕР]],#REF!,9,0),"")</f>
        <v/>
      </c>
      <c r="C301" s="12">
        <f>IF(Категорії!N301&lt;&gt;9999,Категорії!N301,"")</f>
        <v>0</v>
      </c>
      <c r="D301" s="11" t="str">
        <f>IFERROR(VLOOKUP(Таблица729[[#This Row],[НОМЕР]],#REF!,2),"")</f>
        <v/>
      </c>
      <c r="E301" s="11" t="str">
        <f>IFERROR(VLOOKUP(Таблица729[[#This Row],[НОМЕР]],#REF!,6),"")</f>
        <v/>
      </c>
      <c r="F301" s="13" t="str">
        <f>IFERROR(VLOOKUP(Таблица729[[#This Row],[НОМЕР]],#REF!,4,0)-$J$2,"")</f>
        <v/>
      </c>
    </row>
    <row r="302" spans="2:6" ht="15" x14ac:dyDescent="0.2">
      <c r="B302" s="11" t="str">
        <f>IFERROR(VLOOKUP(Таблица729[[#This Row],[НОМЕР]],#REF!,9,0),"")</f>
        <v/>
      </c>
      <c r="C302" s="12">
        <f>IF(Категорії!N302&lt;&gt;9999,Категорії!N302,"")</f>
        <v>0</v>
      </c>
      <c r="D302" s="11" t="str">
        <f>IFERROR(VLOOKUP(Таблица729[[#This Row],[НОМЕР]],#REF!,2),"")</f>
        <v/>
      </c>
      <c r="E302" s="11" t="str">
        <f>IFERROR(VLOOKUP(Таблица729[[#This Row],[НОМЕР]],#REF!,6),"")</f>
        <v/>
      </c>
      <c r="F302" s="13" t="str">
        <f>IFERROR(VLOOKUP(Таблица729[[#This Row],[НОМЕР]],#REF!,4,0)-$J$2,"")</f>
        <v/>
      </c>
    </row>
    <row r="303" spans="2:6" ht="15" x14ac:dyDescent="0.2">
      <c r="B303" s="11" t="str">
        <f>IFERROR(VLOOKUP(Таблица729[[#This Row],[НОМЕР]],#REF!,9,0),"")</f>
        <v/>
      </c>
      <c r="C303" s="12">
        <f>IF(Категорії!N303&lt;&gt;9999,Категорії!N303,"")</f>
        <v>0</v>
      </c>
      <c r="D303" s="11" t="str">
        <f>IFERROR(VLOOKUP(Таблица729[[#This Row],[НОМЕР]],#REF!,2),"")</f>
        <v/>
      </c>
      <c r="E303" s="11" t="str">
        <f>IFERROR(VLOOKUP(Таблица729[[#This Row],[НОМЕР]],#REF!,6),"")</f>
        <v/>
      </c>
      <c r="F303" s="13" t="str">
        <f>IFERROR(VLOOKUP(Таблица729[[#This Row],[НОМЕР]],#REF!,4,0)-$J$2,"")</f>
        <v/>
      </c>
    </row>
    <row r="304" spans="2:6" ht="15" x14ac:dyDescent="0.2">
      <c r="B304" s="11" t="str">
        <f>IFERROR(VLOOKUP(Таблица729[[#This Row],[НОМЕР]],#REF!,9,0),"")</f>
        <v/>
      </c>
      <c r="C304" s="12">
        <f>IF(Категорії!N304&lt;&gt;9999,Категорії!N304,"")</f>
        <v>0</v>
      </c>
      <c r="D304" s="11" t="str">
        <f>IFERROR(VLOOKUP(Таблица729[[#This Row],[НОМЕР]],#REF!,2),"")</f>
        <v/>
      </c>
      <c r="E304" s="11" t="str">
        <f>IFERROR(VLOOKUP(Таблица729[[#This Row],[НОМЕР]],#REF!,6),"")</f>
        <v/>
      </c>
      <c r="F304" s="13" t="str">
        <f>IFERROR(VLOOKUP(Таблица729[[#This Row],[НОМЕР]],#REF!,4,0)-$J$2,"")</f>
        <v/>
      </c>
    </row>
    <row r="305" spans="2:6" ht="15" x14ac:dyDescent="0.2">
      <c r="B305" s="11" t="str">
        <f>IFERROR(VLOOKUP(Таблица729[[#This Row],[НОМЕР]],#REF!,9,0),"")</f>
        <v/>
      </c>
      <c r="C305" s="12">
        <f>IF(Категорії!N305&lt;&gt;9999,Категорії!N305,"")</f>
        <v>0</v>
      </c>
      <c r="D305" s="11" t="str">
        <f>IFERROR(VLOOKUP(Таблица729[[#This Row],[НОМЕР]],#REF!,2),"")</f>
        <v/>
      </c>
      <c r="E305" s="11" t="str">
        <f>IFERROR(VLOOKUP(Таблица729[[#This Row],[НОМЕР]],#REF!,6),"")</f>
        <v/>
      </c>
      <c r="F305" s="13" t="str">
        <f>IFERROR(VLOOKUP(Таблица729[[#This Row],[НОМЕР]],#REF!,4,0)-$J$2,"")</f>
        <v/>
      </c>
    </row>
    <row r="306" spans="2:6" ht="15" x14ac:dyDescent="0.2">
      <c r="B306" s="11" t="str">
        <f>IFERROR(VLOOKUP(Таблица729[[#This Row],[НОМЕР]],#REF!,9,0),"")</f>
        <v/>
      </c>
      <c r="C306" s="12">
        <f>IF(Категорії!N306&lt;&gt;9999,Категорії!N306,"")</f>
        <v>0</v>
      </c>
      <c r="D306" s="11" t="str">
        <f>IFERROR(VLOOKUP(Таблица729[[#This Row],[НОМЕР]],#REF!,2),"")</f>
        <v/>
      </c>
      <c r="E306" s="11" t="str">
        <f>IFERROR(VLOOKUP(Таблица729[[#This Row],[НОМЕР]],#REF!,6),"")</f>
        <v/>
      </c>
      <c r="F306" s="13" t="str">
        <f>IFERROR(VLOOKUP(Таблица729[[#This Row],[НОМЕР]],#REF!,4,0)-$J$2,"")</f>
        <v/>
      </c>
    </row>
    <row r="307" spans="2:6" ht="15" x14ac:dyDescent="0.2">
      <c r="B307" s="11" t="str">
        <f>IFERROR(VLOOKUP(Таблица729[[#This Row],[НОМЕР]],#REF!,9,0),"")</f>
        <v/>
      </c>
      <c r="C307" s="12">
        <f>IF(Категорії!N307&lt;&gt;9999,Категорії!N307,"")</f>
        <v>0</v>
      </c>
      <c r="D307" s="11" t="str">
        <f>IFERROR(VLOOKUP(Таблица729[[#This Row],[НОМЕР]],#REF!,2),"")</f>
        <v/>
      </c>
      <c r="E307" s="11" t="str">
        <f>IFERROR(VLOOKUP(Таблица729[[#This Row],[НОМЕР]],#REF!,6),"")</f>
        <v/>
      </c>
      <c r="F307" s="13" t="str">
        <f>IFERROR(VLOOKUP(Таблица729[[#This Row],[НОМЕР]],#REF!,4,0)-$J$2,"")</f>
        <v/>
      </c>
    </row>
    <row r="308" spans="2:6" ht="15" x14ac:dyDescent="0.2">
      <c r="B308" s="11" t="str">
        <f>IFERROR(VLOOKUP(Таблица729[[#This Row],[НОМЕР]],#REF!,9,0),"")</f>
        <v/>
      </c>
      <c r="C308" s="12">
        <f>IF(Категорії!N308&lt;&gt;9999,Категорії!N308,"")</f>
        <v>0</v>
      </c>
      <c r="D308" s="11" t="str">
        <f>IFERROR(VLOOKUP(Таблица729[[#This Row],[НОМЕР]],#REF!,2),"")</f>
        <v/>
      </c>
      <c r="E308" s="11" t="str">
        <f>IFERROR(VLOOKUP(Таблица729[[#This Row],[НОМЕР]],#REF!,6),"")</f>
        <v/>
      </c>
      <c r="F308" s="13" t="str">
        <f>IFERROR(VLOOKUP(Таблица729[[#This Row],[НОМЕР]],#REF!,4,0)-$J$2,"")</f>
        <v/>
      </c>
    </row>
    <row r="309" spans="2:6" ht="15" x14ac:dyDescent="0.2">
      <c r="B309" s="11" t="str">
        <f>IFERROR(VLOOKUP(Таблица729[[#This Row],[НОМЕР]],#REF!,9,0),"")</f>
        <v/>
      </c>
      <c r="C309" s="12">
        <f>IF(Категорії!N309&lt;&gt;9999,Категорії!N309,"")</f>
        <v>0</v>
      </c>
      <c r="D309" s="11" t="str">
        <f>IFERROR(VLOOKUP(Таблица729[[#This Row],[НОМЕР]],#REF!,2),"")</f>
        <v/>
      </c>
      <c r="E309" s="11" t="str">
        <f>IFERROR(VLOOKUP(Таблица729[[#This Row],[НОМЕР]],#REF!,6),"")</f>
        <v/>
      </c>
      <c r="F309" s="13" t="str">
        <f>IFERROR(VLOOKUP(Таблица729[[#This Row],[НОМЕР]],#REF!,4,0)-$J$2,"")</f>
        <v/>
      </c>
    </row>
    <row r="310" spans="2:6" ht="15" x14ac:dyDescent="0.2">
      <c r="B310" s="11" t="str">
        <f>IFERROR(VLOOKUP(Таблица729[[#This Row],[НОМЕР]],#REF!,9,0),"")</f>
        <v/>
      </c>
      <c r="C310" s="12">
        <f>IF(Категорії!N310&lt;&gt;9999,Категорії!N310,"")</f>
        <v>0</v>
      </c>
      <c r="D310" s="11" t="str">
        <f>IFERROR(VLOOKUP(Таблица729[[#This Row],[НОМЕР]],#REF!,2),"")</f>
        <v/>
      </c>
      <c r="E310" s="11" t="str">
        <f>IFERROR(VLOOKUP(Таблица729[[#This Row],[НОМЕР]],#REF!,6),"")</f>
        <v/>
      </c>
      <c r="F310" s="13" t="str">
        <f>IFERROR(VLOOKUP(Таблица729[[#This Row],[НОМЕР]],#REF!,4,0)-$J$2,"")</f>
        <v/>
      </c>
    </row>
    <row r="311" spans="2:6" ht="15" x14ac:dyDescent="0.2">
      <c r="B311" s="11" t="str">
        <f>IFERROR(VLOOKUP(Таблица729[[#This Row],[НОМЕР]],#REF!,9,0),"")</f>
        <v/>
      </c>
      <c r="C311" s="12">
        <f>IF(Категорії!N311&lt;&gt;9999,Категорії!N311,"")</f>
        <v>0</v>
      </c>
      <c r="D311" s="11" t="str">
        <f>IFERROR(VLOOKUP(Таблица729[[#This Row],[НОМЕР]],#REF!,2),"")</f>
        <v/>
      </c>
      <c r="E311" s="11" t="str">
        <f>IFERROR(VLOOKUP(Таблица729[[#This Row],[НОМЕР]],#REF!,6),"")</f>
        <v/>
      </c>
      <c r="F311" s="13" t="str">
        <f>IFERROR(VLOOKUP(Таблица729[[#This Row],[НОМЕР]],#REF!,4,0)-$J$2,"")</f>
        <v/>
      </c>
    </row>
    <row r="312" spans="2:6" ht="15" x14ac:dyDescent="0.2">
      <c r="B312" s="11" t="str">
        <f>IFERROR(VLOOKUP(Таблица729[[#This Row],[НОМЕР]],#REF!,9,0),"")</f>
        <v/>
      </c>
      <c r="C312" s="12">
        <f>IF(Категорії!N312&lt;&gt;9999,Категорії!N312,"")</f>
        <v>0</v>
      </c>
      <c r="D312" s="11" t="str">
        <f>IFERROR(VLOOKUP(Таблица729[[#This Row],[НОМЕР]],#REF!,2),"")</f>
        <v/>
      </c>
      <c r="E312" s="11" t="str">
        <f>IFERROR(VLOOKUP(Таблица729[[#This Row],[НОМЕР]],#REF!,6),"")</f>
        <v/>
      </c>
      <c r="F312" s="13" t="str">
        <f>IFERROR(VLOOKUP(Таблица729[[#This Row],[НОМЕР]],#REF!,4,0)-$J$2,"")</f>
        <v/>
      </c>
    </row>
    <row r="313" spans="2:6" ht="15" x14ac:dyDescent="0.2">
      <c r="B313" s="11" t="str">
        <f>IFERROR(VLOOKUP(Таблица729[[#This Row],[НОМЕР]],#REF!,9,0),"")</f>
        <v/>
      </c>
      <c r="C313" s="12">
        <f>IF(Категорії!N313&lt;&gt;9999,Категорії!N313,"")</f>
        <v>0</v>
      </c>
      <c r="D313" s="11" t="str">
        <f>IFERROR(VLOOKUP(Таблица729[[#This Row],[НОМЕР]],#REF!,2),"")</f>
        <v/>
      </c>
      <c r="E313" s="11" t="str">
        <f>IFERROR(VLOOKUP(Таблица729[[#This Row],[НОМЕР]],#REF!,6),"")</f>
        <v/>
      </c>
      <c r="F313" s="13" t="str">
        <f>IFERROR(VLOOKUP(Таблица729[[#This Row],[НОМЕР]],#REF!,4,0)-$J$2,"")</f>
        <v/>
      </c>
    </row>
    <row r="314" spans="2:6" ht="15" x14ac:dyDescent="0.2">
      <c r="B314" s="11" t="str">
        <f>IFERROR(VLOOKUP(Таблица729[[#This Row],[НОМЕР]],#REF!,9,0),"")</f>
        <v/>
      </c>
      <c r="C314" s="12">
        <f>IF(Категорії!N314&lt;&gt;9999,Категорії!N314,"")</f>
        <v>0</v>
      </c>
      <c r="D314" s="11" t="str">
        <f>IFERROR(VLOOKUP(Таблица729[[#This Row],[НОМЕР]],#REF!,2),"")</f>
        <v/>
      </c>
      <c r="E314" s="11" t="str">
        <f>IFERROR(VLOOKUP(Таблица729[[#This Row],[НОМЕР]],#REF!,6),"")</f>
        <v/>
      </c>
      <c r="F314" s="13" t="str">
        <f>IFERROR(VLOOKUP(Таблица729[[#This Row],[НОМЕР]],#REF!,4,0)-$J$2,"")</f>
        <v/>
      </c>
    </row>
    <row r="315" spans="2:6" ht="15" x14ac:dyDescent="0.2">
      <c r="B315" s="11" t="str">
        <f>IFERROR(VLOOKUP(Таблица729[[#This Row],[НОМЕР]],#REF!,9,0),"")</f>
        <v/>
      </c>
      <c r="C315" s="12">
        <f>IF(Категорії!N315&lt;&gt;9999,Категорії!N315,"")</f>
        <v>0</v>
      </c>
      <c r="D315" s="11" t="str">
        <f>IFERROR(VLOOKUP(Таблица729[[#This Row],[НОМЕР]],#REF!,2),"")</f>
        <v/>
      </c>
      <c r="E315" s="11" t="str">
        <f>IFERROR(VLOOKUP(Таблица729[[#This Row],[НОМЕР]],#REF!,6),"")</f>
        <v/>
      </c>
      <c r="F315" s="13" t="str">
        <f>IFERROR(VLOOKUP(Таблица729[[#This Row],[НОМЕР]],#REF!,4,0)-$J$2,"")</f>
        <v/>
      </c>
    </row>
    <row r="316" spans="2:6" ht="15" x14ac:dyDescent="0.2">
      <c r="B316" s="11" t="str">
        <f>IFERROR(VLOOKUP(Таблица729[[#This Row],[НОМЕР]],#REF!,9,0),"")</f>
        <v/>
      </c>
      <c r="C316" s="12">
        <f>IF(Категорії!N316&lt;&gt;9999,Категорії!N316,"")</f>
        <v>0</v>
      </c>
      <c r="D316" s="11" t="str">
        <f>IFERROR(VLOOKUP(Таблица729[[#This Row],[НОМЕР]],#REF!,2),"")</f>
        <v/>
      </c>
      <c r="E316" s="11" t="str">
        <f>IFERROR(VLOOKUP(Таблица729[[#This Row],[НОМЕР]],#REF!,6),"")</f>
        <v/>
      </c>
      <c r="F316" s="13" t="str">
        <f>IFERROR(VLOOKUP(Таблица729[[#This Row],[НОМЕР]],#REF!,4,0)-$J$2,"")</f>
        <v/>
      </c>
    </row>
    <row r="317" spans="2:6" ht="15" x14ac:dyDescent="0.2">
      <c r="B317" s="11" t="str">
        <f>IFERROR(VLOOKUP(Таблица729[[#This Row],[НОМЕР]],#REF!,9,0),"")</f>
        <v/>
      </c>
      <c r="C317" s="12">
        <f>IF(Категорії!N317&lt;&gt;9999,Категорії!N317,"")</f>
        <v>0</v>
      </c>
      <c r="D317" s="11" t="str">
        <f>IFERROR(VLOOKUP(Таблица729[[#This Row],[НОМЕР]],#REF!,2),"")</f>
        <v/>
      </c>
      <c r="E317" s="11" t="str">
        <f>IFERROR(VLOOKUP(Таблица729[[#This Row],[НОМЕР]],#REF!,6),"")</f>
        <v/>
      </c>
      <c r="F317" s="13" t="str">
        <f>IFERROR(VLOOKUP(Таблица729[[#This Row],[НОМЕР]],#REF!,4,0)-$J$2,"")</f>
        <v/>
      </c>
    </row>
    <row r="318" spans="2:6" ht="15" x14ac:dyDescent="0.2">
      <c r="B318" s="11" t="str">
        <f>IFERROR(VLOOKUP(Таблица729[[#This Row],[НОМЕР]],#REF!,9,0),"")</f>
        <v/>
      </c>
      <c r="C318" s="12">
        <f>IF(Категорії!N318&lt;&gt;9999,Категорії!N318,"")</f>
        <v>0</v>
      </c>
      <c r="D318" s="11" t="str">
        <f>IFERROR(VLOOKUP(Таблица729[[#This Row],[НОМЕР]],#REF!,2),"")</f>
        <v/>
      </c>
      <c r="E318" s="11" t="str">
        <f>IFERROR(VLOOKUP(Таблица729[[#This Row],[НОМЕР]],#REF!,6),"")</f>
        <v/>
      </c>
      <c r="F318" s="13" t="str">
        <f>IFERROR(VLOOKUP(Таблица729[[#This Row],[НОМЕР]],#REF!,4,0)-$J$2,"")</f>
        <v/>
      </c>
    </row>
    <row r="319" spans="2:6" ht="15" x14ac:dyDescent="0.2">
      <c r="B319" s="11" t="str">
        <f>IFERROR(VLOOKUP(Таблица729[[#This Row],[НОМЕР]],#REF!,9,0),"")</f>
        <v/>
      </c>
      <c r="C319" s="12">
        <f>IF(Категорії!N319&lt;&gt;9999,Категорії!N319,"")</f>
        <v>0</v>
      </c>
      <c r="D319" s="11" t="str">
        <f>IFERROR(VLOOKUP(Таблица729[[#This Row],[НОМЕР]],#REF!,2),"")</f>
        <v/>
      </c>
      <c r="E319" s="11" t="str">
        <f>IFERROR(VLOOKUP(Таблица729[[#This Row],[НОМЕР]],#REF!,6),"")</f>
        <v/>
      </c>
      <c r="F319" s="13" t="str">
        <f>IFERROR(VLOOKUP(Таблица729[[#This Row],[НОМЕР]],#REF!,4,0)-$J$2,"")</f>
        <v/>
      </c>
    </row>
    <row r="320" spans="2:6" ht="15" x14ac:dyDescent="0.2">
      <c r="B320" s="11" t="str">
        <f>IFERROR(VLOOKUP(Таблица729[[#This Row],[НОМЕР]],#REF!,9,0),"")</f>
        <v/>
      </c>
      <c r="C320" s="12">
        <f>IF(Категорії!N320&lt;&gt;9999,Категорії!N320,"")</f>
        <v>0</v>
      </c>
      <c r="D320" s="11" t="str">
        <f>IFERROR(VLOOKUP(Таблица729[[#This Row],[НОМЕР]],#REF!,2),"")</f>
        <v/>
      </c>
      <c r="E320" s="11" t="str">
        <f>IFERROR(VLOOKUP(Таблица729[[#This Row],[НОМЕР]],#REF!,6),"")</f>
        <v/>
      </c>
      <c r="F320" s="13" t="str">
        <f>IFERROR(VLOOKUP(Таблица729[[#This Row],[НОМЕР]],#REF!,4,0)-$J$2,"")</f>
        <v/>
      </c>
    </row>
    <row r="321" spans="2:6" ht="15" x14ac:dyDescent="0.2">
      <c r="B321" s="11" t="str">
        <f>IFERROR(VLOOKUP(Таблица729[[#This Row],[НОМЕР]],#REF!,9,0),"")</f>
        <v/>
      </c>
      <c r="C321" s="12">
        <f>IF(Категорії!N321&lt;&gt;9999,Категорії!N321,"")</f>
        <v>0</v>
      </c>
      <c r="D321" s="11" t="str">
        <f>IFERROR(VLOOKUP(Таблица729[[#This Row],[НОМЕР]],#REF!,2),"")</f>
        <v/>
      </c>
      <c r="E321" s="11" t="str">
        <f>IFERROR(VLOOKUP(Таблица729[[#This Row],[НОМЕР]],#REF!,6),"")</f>
        <v/>
      </c>
      <c r="F321" s="13" t="str">
        <f>IFERROR(VLOOKUP(Таблица729[[#This Row],[НОМЕР]],#REF!,4,0)-$J$2,"")</f>
        <v/>
      </c>
    </row>
    <row r="322" spans="2:6" ht="15" x14ac:dyDescent="0.2">
      <c r="B322" s="11" t="str">
        <f>IFERROR(VLOOKUP(Таблица729[[#This Row],[НОМЕР]],#REF!,9,0),"")</f>
        <v/>
      </c>
      <c r="C322" s="12">
        <f>IF(Категорії!N322&lt;&gt;9999,Категорії!N322,"")</f>
        <v>0</v>
      </c>
      <c r="D322" s="11" t="str">
        <f>IFERROR(VLOOKUP(Таблица729[[#This Row],[НОМЕР]],#REF!,2),"")</f>
        <v/>
      </c>
      <c r="E322" s="11" t="str">
        <f>IFERROR(VLOOKUP(Таблица729[[#This Row],[НОМЕР]],#REF!,6),"")</f>
        <v/>
      </c>
      <c r="F322" s="13" t="str">
        <f>IFERROR(VLOOKUP(Таблица729[[#This Row],[НОМЕР]],#REF!,4,0)-$J$2,"")</f>
        <v/>
      </c>
    </row>
    <row r="323" spans="2:6" ht="15" x14ac:dyDescent="0.2">
      <c r="B323" s="11" t="str">
        <f>IFERROR(VLOOKUP(Таблица729[[#This Row],[НОМЕР]],#REF!,9,0),"")</f>
        <v/>
      </c>
      <c r="C323" s="12">
        <f>IF(Категорії!N323&lt;&gt;9999,Категорії!N323,"")</f>
        <v>0</v>
      </c>
      <c r="D323" s="11" t="str">
        <f>IFERROR(VLOOKUP(Таблица729[[#This Row],[НОМЕР]],#REF!,2),"")</f>
        <v/>
      </c>
      <c r="E323" s="11" t="str">
        <f>IFERROR(VLOOKUP(Таблица729[[#This Row],[НОМЕР]],#REF!,6),"")</f>
        <v/>
      </c>
      <c r="F323" s="13" t="str">
        <f>IFERROR(VLOOKUP(Таблица729[[#This Row],[НОМЕР]],#REF!,4,0)-$J$2,"")</f>
        <v/>
      </c>
    </row>
    <row r="324" spans="2:6" ht="15" x14ac:dyDescent="0.2">
      <c r="B324" s="11" t="str">
        <f>IFERROR(VLOOKUP(Таблица729[[#This Row],[НОМЕР]],#REF!,9,0),"")</f>
        <v/>
      </c>
      <c r="C324" s="12">
        <f>IF(Категорії!N324&lt;&gt;9999,Категорії!N324,"")</f>
        <v>0</v>
      </c>
      <c r="D324" s="11" t="str">
        <f>IFERROR(VLOOKUP(Таблица729[[#This Row],[НОМЕР]],#REF!,2),"")</f>
        <v/>
      </c>
      <c r="E324" s="11" t="str">
        <f>IFERROR(VLOOKUP(Таблица729[[#This Row],[НОМЕР]],#REF!,6),"")</f>
        <v/>
      </c>
      <c r="F324" s="13" t="str">
        <f>IFERROR(VLOOKUP(Таблица729[[#This Row],[НОМЕР]],#REF!,4,0)-$J$2,"")</f>
        <v/>
      </c>
    </row>
    <row r="325" spans="2:6" ht="15" x14ac:dyDescent="0.2">
      <c r="B325" s="11" t="str">
        <f>IFERROR(VLOOKUP(Таблица729[[#This Row],[НОМЕР]],#REF!,9,0),"")</f>
        <v/>
      </c>
      <c r="C325" s="12">
        <f>IF(Категорії!N325&lt;&gt;9999,Категорії!N325,"")</f>
        <v>0</v>
      </c>
      <c r="D325" s="11" t="str">
        <f>IFERROR(VLOOKUP(Таблица729[[#This Row],[НОМЕР]],#REF!,2),"")</f>
        <v/>
      </c>
      <c r="E325" s="11" t="str">
        <f>IFERROR(VLOOKUP(Таблица729[[#This Row],[НОМЕР]],#REF!,6),"")</f>
        <v/>
      </c>
      <c r="F325" s="13" t="str">
        <f>IFERROR(VLOOKUP(Таблица729[[#This Row],[НОМЕР]],#REF!,4,0)-$J$2,"")</f>
        <v/>
      </c>
    </row>
    <row r="326" spans="2:6" ht="15" x14ac:dyDescent="0.2">
      <c r="B326" s="11" t="str">
        <f>IFERROR(VLOOKUP(Таблица729[[#This Row],[НОМЕР]],#REF!,9,0),"")</f>
        <v/>
      </c>
      <c r="C326" s="12">
        <f>IF(Категорії!N326&lt;&gt;9999,Категорії!N326,"")</f>
        <v>0</v>
      </c>
      <c r="D326" s="11" t="str">
        <f>IFERROR(VLOOKUP(Таблица729[[#This Row],[НОМЕР]],#REF!,2),"")</f>
        <v/>
      </c>
      <c r="E326" s="11" t="str">
        <f>IFERROR(VLOOKUP(Таблица729[[#This Row],[НОМЕР]],#REF!,6),"")</f>
        <v/>
      </c>
      <c r="F326" s="13" t="str">
        <f>IFERROR(VLOOKUP(Таблица729[[#This Row],[НОМЕР]],#REF!,4,0)-$J$2,"")</f>
        <v/>
      </c>
    </row>
    <row r="327" spans="2:6" ht="15" x14ac:dyDescent="0.2">
      <c r="B327" s="11" t="str">
        <f>IFERROR(VLOOKUP(Таблица729[[#This Row],[НОМЕР]],#REF!,9,0),"")</f>
        <v/>
      </c>
      <c r="C327" s="12">
        <f>IF(Категорії!N327&lt;&gt;9999,Категорії!N327,"")</f>
        <v>0</v>
      </c>
      <c r="D327" s="11" t="str">
        <f>IFERROR(VLOOKUP(Таблица729[[#This Row],[НОМЕР]],#REF!,2),"")</f>
        <v/>
      </c>
      <c r="E327" s="11" t="str">
        <f>IFERROR(VLOOKUP(Таблица729[[#This Row],[НОМЕР]],#REF!,6),"")</f>
        <v/>
      </c>
      <c r="F327" s="13" t="str">
        <f>IFERROR(VLOOKUP(Таблица729[[#This Row],[НОМЕР]],#REF!,4,0)-$J$2,"")</f>
        <v/>
      </c>
    </row>
    <row r="328" spans="2:6" ht="15" x14ac:dyDescent="0.2">
      <c r="B328" s="11" t="str">
        <f>IFERROR(VLOOKUP(Таблица729[[#This Row],[НОМЕР]],#REF!,9,0),"")</f>
        <v/>
      </c>
      <c r="C328" s="12">
        <f>IF(Категорії!N328&lt;&gt;9999,Категорії!N328,"")</f>
        <v>0</v>
      </c>
      <c r="D328" s="11" t="str">
        <f>IFERROR(VLOOKUP(Таблица729[[#This Row],[НОМЕР]],#REF!,2),"")</f>
        <v/>
      </c>
      <c r="E328" s="11" t="str">
        <f>IFERROR(VLOOKUP(Таблица729[[#This Row],[НОМЕР]],#REF!,6),"")</f>
        <v/>
      </c>
      <c r="F328" s="13" t="str">
        <f>IFERROR(VLOOKUP(Таблица729[[#This Row],[НОМЕР]],#REF!,4,0)-$J$2,"")</f>
        <v/>
      </c>
    </row>
    <row r="329" spans="2:6" ht="15" x14ac:dyDescent="0.2">
      <c r="B329" s="11" t="str">
        <f>IFERROR(VLOOKUP(Таблица729[[#This Row],[НОМЕР]],#REF!,9,0),"")</f>
        <v/>
      </c>
      <c r="C329" s="12">
        <f>IF(Категорії!N329&lt;&gt;9999,Категорії!N329,"")</f>
        <v>0</v>
      </c>
      <c r="D329" s="11" t="str">
        <f>IFERROR(VLOOKUP(Таблица729[[#This Row],[НОМЕР]],#REF!,2),"")</f>
        <v/>
      </c>
      <c r="E329" s="11" t="str">
        <f>IFERROR(VLOOKUP(Таблица729[[#This Row],[НОМЕР]],#REF!,6),"")</f>
        <v/>
      </c>
      <c r="F329" s="13" t="str">
        <f>IFERROR(VLOOKUP(Таблица729[[#This Row],[НОМЕР]],#REF!,4,0)-$J$2,"")</f>
        <v/>
      </c>
    </row>
    <row r="330" spans="2:6" ht="15" x14ac:dyDescent="0.2">
      <c r="B330" s="11" t="str">
        <f>IFERROR(VLOOKUP(Таблица729[[#This Row],[НОМЕР]],#REF!,9,0),"")</f>
        <v/>
      </c>
      <c r="C330" s="12">
        <f>IF(Категорії!N330&lt;&gt;9999,Категорії!N330,"")</f>
        <v>0</v>
      </c>
      <c r="D330" s="11" t="str">
        <f>IFERROR(VLOOKUP(Таблица729[[#This Row],[НОМЕР]],#REF!,2),"")</f>
        <v/>
      </c>
      <c r="E330" s="11" t="str">
        <f>IFERROR(VLOOKUP(Таблица729[[#This Row],[НОМЕР]],#REF!,6),"")</f>
        <v/>
      </c>
      <c r="F330" s="13" t="str">
        <f>IFERROR(VLOOKUP(Таблица729[[#This Row],[НОМЕР]],#REF!,4,0)-$J$2,"")</f>
        <v/>
      </c>
    </row>
    <row r="331" spans="2:6" ht="15" x14ac:dyDescent="0.2">
      <c r="B331" s="11" t="str">
        <f>IFERROR(VLOOKUP(Таблица729[[#This Row],[НОМЕР]],#REF!,9,0),"")</f>
        <v/>
      </c>
      <c r="C331" s="12">
        <f>IF(Категорії!N331&lt;&gt;9999,Категорії!N331,"")</f>
        <v>0</v>
      </c>
      <c r="D331" s="11" t="str">
        <f>IFERROR(VLOOKUP(Таблица729[[#This Row],[НОМЕР]],#REF!,2),"")</f>
        <v/>
      </c>
      <c r="E331" s="11" t="str">
        <f>IFERROR(VLOOKUP(Таблица729[[#This Row],[НОМЕР]],#REF!,6),"")</f>
        <v/>
      </c>
      <c r="F331" s="13" t="str">
        <f>IFERROR(VLOOKUP(Таблица729[[#This Row],[НОМЕР]],#REF!,4,0)-$J$2,"")</f>
        <v/>
      </c>
    </row>
    <row r="332" spans="2:6" ht="15" x14ac:dyDescent="0.2">
      <c r="B332" s="11" t="str">
        <f>IFERROR(VLOOKUP(Таблица729[[#This Row],[НОМЕР]],#REF!,9,0),"")</f>
        <v/>
      </c>
      <c r="C332" s="12">
        <f>IF(Категорії!N332&lt;&gt;9999,Категорії!N332,"")</f>
        <v>0</v>
      </c>
      <c r="D332" s="11" t="str">
        <f>IFERROR(VLOOKUP(Таблица729[[#This Row],[НОМЕР]],#REF!,2),"")</f>
        <v/>
      </c>
      <c r="E332" s="11" t="str">
        <f>IFERROR(VLOOKUP(Таблица729[[#This Row],[НОМЕР]],#REF!,6),"")</f>
        <v/>
      </c>
      <c r="F332" s="13" t="str">
        <f>IFERROR(VLOOKUP(Таблица729[[#This Row],[НОМЕР]],#REF!,4,0)-$J$2,"")</f>
        <v/>
      </c>
    </row>
    <row r="333" spans="2:6" ht="15" x14ac:dyDescent="0.2">
      <c r="B333" s="11" t="str">
        <f>IFERROR(VLOOKUP(Таблица729[[#This Row],[НОМЕР]],#REF!,9,0),"")</f>
        <v/>
      </c>
      <c r="C333" s="12">
        <f>IF(Категорії!N333&lt;&gt;9999,Категорії!N333,"")</f>
        <v>0</v>
      </c>
      <c r="D333" s="11" t="str">
        <f>IFERROR(VLOOKUP(Таблица729[[#This Row],[НОМЕР]],#REF!,2),"")</f>
        <v/>
      </c>
      <c r="E333" s="11" t="str">
        <f>IFERROR(VLOOKUP(Таблица729[[#This Row],[НОМЕР]],#REF!,6),"")</f>
        <v/>
      </c>
      <c r="F333" s="13" t="str">
        <f>IFERROR(VLOOKUP(Таблица729[[#This Row],[НОМЕР]],#REF!,4,0)-$J$2,"")</f>
        <v/>
      </c>
    </row>
    <row r="334" spans="2:6" ht="15" x14ac:dyDescent="0.2">
      <c r="B334" s="11" t="str">
        <f>IFERROR(VLOOKUP(Таблица729[[#This Row],[НОМЕР]],#REF!,9,0),"")</f>
        <v/>
      </c>
      <c r="C334" s="12">
        <f>IF(Категорії!N334&lt;&gt;9999,Категорії!N334,"")</f>
        <v>0</v>
      </c>
      <c r="D334" s="11" t="str">
        <f>IFERROR(VLOOKUP(Таблица729[[#This Row],[НОМЕР]],#REF!,2),"")</f>
        <v/>
      </c>
      <c r="E334" s="11" t="str">
        <f>IFERROR(VLOOKUP(Таблица729[[#This Row],[НОМЕР]],#REF!,6),"")</f>
        <v/>
      </c>
      <c r="F334" s="13" t="str">
        <f>IFERROR(VLOOKUP(Таблица729[[#This Row],[НОМЕР]],#REF!,4,0)-$J$2,"")</f>
        <v/>
      </c>
    </row>
    <row r="335" spans="2:6" ht="15" x14ac:dyDescent="0.2">
      <c r="B335" s="11" t="str">
        <f>IFERROR(VLOOKUP(Таблица729[[#This Row],[НОМЕР]],#REF!,9,0),"")</f>
        <v/>
      </c>
      <c r="C335" s="12">
        <f>IF(Категорії!N335&lt;&gt;9999,Категорії!N335,"")</f>
        <v>0</v>
      </c>
      <c r="D335" s="11" t="str">
        <f>IFERROR(VLOOKUP(Таблица729[[#This Row],[НОМЕР]],#REF!,2),"")</f>
        <v/>
      </c>
      <c r="E335" s="11" t="str">
        <f>IFERROR(VLOOKUP(Таблица729[[#This Row],[НОМЕР]],#REF!,6),"")</f>
        <v/>
      </c>
      <c r="F335" s="13" t="str">
        <f>IFERROR(VLOOKUP(Таблица729[[#This Row],[НОМЕР]],#REF!,4,0)-$J$2,"")</f>
        <v/>
      </c>
    </row>
    <row r="336" spans="2:6" ht="15" x14ac:dyDescent="0.2">
      <c r="B336" s="11" t="str">
        <f>IFERROR(VLOOKUP(Таблица729[[#This Row],[НОМЕР]],#REF!,9,0),"")</f>
        <v/>
      </c>
      <c r="C336" s="12">
        <f>IF(Категорії!N336&lt;&gt;9999,Категорії!N336,"")</f>
        <v>0</v>
      </c>
      <c r="D336" s="11" t="str">
        <f>IFERROR(VLOOKUP(Таблица729[[#This Row],[НОМЕР]],#REF!,2),"")</f>
        <v/>
      </c>
      <c r="E336" s="11" t="str">
        <f>IFERROR(VLOOKUP(Таблица729[[#This Row],[НОМЕР]],#REF!,6),"")</f>
        <v/>
      </c>
      <c r="F336" s="13" t="str">
        <f>IFERROR(VLOOKUP(Таблица729[[#This Row],[НОМЕР]],#REF!,4,0)-$J$2,"")</f>
        <v/>
      </c>
    </row>
    <row r="337" spans="2:6" ht="15" x14ac:dyDescent="0.2">
      <c r="B337" s="11" t="str">
        <f>IFERROR(VLOOKUP(Таблица729[[#This Row],[НОМЕР]],#REF!,9,0),"")</f>
        <v/>
      </c>
      <c r="C337" s="12">
        <f>IF(Категорії!N337&lt;&gt;9999,Категорії!N337,"")</f>
        <v>0</v>
      </c>
      <c r="D337" s="11" t="str">
        <f>IFERROR(VLOOKUP(Таблица729[[#This Row],[НОМЕР]],#REF!,2),"")</f>
        <v/>
      </c>
      <c r="E337" s="11" t="str">
        <f>IFERROR(VLOOKUP(Таблица729[[#This Row],[НОМЕР]],#REF!,6),"")</f>
        <v/>
      </c>
      <c r="F337" s="13" t="str">
        <f>IFERROR(VLOOKUP(Таблица729[[#This Row],[НОМЕР]],#REF!,4,0)-$J$2,"")</f>
        <v/>
      </c>
    </row>
    <row r="338" spans="2:6" ht="15" x14ac:dyDescent="0.2">
      <c r="B338" s="11" t="str">
        <f>IFERROR(VLOOKUP(Таблица729[[#This Row],[НОМЕР]],#REF!,9,0),"")</f>
        <v/>
      </c>
      <c r="C338" s="12">
        <f>IF(Категорії!N338&lt;&gt;9999,Категорії!N338,"")</f>
        <v>0</v>
      </c>
      <c r="D338" s="11" t="str">
        <f>IFERROR(VLOOKUP(Таблица729[[#This Row],[НОМЕР]],#REF!,2),"")</f>
        <v/>
      </c>
      <c r="E338" s="11" t="str">
        <f>IFERROR(VLOOKUP(Таблица729[[#This Row],[НОМЕР]],#REF!,6),"")</f>
        <v/>
      </c>
      <c r="F338" s="13" t="str">
        <f>IFERROR(VLOOKUP(Таблица729[[#This Row],[НОМЕР]],#REF!,4,0)-$J$2,"")</f>
        <v/>
      </c>
    </row>
    <row r="339" spans="2:6" ht="15" x14ac:dyDescent="0.2">
      <c r="B339" s="11" t="str">
        <f>IFERROR(VLOOKUP(Таблица729[[#This Row],[НОМЕР]],#REF!,9,0),"")</f>
        <v/>
      </c>
      <c r="C339" s="12">
        <f>IF(Категорії!N339&lt;&gt;9999,Категорії!N339,"")</f>
        <v>0</v>
      </c>
      <c r="D339" s="11" t="str">
        <f>IFERROR(VLOOKUP(Таблица729[[#This Row],[НОМЕР]],#REF!,2),"")</f>
        <v/>
      </c>
      <c r="E339" s="11" t="str">
        <f>IFERROR(VLOOKUP(Таблица729[[#This Row],[НОМЕР]],#REF!,6),"")</f>
        <v/>
      </c>
      <c r="F339" s="13" t="str">
        <f>IFERROR(VLOOKUP(Таблица729[[#This Row],[НОМЕР]],#REF!,4,0)-$J$2,"")</f>
        <v/>
      </c>
    </row>
    <row r="340" spans="2:6" ht="15" x14ac:dyDescent="0.2">
      <c r="B340" s="11" t="str">
        <f>IFERROR(VLOOKUP(Таблица729[[#This Row],[НОМЕР]],#REF!,9,0),"")</f>
        <v/>
      </c>
      <c r="C340" s="12">
        <f>IF(Категорії!N340&lt;&gt;9999,Категорії!N340,"")</f>
        <v>0</v>
      </c>
      <c r="D340" s="11" t="str">
        <f>IFERROR(VLOOKUP(Таблица729[[#This Row],[НОМЕР]],#REF!,2),"")</f>
        <v/>
      </c>
      <c r="E340" s="11" t="str">
        <f>IFERROR(VLOOKUP(Таблица729[[#This Row],[НОМЕР]],#REF!,6),"")</f>
        <v/>
      </c>
      <c r="F340" s="13" t="str">
        <f>IFERROR(VLOOKUP(Таблица729[[#This Row],[НОМЕР]],#REF!,4,0)-$J$2,"")</f>
        <v/>
      </c>
    </row>
    <row r="341" spans="2:6" ht="15" x14ac:dyDescent="0.2">
      <c r="B341" s="11" t="str">
        <f>IFERROR(VLOOKUP(Таблица729[[#This Row],[НОМЕР]],#REF!,9,0),"")</f>
        <v/>
      </c>
      <c r="C341" s="12">
        <f>IF(Категорії!N341&lt;&gt;9999,Категорії!N341,"")</f>
        <v>0</v>
      </c>
      <c r="D341" s="11" t="str">
        <f>IFERROR(VLOOKUP(Таблица729[[#This Row],[НОМЕР]],#REF!,2),"")</f>
        <v/>
      </c>
      <c r="E341" s="11" t="str">
        <f>IFERROR(VLOOKUP(Таблица729[[#This Row],[НОМЕР]],#REF!,6),"")</f>
        <v/>
      </c>
      <c r="F341" s="13" t="str">
        <f>IFERROR(VLOOKUP(Таблица729[[#This Row],[НОМЕР]],#REF!,4,0)-$J$2,"")</f>
        <v/>
      </c>
    </row>
    <row r="342" spans="2:6" ht="15" x14ac:dyDescent="0.2">
      <c r="B342" s="11" t="str">
        <f>IFERROR(VLOOKUP(Таблица729[[#This Row],[НОМЕР]],#REF!,9,0),"")</f>
        <v/>
      </c>
      <c r="C342" s="12">
        <f>IF(Категорії!N342&lt;&gt;9999,Категорії!N342,"")</f>
        <v>0</v>
      </c>
      <c r="D342" s="11" t="str">
        <f>IFERROR(VLOOKUP(Таблица729[[#This Row],[НОМЕР]],#REF!,2),"")</f>
        <v/>
      </c>
      <c r="E342" s="11" t="str">
        <f>IFERROR(VLOOKUP(Таблица729[[#This Row],[НОМЕР]],#REF!,6),"")</f>
        <v/>
      </c>
      <c r="F342" s="13" t="str">
        <f>IFERROR(VLOOKUP(Таблица729[[#This Row],[НОМЕР]],#REF!,4,0)-$J$2,"")</f>
        <v/>
      </c>
    </row>
    <row r="343" spans="2:6" ht="15" x14ac:dyDescent="0.2">
      <c r="B343" s="11" t="str">
        <f>IFERROR(VLOOKUP(Таблица729[[#This Row],[НОМЕР]],#REF!,9,0),"")</f>
        <v/>
      </c>
      <c r="C343" s="12">
        <f>IF(Категорії!N343&lt;&gt;9999,Категорії!N343,"")</f>
        <v>0</v>
      </c>
      <c r="D343" s="11" t="str">
        <f>IFERROR(VLOOKUP(Таблица729[[#This Row],[НОМЕР]],#REF!,2),"")</f>
        <v/>
      </c>
      <c r="E343" s="11" t="str">
        <f>IFERROR(VLOOKUP(Таблица729[[#This Row],[НОМЕР]],#REF!,6),"")</f>
        <v/>
      </c>
      <c r="F343" s="13" t="str">
        <f>IFERROR(VLOOKUP(Таблица729[[#This Row],[НОМЕР]],#REF!,4,0)-$J$2,"")</f>
        <v/>
      </c>
    </row>
    <row r="344" spans="2:6" ht="15" x14ac:dyDescent="0.2">
      <c r="B344" s="11" t="str">
        <f>IFERROR(VLOOKUP(Таблица729[[#This Row],[НОМЕР]],#REF!,9,0),"")</f>
        <v/>
      </c>
      <c r="C344" s="12">
        <f>IF(Категорії!N344&lt;&gt;9999,Категорії!N344,"")</f>
        <v>0</v>
      </c>
      <c r="D344" s="11" t="str">
        <f>IFERROR(VLOOKUP(Таблица729[[#This Row],[НОМЕР]],#REF!,2),"")</f>
        <v/>
      </c>
      <c r="E344" s="11" t="str">
        <f>IFERROR(VLOOKUP(Таблица729[[#This Row],[НОМЕР]],#REF!,6),"")</f>
        <v/>
      </c>
      <c r="F344" s="13" t="str">
        <f>IFERROR(VLOOKUP(Таблица729[[#This Row],[НОМЕР]],#REF!,4,0)-$J$2,"")</f>
        <v/>
      </c>
    </row>
    <row r="345" spans="2:6" ht="15" x14ac:dyDescent="0.2">
      <c r="B345" s="11" t="str">
        <f>IFERROR(VLOOKUP(Таблица729[[#This Row],[НОМЕР]],#REF!,9,0),"")</f>
        <v/>
      </c>
      <c r="C345" s="12">
        <f>IF(Категорії!N345&lt;&gt;9999,Категорії!N345,"")</f>
        <v>0</v>
      </c>
      <c r="D345" s="11" t="str">
        <f>IFERROR(VLOOKUP(Таблица729[[#This Row],[НОМЕР]],#REF!,2),"")</f>
        <v/>
      </c>
      <c r="E345" s="11" t="str">
        <f>IFERROR(VLOOKUP(Таблица729[[#This Row],[НОМЕР]],#REF!,6),"")</f>
        <v/>
      </c>
      <c r="F345" s="13" t="str">
        <f>IFERROR(VLOOKUP(Таблица729[[#This Row],[НОМЕР]],#REF!,4,0)-$J$2,"")</f>
        <v/>
      </c>
    </row>
    <row r="346" spans="2:6" ht="15" x14ac:dyDescent="0.2">
      <c r="B346" s="11" t="str">
        <f>IFERROR(VLOOKUP(Таблица729[[#This Row],[НОМЕР]],#REF!,9,0),"")</f>
        <v/>
      </c>
      <c r="C346" s="12">
        <f>IF(Категорії!N346&lt;&gt;9999,Категорії!N346,"")</f>
        <v>0</v>
      </c>
      <c r="D346" s="11" t="str">
        <f>IFERROR(VLOOKUP(Таблица729[[#This Row],[НОМЕР]],#REF!,2),"")</f>
        <v/>
      </c>
      <c r="E346" s="11" t="str">
        <f>IFERROR(VLOOKUP(Таблица729[[#This Row],[НОМЕР]],#REF!,6),"")</f>
        <v/>
      </c>
      <c r="F346" s="13" t="str">
        <f>IFERROR(VLOOKUP(Таблица729[[#This Row],[НОМЕР]],#REF!,4,0)-$J$2,"")</f>
        <v/>
      </c>
    </row>
    <row r="347" spans="2:6" ht="15" x14ac:dyDescent="0.2">
      <c r="B347" s="11" t="str">
        <f>IFERROR(VLOOKUP(Таблица729[[#This Row],[НОМЕР]],#REF!,9,0),"")</f>
        <v/>
      </c>
      <c r="C347" s="12">
        <f>IF(Категорії!N347&lt;&gt;9999,Категорії!N347,"")</f>
        <v>0</v>
      </c>
      <c r="D347" s="11" t="str">
        <f>IFERROR(VLOOKUP(Таблица729[[#This Row],[НОМЕР]],#REF!,2),"")</f>
        <v/>
      </c>
      <c r="E347" s="11" t="str">
        <f>IFERROR(VLOOKUP(Таблица729[[#This Row],[НОМЕР]],#REF!,6),"")</f>
        <v/>
      </c>
      <c r="F347" s="13" t="str">
        <f>IFERROR(VLOOKUP(Таблица729[[#This Row],[НОМЕР]],#REF!,4,0)-$J$2,"")</f>
        <v/>
      </c>
    </row>
    <row r="348" spans="2:6" ht="15" x14ac:dyDescent="0.2">
      <c r="B348" s="11" t="str">
        <f>IFERROR(VLOOKUP(Таблица729[[#This Row],[НОМЕР]],#REF!,9,0),"")</f>
        <v/>
      </c>
      <c r="C348" s="12">
        <f>IF(Категорії!N348&lt;&gt;9999,Категорії!N348,"")</f>
        <v>0</v>
      </c>
      <c r="D348" s="11" t="str">
        <f>IFERROR(VLOOKUP(Таблица729[[#This Row],[НОМЕР]],#REF!,2),"")</f>
        <v/>
      </c>
      <c r="E348" s="11" t="str">
        <f>IFERROR(VLOOKUP(Таблица729[[#This Row],[НОМЕР]],#REF!,6),"")</f>
        <v/>
      </c>
      <c r="F348" s="13" t="str">
        <f>IFERROR(VLOOKUP(Таблица729[[#This Row],[НОМЕР]],#REF!,4,0)-$J$2,"")</f>
        <v/>
      </c>
    </row>
    <row r="349" spans="2:6" ht="15" x14ac:dyDescent="0.2">
      <c r="B349" s="11" t="str">
        <f>IFERROR(VLOOKUP(Таблица729[[#This Row],[НОМЕР]],#REF!,9,0),"")</f>
        <v/>
      </c>
      <c r="C349" s="12">
        <f>IF(Категорії!N349&lt;&gt;9999,Категорії!N349,"")</f>
        <v>0</v>
      </c>
      <c r="D349" s="11" t="str">
        <f>IFERROR(VLOOKUP(Таблица729[[#This Row],[НОМЕР]],#REF!,2),"")</f>
        <v/>
      </c>
      <c r="E349" s="11" t="str">
        <f>IFERROR(VLOOKUP(Таблица729[[#This Row],[НОМЕР]],#REF!,6),"")</f>
        <v/>
      </c>
      <c r="F349" s="13" t="str">
        <f>IFERROR(VLOOKUP(Таблица729[[#This Row],[НОМЕР]],#REF!,4,0)-$J$2,"")</f>
        <v/>
      </c>
    </row>
    <row r="350" spans="2:6" ht="15" x14ac:dyDescent="0.2">
      <c r="B350" s="11" t="str">
        <f>IFERROR(VLOOKUP(Таблица729[[#This Row],[НОМЕР]],#REF!,9,0),"")</f>
        <v/>
      </c>
      <c r="C350" s="12">
        <f>IF(Категорії!N350&lt;&gt;9999,Категорії!N350,"")</f>
        <v>0</v>
      </c>
      <c r="D350" s="11" t="str">
        <f>IFERROR(VLOOKUP(Таблица729[[#This Row],[НОМЕР]],#REF!,2),"")</f>
        <v/>
      </c>
      <c r="E350" s="11" t="str">
        <f>IFERROR(VLOOKUP(Таблица729[[#This Row],[НОМЕР]],#REF!,6),"")</f>
        <v/>
      </c>
      <c r="F350" s="13" t="str">
        <f>IFERROR(VLOOKUP(Таблица729[[#This Row],[НОМЕР]],#REF!,4,0)-$J$2,"")</f>
        <v/>
      </c>
    </row>
    <row r="351" spans="2:6" ht="15" x14ac:dyDescent="0.2">
      <c r="B351" s="11" t="str">
        <f>IFERROR(VLOOKUP(Таблица729[[#This Row],[НОМЕР]],#REF!,9,0),"")</f>
        <v/>
      </c>
      <c r="C351" s="12">
        <f>IF(Категорії!N351&lt;&gt;9999,Категорії!N351,"")</f>
        <v>0</v>
      </c>
      <c r="D351" s="11" t="str">
        <f>IFERROR(VLOOKUP(Таблица729[[#This Row],[НОМЕР]],#REF!,2),"")</f>
        <v/>
      </c>
      <c r="E351" s="11" t="str">
        <f>IFERROR(VLOOKUP(Таблица729[[#This Row],[НОМЕР]],#REF!,6),"")</f>
        <v/>
      </c>
      <c r="F351" s="13" t="str">
        <f>IFERROR(VLOOKUP(Таблица729[[#This Row],[НОМЕР]],#REF!,4,0)-$J$2,"")</f>
        <v/>
      </c>
    </row>
    <row r="352" spans="2:6" ht="15" x14ac:dyDescent="0.2">
      <c r="B352" s="11" t="str">
        <f>IFERROR(VLOOKUP(Таблица729[[#This Row],[НОМЕР]],#REF!,9,0),"")</f>
        <v/>
      </c>
      <c r="C352" s="12">
        <f>IF(Категорії!N352&lt;&gt;9999,Категорії!N352,"")</f>
        <v>0</v>
      </c>
      <c r="D352" s="11" t="str">
        <f>IFERROR(VLOOKUP(Таблица729[[#This Row],[НОМЕР]],#REF!,2),"")</f>
        <v/>
      </c>
      <c r="E352" s="11" t="str">
        <f>IFERROR(VLOOKUP(Таблица729[[#This Row],[НОМЕР]],#REF!,6),"")</f>
        <v/>
      </c>
      <c r="F352" s="13" t="str">
        <f>IFERROR(VLOOKUP(Таблица729[[#This Row],[НОМЕР]],#REF!,4,0)-$J$2,"")</f>
        <v/>
      </c>
    </row>
    <row r="353" spans="2:6" ht="15" x14ac:dyDescent="0.2">
      <c r="B353" s="11" t="str">
        <f>IFERROR(VLOOKUP(Таблица729[[#This Row],[НОМЕР]],#REF!,9,0),"")</f>
        <v/>
      </c>
      <c r="C353" s="12">
        <f>IF(Категорії!N353&lt;&gt;9999,Категорії!N353,"")</f>
        <v>0</v>
      </c>
      <c r="D353" s="11" t="str">
        <f>IFERROR(VLOOKUP(Таблица729[[#This Row],[НОМЕР]],#REF!,2),"")</f>
        <v/>
      </c>
      <c r="E353" s="11" t="str">
        <f>IFERROR(VLOOKUP(Таблица729[[#This Row],[НОМЕР]],#REF!,6),"")</f>
        <v/>
      </c>
      <c r="F353" s="13" t="str">
        <f>IFERROR(VLOOKUP(Таблица729[[#This Row],[НОМЕР]],#REF!,4,0)-$J$2,"")</f>
        <v/>
      </c>
    </row>
    <row r="354" spans="2:6" ht="15" x14ac:dyDescent="0.2">
      <c r="B354" s="11" t="str">
        <f>IFERROR(VLOOKUP(Таблица729[[#This Row],[НОМЕР]],#REF!,9,0),"")</f>
        <v/>
      </c>
      <c r="C354" s="12">
        <f>IF(Категорії!N354&lt;&gt;9999,Категорії!N354,"")</f>
        <v>0</v>
      </c>
      <c r="D354" s="11" t="str">
        <f>IFERROR(VLOOKUP(Таблица729[[#This Row],[НОМЕР]],#REF!,2),"")</f>
        <v/>
      </c>
      <c r="E354" s="11" t="str">
        <f>IFERROR(VLOOKUP(Таблица729[[#This Row],[НОМЕР]],#REF!,6),"")</f>
        <v/>
      </c>
      <c r="F354" s="13" t="str">
        <f>IFERROR(VLOOKUP(Таблица729[[#This Row],[НОМЕР]],#REF!,4,0)-$J$2,"")</f>
        <v/>
      </c>
    </row>
    <row r="355" spans="2:6" ht="15" x14ac:dyDescent="0.2">
      <c r="B355" s="11" t="str">
        <f>IFERROR(VLOOKUP(Таблица729[[#This Row],[НОМЕР]],#REF!,9,0),"")</f>
        <v/>
      </c>
      <c r="C355" s="12">
        <f>IF(Категорії!N355&lt;&gt;9999,Категорії!N355,"")</f>
        <v>0</v>
      </c>
      <c r="D355" s="11" t="str">
        <f>IFERROR(VLOOKUP(Таблица729[[#This Row],[НОМЕР]],#REF!,2),"")</f>
        <v/>
      </c>
      <c r="E355" s="11" t="str">
        <f>IFERROR(VLOOKUP(Таблица729[[#This Row],[НОМЕР]],#REF!,6),"")</f>
        <v/>
      </c>
      <c r="F355" s="13" t="str">
        <f>IFERROR(VLOOKUP(Таблица729[[#This Row],[НОМЕР]],#REF!,4,0)-$J$2,"")</f>
        <v/>
      </c>
    </row>
    <row r="356" spans="2:6" ht="15" x14ac:dyDescent="0.2">
      <c r="B356" s="11" t="str">
        <f>IFERROR(VLOOKUP(Таблица729[[#This Row],[НОМЕР]],#REF!,9,0),"")</f>
        <v/>
      </c>
      <c r="C356" s="12">
        <f>IF(Категорії!N356&lt;&gt;9999,Категорії!N356,"")</f>
        <v>0</v>
      </c>
      <c r="D356" s="11" t="str">
        <f>IFERROR(VLOOKUP(Таблица729[[#This Row],[НОМЕР]],#REF!,2),"")</f>
        <v/>
      </c>
      <c r="E356" s="11" t="str">
        <f>IFERROR(VLOOKUP(Таблица729[[#This Row],[НОМЕР]],#REF!,6),"")</f>
        <v/>
      </c>
      <c r="F356" s="13" t="str">
        <f>IFERROR(VLOOKUP(Таблица729[[#This Row],[НОМЕР]],#REF!,4,0)-$J$2,"")</f>
        <v/>
      </c>
    </row>
    <row r="357" spans="2:6" ht="15" x14ac:dyDescent="0.2">
      <c r="B357" s="11" t="str">
        <f>IFERROR(VLOOKUP(Таблица729[[#This Row],[НОМЕР]],#REF!,9,0),"")</f>
        <v/>
      </c>
      <c r="C357" s="12">
        <f>IF(Категорії!N357&lt;&gt;9999,Категорії!N357,"")</f>
        <v>0</v>
      </c>
      <c r="D357" s="11" t="str">
        <f>IFERROR(VLOOKUP(Таблица729[[#This Row],[НОМЕР]],#REF!,2),"")</f>
        <v/>
      </c>
      <c r="E357" s="11" t="str">
        <f>IFERROR(VLOOKUP(Таблица729[[#This Row],[НОМЕР]],#REF!,6),"")</f>
        <v/>
      </c>
      <c r="F357" s="13" t="str">
        <f>IFERROR(VLOOKUP(Таблица729[[#This Row],[НОМЕР]],#REF!,4,0)-$J$2,"")</f>
        <v/>
      </c>
    </row>
    <row r="358" spans="2:6" ht="15" x14ac:dyDescent="0.2">
      <c r="B358" s="11" t="str">
        <f>IFERROR(VLOOKUP(Таблица729[[#This Row],[НОМЕР]],#REF!,9,0),"")</f>
        <v/>
      </c>
      <c r="C358" s="12">
        <f>IF(Категорії!N358&lt;&gt;9999,Категорії!N358,"")</f>
        <v>0</v>
      </c>
      <c r="D358" s="11" t="str">
        <f>IFERROR(VLOOKUP(Таблица729[[#This Row],[НОМЕР]],#REF!,2),"")</f>
        <v/>
      </c>
      <c r="E358" s="11" t="str">
        <f>IFERROR(VLOOKUP(Таблица729[[#This Row],[НОМЕР]],#REF!,6),"")</f>
        <v/>
      </c>
      <c r="F358" s="13" t="str">
        <f>IFERROR(VLOOKUP(Таблица729[[#This Row],[НОМЕР]],#REF!,4,0)-$J$2,"")</f>
        <v/>
      </c>
    </row>
    <row r="359" spans="2:6" ht="15" x14ac:dyDescent="0.2">
      <c r="B359" s="11" t="str">
        <f>IFERROR(VLOOKUP(Таблица729[[#This Row],[НОМЕР]],#REF!,9,0),"")</f>
        <v/>
      </c>
      <c r="C359" s="12">
        <f>IF(Категорії!N359&lt;&gt;9999,Категорії!N359,"")</f>
        <v>0</v>
      </c>
      <c r="D359" s="11" t="str">
        <f>IFERROR(VLOOKUP(Таблица729[[#This Row],[НОМЕР]],#REF!,2),"")</f>
        <v/>
      </c>
      <c r="E359" s="11" t="str">
        <f>IFERROR(VLOOKUP(Таблица729[[#This Row],[НОМЕР]],#REF!,6),"")</f>
        <v/>
      </c>
      <c r="F359" s="13" t="str">
        <f>IFERROR(VLOOKUP(Таблица729[[#This Row],[НОМЕР]],#REF!,4,0)-$J$2,"")</f>
        <v/>
      </c>
    </row>
    <row r="360" spans="2:6" ht="15" x14ac:dyDescent="0.2">
      <c r="B360" s="11" t="str">
        <f>IFERROR(VLOOKUP(Таблица729[[#This Row],[НОМЕР]],#REF!,9,0),"")</f>
        <v/>
      </c>
      <c r="C360" s="12">
        <f>IF(Категорії!N360&lt;&gt;9999,Категорії!N360,"")</f>
        <v>0</v>
      </c>
      <c r="D360" s="11" t="str">
        <f>IFERROR(VLOOKUP(Таблица729[[#This Row],[НОМЕР]],#REF!,2),"")</f>
        <v/>
      </c>
      <c r="E360" s="11" t="str">
        <f>IFERROR(VLOOKUP(Таблица729[[#This Row],[НОМЕР]],#REF!,6),"")</f>
        <v/>
      </c>
      <c r="F360" s="13" t="str">
        <f>IFERROR(VLOOKUP(Таблица729[[#This Row],[НОМЕР]],#REF!,4,0)-$J$2,"")</f>
        <v/>
      </c>
    </row>
    <row r="361" spans="2:6" ht="15" x14ac:dyDescent="0.2">
      <c r="B361" s="11" t="str">
        <f>IFERROR(VLOOKUP(Таблица729[[#This Row],[НОМЕР]],#REF!,9,0),"")</f>
        <v/>
      </c>
      <c r="C361" s="12">
        <f>IF(Категорії!N361&lt;&gt;9999,Категорії!N361,"")</f>
        <v>0</v>
      </c>
      <c r="D361" s="11" t="str">
        <f>IFERROR(VLOOKUP(Таблица729[[#This Row],[НОМЕР]],#REF!,2),"")</f>
        <v/>
      </c>
      <c r="E361" s="11" t="str">
        <f>IFERROR(VLOOKUP(Таблица729[[#This Row],[НОМЕР]],#REF!,6),"")</f>
        <v/>
      </c>
      <c r="F361" s="13" t="str">
        <f>IFERROR(VLOOKUP(Таблица729[[#This Row],[НОМЕР]],#REF!,4,0)-$J$2,"")</f>
        <v/>
      </c>
    </row>
    <row r="362" spans="2:6" ht="15" x14ac:dyDescent="0.2">
      <c r="B362" s="11" t="str">
        <f>IFERROR(VLOOKUP(Таблица729[[#This Row],[НОМЕР]],#REF!,9,0),"")</f>
        <v/>
      </c>
      <c r="C362" s="12">
        <f>IF(Категорії!N362&lt;&gt;9999,Категорії!N362,"")</f>
        <v>0</v>
      </c>
      <c r="D362" s="11" t="str">
        <f>IFERROR(VLOOKUP(Таблица729[[#This Row],[НОМЕР]],#REF!,2),"")</f>
        <v/>
      </c>
      <c r="E362" s="11" t="str">
        <f>IFERROR(VLOOKUP(Таблица729[[#This Row],[НОМЕР]],#REF!,6),"")</f>
        <v/>
      </c>
      <c r="F362" s="13" t="str">
        <f>IFERROR(VLOOKUP(Таблица729[[#This Row],[НОМЕР]],#REF!,4,0)-$J$2,"")</f>
        <v/>
      </c>
    </row>
    <row r="363" spans="2:6" ht="15" x14ac:dyDescent="0.2">
      <c r="B363" s="11" t="str">
        <f>IFERROR(VLOOKUP(Таблица729[[#This Row],[НОМЕР]],#REF!,9,0),"")</f>
        <v/>
      </c>
      <c r="C363" s="12">
        <f>IF(Категорії!N363&lt;&gt;9999,Категорії!N363,"")</f>
        <v>0</v>
      </c>
      <c r="D363" s="11" t="str">
        <f>IFERROR(VLOOKUP(Таблица729[[#This Row],[НОМЕР]],#REF!,2),"")</f>
        <v/>
      </c>
      <c r="E363" s="11" t="str">
        <f>IFERROR(VLOOKUP(Таблица729[[#This Row],[НОМЕР]],#REF!,6),"")</f>
        <v/>
      </c>
      <c r="F363" s="13" t="str">
        <f>IFERROR(VLOOKUP(Таблица729[[#This Row],[НОМЕР]],#REF!,4,0)-$J$2,"")</f>
        <v/>
      </c>
    </row>
    <row r="364" spans="2:6" ht="15" x14ac:dyDescent="0.2">
      <c r="B364" s="11" t="str">
        <f>IFERROR(VLOOKUP(Таблица729[[#This Row],[НОМЕР]],#REF!,9,0),"")</f>
        <v/>
      </c>
      <c r="C364" s="12">
        <f>IF(Категорії!N364&lt;&gt;9999,Категорії!N364,"")</f>
        <v>0</v>
      </c>
      <c r="D364" s="11" t="str">
        <f>IFERROR(VLOOKUP(Таблица729[[#This Row],[НОМЕР]],#REF!,2),"")</f>
        <v/>
      </c>
      <c r="E364" s="11" t="str">
        <f>IFERROR(VLOOKUP(Таблица729[[#This Row],[НОМЕР]],#REF!,6),"")</f>
        <v/>
      </c>
      <c r="F364" s="13" t="str">
        <f>IFERROR(VLOOKUP(Таблица729[[#This Row],[НОМЕР]],#REF!,4,0)-$J$2,"")</f>
        <v/>
      </c>
    </row>
    <row r="365" spans="2:6" ht="15" x14ac:dyDescent="0.2">
      <c r="B365" s="11" t="str">
        <f>IFERROR(VLOOKUP(Таблица729[[#This Row],[НОМЕР]],#REF!,9,0),"")</f>
        <v/>
      </c>
      <c r="C365" s="12">
        <f>IF(Категорії!N365&lt;&gt;9999,Категорії!N365,"")</f>
        <v>0</v>
      </c>
      <c r="D365" s="11" t="str">
        <f>IFERROR(VLOOKUP(Таблица729[[#This Row],[НОМЕР]],#REF!,2),"")</f>
        <v/>
      </c>
      <c r="E365" s="11" t="str">
        <f>IFERROR(VLOOKUP(Таблица729[[#This Row],[НОМЕР]],#REF!,6),"")</f>
        <v/>
      </c>
      <c r="F365" s="13" t="str">
        <f>IFERROR(VLOOKUP(Таблица729[[#This Row],[НОМЕР]],#REF!,4,0)-$J$2,"")</f>
        <v/>
      </c>
    </row>
    <row r="366" spans="2:6" ht="15" x14ac:dyDescent="0.2">
      <c r="B366" s="11" t="str">
        <f>IFERROR(VLOOKUP(Таблица729[[#This Row],[НОМЕР]],#REF!,9,0),"")</f>
        <v/>
      </c>
      <c r="C366" s="12">
        <f>IF(Категорії!N366&lt;&gt;9999,Категорії!N366,"")</f>
        <v>0</v>
      </c>
      <c r="D366" s="11" t="str">
        <f>IFERROR(VLOOKUP(Таблица729[[#This Row],[НОМЕР]],#REF!,2),"")</f>
        <v/>
      </c>
      <c r="E366" s="11" t="str">
        <f>IFERROR(VLOOKUP(Таблица729[[#This Row],[НОМЕР]],#REF!,6),"")</f>
        <v/>
      </c>
      <c r="F366" s="13" t="str">
        <f>IFERROR(VLOOKUP(Таблица729[[#This Row],[НОМЕР]],#REF!,4,0)-$J$2,"")</f>
        <v/>
      </c>
    </row>
    <row r="367" spans="2:6" ht="15" x14ac:dyDescent="0.2">
      <c r="B367" s="11" t="str">
        <f>IFERROR(VLOOKUP(Таблица729[[#This Row],[НОМЕР]],#REF!,9,0),"")</f>
        <v/>
      </c>
      <c r="C367" s="12">
        <f>IF(Категорії!N367&lt;&gt;9999,Категорії!N367,"")</f>
        <v>0</v>
      </c>
      <c r="D367" s="11" t="str">
        <f>IFERROR(VLOOKUP(Таблица729[[#This Row],[НОМЕР]],#REF!,2),"")</f>
        <v/>
      </c>
      <c r="E367" s="11" t="str">
        <f>IFERROR(VLOOKUP(Таблица729[[#This Row],[НОМЕР]],#REF!,6),"")</f>
        <v/>
      </c>
      <c r="F367" s="13" t="str">
        <f>IFERROR(VLOOKUP(Таблица729[[#This Row],[НОМЕР]],#REF!,4,0)-$J$2,"")</f>
        <v/>
      </c>
    </row>
    <row r="368" spans="2:6" ht="15" x14ac:dyDescent="0.2">
      <c r="B368" s="11" t="str">
        <f>IFERROR(VLOOKUP(Таблица729[[#This Row],[НОМЕР]],#REF!,9,0),"")</f>
        <v/>
      </c>
      <c r="C368" s="12">
        <f>IF(Категорії!N368&lt;&gt;9999,Категорії!N368,"")</f>
        <v>0</v>
      </c>
      <c r="D368" s="11" t="str">
        <f>IFERROR(VLOOKUP(Таблица729[[#This Row],[НОМЕР]],#REF!,2),"")</f>
        <v/>
      </c>
      <c r="E368" s="11" t="str">
        <f>IFERROR(VLOOKUP(Таблица729[[#This Row],[НОМЕР]],#REF!,6),"")</f>
        <v/>
      </c>
      <c r="F368" s="13" t="str">
        <f>IFERROR(VLOOKUP(Таблица729[[#This Row],[НОМЕР]],#REF!,4,0)-$J$2,"")</f>
        <v/>
      </c>
    </row>
    <row r="369" spans="2:6" ht="15" x14ac:dyDescent="0.2">
      <c r="B369" s="11" t="str">
        <f>IFERROR(VLOOKUP(Таблица729[[#This Row],[НОМЕР]],#REF!,9,0),"")</f>
        <v/>
      </c>
      <c r="C369" s="12">
        <f>IF(Категорії!N369&lt;&gt;9999,Категорії!N369,"")</f>
        <v>0</v>
      </c>
      <c r="D369" s="11" t="str">
        <f>IFERROR(VLOOKUP(Таблица729[[#This Row],[НОМЕР]],#REF!,2),"")</f>
        <v/>
      </c>
      <c r="E369" s="11" t="str">
        <f>IFERROR(VLOOKUP(Таблица729[[#This Row],[НОМЕР]],#REF!,6),"")</f>
        <v/>
      </c>
      <c r="F369" s="13" t="str">
        <f>IFERROR(VLOOKUP(Таблица729[[#This Row],[НОМЕР]],#REF!,4,0)-$J$2,"")</f>
        <v/>
      </c>
    </row>
    <row r="370" spans="2:6" ht="15" x14ac:dyDescent="0.2">
      <c r="B370" s="11" t="str">
        <f>IFERROR(VLOOKUP(Таблица729[[#This Row],[НОМЕР]],#REF!,9,0),"")</f>
        <v/>
      </c>
      <c r="C370" s="12">
        <f>IF(Категорії!N370&lt;&gt;9999,Категорії!N370,"")</f>
        <v>0</v>
      </c>
      <c r="D370" s="11" t="str">
        <f>IFERROR(VLOOKUP(Таблица729[[#This Row],[НОМЕР]],#REF!,2),"")</f>
        <v/>
      </c>
      <c r="E370" s="11" t="str">
        <f>IFERROR(VLOOKUP(Таблица729[[#This Row],[НОМЕР]],#REF!,6),"")</f>
        <v/>
      </c>
      <c r="F370" s="13" t="str">
        <f>IFERROR(VLOOKUP(Таблица729[[#This Row],[НОМЕР]],#REF!,4,0)-$J$2,"")</f>
        <v/>
      </c>
    </row>
    <row r="371" spans="2:6" ht="15" x14ac:dyDescent="0.2">
      <c r="B371" s="11" t="str">
        <f>IFERROR(VLOOKUP(Таблица729[[#This Row],[НОМЕР]],#REF!,9,0),"")</f>
        <v/>
      </c>
      <c r="C371" s="12">
        <f>IF(Категорії!N371&lt;&gt;9999,Категорії!N371,"")</f>
        <v>0</v>
      </c>
      <c r="D371" s="11" t="str">
        <f>IFERROR(VLOOKUP(Таблица729[[#This Row],[НОМЕР]],#REF!,2),"")</f>
        <v/>
      </c>
      <c r="E371" s="11" t="str">
        <f>IFERROR(VLOOKUP(Таблица729[[#This Row],[НОМЕР]],#REF!,6),"")</f>
        <v/>
      </c>
      <c r="F371" s="13" t="str">
        <f>IFERROR(VLOOKUP(Таблица729[[#This Row],[НОМЕР]],#REF!,4,0)-$J$2,"")</f>
        <v/>
      </c>
    </row>
    <row r="372" spans="2:6" ht="15" x14ac:dyDescent="0.2">
      <c r="B372" s="11" t="str">
        <f>IFERROR(VLOOKUP(Таблица729[[#This Row],[НОМЕР]],#REF!,9,0),"")</f>
        <v/>
      </c>
      <c r="C372" s="12">
        <f>IF(Категорії!N372&lt;&gt;9999,Категорії!N372,"")</f>
        <v>0</v>
      </c>
      <c r="D372" s="11" t="str">
        <f>IFERROR(VLOOKUP(Таблица729[[#This Row],[НОМЕР]],#REF!,2),"")</f>
        <v/>
      </c>
      <c r="E372" s="11" t="str">
        <f>IFERROR(VLOOKUP(Таблица729[[#This Row],[НОМЕР]],#REF!,6),"")</f>
        <v/>
      </c>
      <c r="F372" s="13" t="str">
        <f>IFERROR(VLOOKUP(Таблица729[[#This Row],[НОМЕР]],#REF!,4,0)-$J$2,"")</f>
        <v/>
      </c>
    </row>
    <row r="373" spans="2:6" ht="15" x14ac:dyDescent="0.2">
      <c r="B373" s="11" t="str">
        <f>IFERROR(VLOOKUP(Таблица729[[#This Row],[НОМЕР]],#REF!,9,0),"")</f>
        <v/>
      </c>
      <c r="C373" s="12">
        <f>IF(Категорії!N373&lt;&gt;9999,Категорії!N373,"")</f>
        <v>0</v>
      </c>
      <c r="D373" s="11" t="str">
        <f>IFERROR(VLOOKUP(Таблица729[[#This Row],[НОМЕР]],#REF!,2),"")</f>
        <v/>
      </c>
      <c r="E373" s="11" t="str">
        <f>IFERROR(VLOOKUP(Таблица729[[#This Row],[НОМЕР]],#REF!,6),"")</f>
        <v/>
      </c>
      <c r="F373" s="13" t="str">
        <f>IFERROR(VLOOKUP(Таблица729[[#This Row],[НОМЕР]],#REF!,4,0)-$J$2,"")</f>
        <v/>
      </c>
    </row>
    <row r="374" spans="2:6" ht="15" x14ac:dyDescent="0.2">
      <c r="B374" s="11" t="str">
        <f>IFERROR(VLOOKUP(Таблица729[[#This Row],[НОМЕР]],#REF!,9,0),"")</f>
        <v/>
      </c>
      <c r="C374" s="12">
        <f>IF(Категорії!N374&lt;&gt;9999,Категорії!N374,"")</f>
        <v>0</v>
      </c>
      <c r="D374" s="11" t="str">
        <f>IFERROR(VLOOKUP(Таблица729[[#This Row],[НОМЕР]],#REF!,2),"")</f>
        <v/>
      </c>
      <c r="E374" s="11" t="str">
        <f>IFERROR(VLOOKUP(Таблица729[[#This Row],[НОМЕР]],#REF!,6),"")</f>
        <v/>
      </c>
      <c r="F374" s="13" t="str">
        <f>IFERROR(VLOOKUP(Таблица729[[#This Row],[НОМЕР]],#REF!,4,0)-$J$2,"")</f>
        <v/>
      </c>
    </row>
    <row r="375" spans="2:6" ht="15" x14ac:dyDescent="0.2">
      <c r="B375" s="11" t="str">
        <f>IFERROR(VLOOKUP(Таблица729[[#This Row],[НОМЕР]],#REF!,9,0),"")</f>
        <v/>
      </c>
      <c r="C375" s="12">
        <f>IF(Категорії!N375&lt;&gt;9999,Категорії!N375,"")</f>
        <v>0</v>
      </c>
      <c r="D375" s="11" t="str">
        <f>IFERROR(VLOOKUP(Таблица729[[#This Row],[НОМЕР]],#REF!,2),"")</f>
        <v/>
      </c>
      <c r="E375" s="11" t="str">
        <f>IFERROR(VLOOKUP(Таблица729[[#This Row],[НОМЕР]],#REF!,6),"")</f>
        <v/>
      </c>
      <c r="F375" s="13" t="str">
        <f>IFERROR(VLOOKUP(Таблица729[[#This Row],[НОМЕР]],#REF!,4,0)-$J$2,"")</f>
        <v/>
      </c>
    </row>
    <row r="376" spans="2:6" ht="15" x14ac:dyDescent="0.2">
      <c r="B376" s="11" t="str">
        <f>IFERROR(VLOOKUP(Таблица729[[#This Row],[НОМЕР]],#REF!,9,0),"")</f>
        <v/>
      </c>
      <c r="C376" s="12">
        <f>IF(Категорії!N376&lt;&gt;9999,Категорії!N376,"")</f>
        <v>0</v>
      </c>
      <c r="D376" s="11" t="str">
        <f>IFERROR(VLOOKUP(Таблица729[[#This Row],[НОМЕР]],#REF!,2),"")</f>
        <v/>
      </c>
      <c r="E376" s="11" t="str">
        <f>IFERROR(VLOOKUP(Таблица729[[#This Row],[НОМЕР]],#REF!,6),"")</f>
        <v/>
      </c>
      <c r="F376" s="13" t="str">
        <f>IFERROR(VLOOKUP(Таблица729[[#This Row],[НОМЕР]],#REF!,4,0)-$J$2,"")</f>
        <v/>
      </c>
    </row>
    <row r="377" spans="2:6" ht="15" x14ac:dyDescent="0.2">
      <c r="B377" s="11" t="str">
        <f>IFERROR(VLOOKUP(Таблица729[[#This Row],[НОМЕР]],#REF!,9,0),"")</f>
        <v/>
      </c>
      <c r="C377" s="12">
        <f>IF(Категорії!N377&lt;&gt;9999,Категорії!N377,"")</f>
        <v>0</v>
      </c>
      <c r="D377" s="11" t="str">
        <f>IFERROR(VLOOKUP(Таблица729[[#This Row],[НОМЕР]],#REF!,2),"")</f>
        <v/>
      </c>
      <c r="E377" s="11" t="str">
        <f>IFERROR(VLOOKUP(Таблица729[[#This Row],[НОМЕР]],#REF!,6),"")</f>
        <v/>
      </c>
      <c r="F377" s="13" t="str">
        <f>IFERROR(VLOOKUP(Таблица729[[#This Row],[НОМЕР]],#REF!,4,0)-$J$2,"")</f>
        <v/>
      </c>
    </row>
    <row r="378" spans="2:6" ht="15" x14ac:dyDescent="0.2">
      <c r="B378" s="11" t="str">
        <f>IFERROR(VLOOKUP(Таблица729[[#This Row],[НОМЕР]],#REF!,9,0),"")</f>
        <v/>
      </c>
      <c r="C378" s="12">
        <f>IF(Категорії!N378&lt;&gt;9999,Категорії!N378,"")</f>
        <v>0</v>
      </c>
      <c r="D378" s="11" t="str">
        <f>IFERROR(VLOOKUP(Таблица729[[#This Row],[НОМЕР]],#REF!,2),"")</f>
        <v/>
      </c>
      <c r="E378" s="11" t="str">
        <f>IFERROR(VLOOKUP(Таблица729[[#This Row],[НОМЕР]],#REF!,6),"")</f>
        <v/>
      </c>
      <c r="F378" s="13" t="str">
        <f>IFERROR(VLOOKUP(Таблица729[[#This Row],[НОМЕР]],#REF!,4,0)-$J$2,"")</f>
        <v/>
      </c>
    </row>
    <row r="379" spans="2:6" ht="15" x14ac:dyDescent="0.2">
      <c r="B379" s="11" t="str">
        <f>IFERROR(VLOOKUP(Таблица729[[#This Row],[НОМЕР]],#REF!,9,0),"")</f>
        <v/>
      </c>
      <c r="C379" s="12">
        <f>IF(Категорії!N379&lt;&gt;9999,Категорії!N379,"")</f>
        <v>0</v>
      </c>
      <c r="D379" s="11" t="str">
        <f>IFERROR(VLOOKUP(Таблица729[[#This Row],[НОМЕР]],#REF!,2),"")</f>
        <v/>
      </c>
      <c r="E379" s="11" t="str">
        <f>IFERROR(VLOOKUP(Таблица729[[#This Row],[НОМЕР]],#REF!,6),"")</f>
        <v/>
      </c>
      <c r="F379" s="13" t="str">
        <f>IFERROR(VLOOKUP(Таблица729[[#This Row],[НОМЕР]],#REF!,4,0)-$J$2,"")</f>
        <v/>
      </c>
    </row>
    <row r="380" spans="2:6" ht="15" x14ac:dyDescent="0.2">
      <c r="B380" s="11" t="str">
        <f>IFERROR(VLOOKUP(Таблица729[[#This Row],[НОМЕР]],#REF!,9,0),"")</f>
        <v/>
      </c>
      <c r="C380" s="12">
        <f>IF(Категорії!N380&lt;&gt;9999,Категорії!N380,"")</f>
        <v>0</v>
      </c>
      <c r="D380" s="11" t="str">
        <f>IFERROR(VLOOKUP(Таблица729[[#This Row],[НОМЕР]],#REF!,2),"")</f>
        <v/>
      </c>
      <c r="E380" s="11" t="str">
        <f>IFERROR(VLOOKUP(Таблица729[[#This Row],[НОМЕР]],#REF!,6),"")</f>
        <v/>
      </c>
      <c r="F380" s="13" t="str">
        <f>IFERROR(VLOOKUP(Таблица729[[#This Row],[НОМЕР]],#REF!,4,0)-$J$2,"")</f>
        <v/>
      </c>
    </row>
    <row r="381" spans="2:6" ht="15" x14ac:dyDescent="0.2">
      <c r="B381" s="11" t="str">
        <f>IFERROR(VLOOKUP(Таблица729[[#This Row],[НОМЕР]],#REF!,9,0),"")</f>
        <v/>
      </c>
      <c r="C381" s="12">
        <f>IF(Категорії!N381&lt;&gt;9999,Категорії!N381,"")</f>
        <v>0</v>
      </c>
      <c r="D381" s="11" t="str">
        <f>IFERROR(VLOOKUP(Таблица729[[#This Row],[НОМЕР]],#REF!,2),"")</f>
        <v/>
      </c>
      <c r="E381" s="11" t="str">
        <f>IFERROR(VLOOKUP(Таблица729[[#This Row],[НОМЕР]],#REF!,6),"")</f>
        <v/>
      </c>
      <c r="F381" s="13" t="str">
        <f>IFERROR(VLOOKUP(Таблица729[[#This Row],[НОМЕР]],#REF!,4,0)-$J$2,"")</f>
        <v/>
      </c>
    </row>
    <row r="382" spans="2:6" ht="15" x14ac:dyDescent="0.2">
      <c r="B382" s="11" t="str">
        <f>IFERROR(VLOOKUP(Таблица729[[#This Row],[НОМЕР]],#REF!,9,0),"")</f>
        <v/>
      </c>
      <c r="C382" s="12">
        <f>IF(Категорії!N382&lt;&gt;9999,Категорії!N382,"")</f>
        <v>0</v>
      </c>
      <c r="D382" s="11" t="str">
        <f>IFERROR(VLOOKUP(Таблица729[[#This Row],[НОМЕР]],#REF!,2),"")</f>
        <v/>
      </c>
      <c r="E382" s="11" t="str">
        <f>IFERROR(VLOOKUP(Таблица729[[#This Row],[НОМЕР]],#REF!,6),"")</f>
        <v/>
      </c>
      <c r="F382" s="13" t="str">
        <f>IFERROR(VLOOKUP(Таблица729[[#This Row],[НОМЕР]],#REF!,4,0)-$J$2,"")</f>
        <v/>
      </c>
    </row>
    <row r="383" spans="2:6" ht="15" x14ac:dyDescent="0.2">
      <c r="B383" s="11" t="str">
        <f>IFERROR(VLOOKUP(Таблица729[[#This Row],[НОМЕР]],#REF!,9,0),"")</f>
        <v/>
      </c>
      <c r="C383" s="12">
        <f>IF(Категорії!N383&lt;&gt;9999,Категорії!N383,"")</f>
        <v>0</v>
      </c>
      <c r="D383" s="11" t="str">
        <f>IFERROR(VLOOKUP(Таблица729[[#This Row],[НОМЕР]],#REF!,2),"")</f>
        <v/>
      </c>
      <c r="E383" s="11" t="str">
        <f>IFERROR(VLOOKUP(Таблица729[[#This Row],[НОМЕР]],#REF!,6),"")</f>
        <v/>
      </c>
      <c r="F383" s="13" t="str">
        <f>IFERROR(VLOOKUP(Таблица729[[#This Row],[НОМЕР]],#REF!,4,0)-$J$2,"")</f>
        <v/>
      </c>
    </row>
    <row r="384" spans="2:6" ht="15" x14ac:dyDescent="0.2">
      <c r="B384" s="11" t="str">
        <f>IFERROR(VLOOKUP(Таблица729[[#This Row],[НОМЕР]],#REF!,9,0),"")</f>
        <v/>
      </c>
      <c r="C384" s="12">
        <f>IF(Категорії!N384&lt;&gt;9999,Категорії!N384,"")</f>
        <v>0</v>
      </c>
      <c r="D384" s="11" t="str">
        <f>IFERROR(VLOOKUP(Таблица729[[#This Row],[НОМЕР]],#REF!,2),"")</f>
        <v/>
      </c>
      <c r="E384" s="11" t="str">
        <f>IFERROR(VLOOKUP(Таблица729[[#This Row],[НОМЕР]],#REF!,6),"")</f>
        <v/>
      </c>
      <c r="F384" s="13" t="str">
        <f>IFERROR(VLOOKUP(Таблица729[[#This Row],[НОМЕР]],#REF!,4,0)-$J$2,"")</f>
        <v/>
      </c>
    </row>
    <row r="385" spans="2:6" ht="15" x14ac:dyDescent="0.2">
      <c r="B385" s="11" t="str">
        <f>IFERROR(VLOOKUP(Таблица729[[#This Row],[НОМЕР]],#REF!,9,0),"")</f>
        <v/>
      </c>
      <c r="C385" s="12">
        <f>IF(Категорії!N385&lt;&gt;9999,Категорії!N385,"")</f>
        <v>0</v>
      </c>
      <c r="D385" s="11" t="str">
        <f>IFERROR(VLOOKUP(Таблица729[[#This Row],[НОМЕР]],#REF!,2),"")</f>
        <v/>
      </c>
      <c r="E385" s="11" t="str">
        <f>IFERROR(VLOOKUP(Таблица729[[#This Row],[НОМЕР]],#REF!,6),"")</f>
        <v/>
      </c>
      <c r="F385" s="13" t="str">
        <f>IFERROR(VLOOKUP(Таблица729[[#This Row],[НОМЕР]],#REF!,4,0)-$J$2,"")</f>
        <v/>
      </c>
    </row>
    <row r="386" spans="2:6" ht="15" x14ac:dyDescent="0.2">
      <c r="B386" s="11" t="str">
        <f>IFERROR(VLOOKUP(Таблица729[[#This Row],[НОМЕР]],#REF!,9,0),"")</f>
        <v/>
      </c>
      <c r="C386" s="12">
        <f>IF(Категорії!N386&lt;&gt;9999,Категорії!N386,"")</f>
        <v>0</v>
      </c>
      <c r="D386" s="11" t="str">
        <f>IFERROR(VLOOKUP(Таблица729[[#This Row],[НОМЕР]],#REF!,2),"")</f>
        <v/>
      </c>
      <c r="E386" s="11" t="str">
        <f>IFERROR(VLOOKUP(Таблица729[[#This Row],[НОМЕР]],#REF!,6),"")</f>
        <v/>
      </c>
      <c r="F386" s="13" t="str">
        <f>IFERROR(VLOOKUP(Таблица729[[#This Row],[НОМЕР]],#REF!,4,0)-$J$2,"")</f>
        <v/>
      </c>
    </row>
    <row r="387" spans="2:6" ht="15" x14ac:dyDescent="0.2">
      <c r="B387" s="11" t="str">
        <f>IFERROR(VLOOKUP(Таблица729[[#This Row],[НОМЕР]],#REF!,9,0),"")</f>
        <v/>
      </c>
      <c r="C387" s="12">
        <f>IF(Категорії!N387&lt;&gt;9999,Категорії!N387,"")</f>
        <v>0</v>
      </c>
      <c r="D387" s="11" t="str">
        <f>IFERROR(VLOOKUP(Таблица729[[#This Row],[НОМЕР]],#REF!,2),"")</f>
        <v/>
      </c>
      <c r="E387" s="11" t="str">
        <f>IFERROR(VLOOKUP(Таблица729[[#This Row],[НОМЕР]],#REF!,6),"")</f>
        <v/>
      </c>
      <c r="F387" s="13" t="str">
        <f>IFERROR(VLOOKUP(Таблица729[[#This Row],[НОМЕР]],#REF!,4,0)-$J$2,"")</f>
        <v/>
      </c>
    </row>
    <row r="388" spans="2:6" ht="15" x14ac:dyDescent="0.2">
      <c r="B388" s="11" t="str">
        <f>IFERROR(VLOOKUP(Таблица729[[#This Row],[НОМЕР]],#REF!,9,0),"")</f>
        <v/>
      </c>
      <c r="C388" s="12">
        <f>IF(Категорії!N388&lt;&gt;9999,Категорії!N388,"")</f>
        <v>0</v>
      </c>
      <c r="D388" s="11" t="str">
        <f>IFERROR(VLOOKUP(Таблица729[[#This Row],[НОМЕР]],#REF!,2),"")</f>
        <v/>
      </c>
      <c r="E388" s="11" t="str">
        <f>IFERROR(VLOOKUP(Таблица729[[#This Row],[НОМЕР]],#REF!,6),"")</f>
        <v/>
      </c>
      <c r="F388" s="13" t="str">
        <f>IFERROR(VLOOKUP(Таблица729[[#This Row],[НОМЕР]],#REF!,4,0)-$J$2,"")</f>
        <v/>
      </c>
    </row>
    <row r="389" spans="2:6" ht="15" x14ac:dyDescent="0.2">
      <c r="B389" s="11" t="str">
        <f>IFERROR(VLOOKUP(Таблица729[[#This Row],[НОМЕР]],#REF!,9,0),"")</f>
        <v/>
      </c>
      <c r="C389" s="12">
        <f>IF(Категорії!N389&lt;&gt;9999,Категорії!N389,"")</f>
        <v>0</v>
      </c>
      <c r="D389" s="11" t="str">
        <f>IFERROR(VLOOKUP(Таблица729[[#This Row],[НОМЕР]],#REF!,2),"")</f>
        <v/>
      </c>
      <c r="E389" s="11" t="str">
        <f>IFERROR(VLOOKUP(Таблица729[[#This Row],[НОМЕР]],#REF!,6),"")</f>
        <v/>
      </c>
      <c r="F389" s="13" t="str">
        <f>IFERROR(VLOOKUP(Таблица729[[#This Row],[НОМЕР]],#REF!,4,0)-$J$2,"")</f>
        <v/>
      </c>
    </row>
    <row r="390" spans="2:6" ht="15" x14ac:dyDescent="0.2">
      <c r="B390" s="11" t="str">
        <f>IFERROR(VLOOKUP(Таблица729[[#This Row],[НОМЕР]],#REF!,9,0),"")</f>
        <v/>
      </c>
      <c r="C390" s="12">
        <f>IF(Категорії!N390&lt;&gt;9999,Категорії!N390,"")</f>
        <v>0</v>
      </c>
      <c r="D390" s="11" t="str">
        <f>IFERROR(VLOOKUP(Таблица729[[#This Row],[НОМЕР]],#REF!,2),"")</f>
        <v/>
      </c>
      <c r="E390" s="11" t="str">
        <f>IFERROR(VLOOKUP(Таблица729[[#This Row],[НОМЕР]],#REF!,6),"")</f>
        <v/>
      </c>
      <c r="F390" s="13" t="str">
        <f>IFERROR(VLOOKUP(Таблица729[[#This Row],[НОМЕР]],#REF!,4,0)-$J$2,"")</f>
        <v/>
      </c>
    </row>
    <row r="391" spans="2:6" ht="15" x14ac:dyDescent="0.2">
      <c r="B391" s="11" t="str">
        <f>IFERROR(VLOOKUP(Таблица729[[#This Row],[НОМЕР]],#REF!,9,0),"")</f>
        <v/>
      </c>
      <c r="C391" s="12">
        <f>IF(Категорії!N391&lt;&gt;9999,Категорії!N391,"")</f>
        <v>0</v>
      </c>
      <c r="D391" s="11" t="str">
        <f>IFERROR(VLOOKUP(Таблица729[[#This Row],[НОМЕР]],#REF!,2),"")</f>
        <v/>
      </c>
      <c r="E391" s="11" t="str">
        <f>IFERROR(VLOOKUP(Таблица729[[#This Row],[НОМЕР]],#REF!,6),"")</f>
        <v/>
      </c>
      <c r="F391" s="13" t="str">
        <f>IFERROR(VLOOKUP(Таблица729[[#This Row],[НОМЕР]],#REF!,4,0)-$J$2,"")</f>
        <v/>
      </c>
    </row>
    <row r="392" spans="2:6" ht="15" x14ac:dyDescent="0.2">
      <c r="B392" s="11" t="str">
        <f>IFERROR(VLOOKUP(Таблица729[[#This Row],[НОМЕР]],#REF!,9,0),"")</f>
        <v/>
      </c>
      <c r="C392" s="12">
        <f>IF(Категорії!N392&lt;&gt;9999,Категорії!N392,"")</f>
        <v>0</v>
      </c>
      <c r="D392" s="11" t="str">
        <f>IFERROR(VLOOKUP(Таблица729[[#This Row],[НОМЕР]],#REF!,2),"")</f>
        <v/>
      </c>
      <c r="E392" s="11" t="str">
        <f>IFERROR(VLOOKUP(Таблица729[[#This Row],[НОМЕР]],#REF!,6),"")</f>
        <v/>
      </c>
      <c r="F392" s="13" t="str">
        <f>IFERROR(VLOOKUP(Таблица729[[#This Row],[НОМЕР]],#REF!,4,0)-$J$2,"")</f>
        <v/>
      </c>
    </row>
    <row r="393" spans="2:6" ht="15" x14ac:dyDescent="0.2">
      <c r="B393" s="11" t="str">
        <f>IFERROR(VLOOKUP(Таблица729[[#This Row],[НОМЕР]],#REF!,9,0),"")</f>
        <v/>
      </c>
      <c r="C393" s="12">
        <f>IF(Категорії!N393&lt;&gt;9999,Категорії!N393,"")</f>
        <v>0</v>
      </c>
      <c r="D393" s="11" t="str">
        <f>IFERROR(VLOOKUP(Таблица729[[#This Row],[НОМЕР]],#REF!,2),"")</f>
        <v/>
      </c>
      <c r="E393" s="11" t="str">
        <f>IFERROR(VLOOKUP(Таблица729[[#This Row],[НОМЕР]],#REF!,6),"")</f>
        <v/>
      </c>
      <c r="F393" s="13" t="str">
        <f>IFERROR(VLOOKUP(Таблица729[[#This Row],[НОМЕР]],#REF!,4,0)-$J$2,"")</f>
        <v/>
      </c>
    </row>
    <row r="394" spans="2:6" ht="15" x14ac:dyDescent="0.2">
      <c r="B394" s="11" t="str">
        <f>IFERROR(VLOOKUP(Таблица729[[#This Row],[НОМЕР]],#REF!,9,0),"")</f>
        <v/>
      </c>
      <c r="C394" s="12">
        <f>IF(Категорії!N394&lt;&gt;9999,Категорії!N394,"")</f>
        <v>0</v>
      </c>
      <c r="D394" s="11" t="str">
        <f>IFERROR(VLOOKUP(Таблица729[[#This Row],[НОМЕР]],#REF!,2),"")</f>
        <v/>
      </c>
      <c r="E394" s="11" t="str">
        <f>IFERROR(VLOOKUP(Таблица729[[#This Row],[НОМЕР]],#REF!,6),"")</f>
        <v/>
      </c>
      <c r="F394" s="13" t="str">
        <f>IFERROR(VLOOKUP(Таблица729[[#This Row],[НОМЕР]],#REF!,4,0)-$J$2,"")</f>
        <v/>
      </c>
    </row>
    <row r="395" spans="2:6" ht="15" x14ac:dyDescent="0.2">
      <c r="B395" s="11" t="str">
        <f>IFERROR(VLOOKUP(Таблица729[[#This Row],[НОМЕР]],#REF!,9,0),"")</f>
        <v/>
      </c>
      <c r="C395" s="12">
        <f>IF(Категорії!N395&lt;&gt;9999,Категорії!N395,"")</f>
        <v>0</v>
      </c>
      <c r="D395" s="11" t="str">
        <f>IFERROR(VLOOKUP(Таблица729[[#This Row],[НОМЕР]],#REF!,2),"")</f>
        <v/>
      </c>
      <c r="E395" s="11" t="str">
        <f>IFERROR(VLOOKUP(Таблица729[[#This Row],[НОМЕР]],#REF!,6),"")</f>
        <v/>
      </c>
      <c r="F395" s="13" t="str">
        <f>IFERROR(VLOOKUP(Таблица729[[#This Row],[НОМЕР]],#REF!,4,0)-$J$2,"")</f>
        <v/>
      </c>
    </row>
    <row r="396" spans="2:6" ht="15" x14ac:dyDescent="0.2">
      <c r="B396" s="11" t="str">
        <f>IFERROR(VLOOKUP(Таблица729[[#This Row],[НОМЕР]],#REF!,9,0),"")</f>
        <v/>
      </c>
      <c r="C396" s="12">
        <f>IF(Категорії!N396&lt;&gt;9999,Категорії!N396,"")</f>
        <v>0</v>
      </c>
      <c r="D396" s="11" t="str">
        <f>IFERROR(VLOOKUP(Таблица729[[#This Row],[НОМЕР]],#REF!,2),"")</f>
        <v/>
      </c>
      <c r="E396" s="11" t="str">
        <f>IFERROR(VLOOKUP(Таблица729[[#This Row],[НОМЕР]],#REF!,6),"")</f>
        <v/>
      </c>
      <c r="F396" s="13" t="str">
        <f>IFERROR(VLOOKUP(Таблица729[[#This Row],[НОМЕР]],#REF!,4,0)-$J$2,"")</f>
        <v/>
      </c>
    </row>
    <row r="397" spans="2:6" ht="15" x14ac:dyDescent="0.2">
      <c r="B397" s="11" t="str">
        <f>IFERROR(VLOOKUP(Таблица729[[#This Row],[НОМЕР]],#REF!,9,0),"")</f>
        <v/>
      </c>
      <c r="C397" s="12">
        <f>IF(Категорії!N397&lt;&gt;9999,Категорії!N397,"")</f>
        <v>0</v>
      </c>
      <c r="D397" s="11" t="str">
        <f>IFERROR(VLOOKUP(Таблица729[[#This Row],[НОМЕР]],#REF!,2),"")</f>
        <v/>
      </c>
      <c r="E397" s="11" t="str">
        <f>IFERROR(VLOOKUP(Таблица729[[#This Row],[НОМЕР]],#REF!,6),"")</f>
        <v/>
      </c>
      <c r="F397" s="13" t="str">
        <f>IFERROR(VLOOKUP(Таблица729[[#This Row],[НОМЕР]],#REF!,4,0)-$J$2,"")</f>
        <v/>
      </c>
    </row>
    <row r="398" spans="2:6" ht="15" x14ac:dyDescent="0.2">
      <c r="B398" s="11" t="str">
        <f>IFERROR(VLOOKUP(Таблица729[[#This Row],[НОМЕР]],#REF!,9,0),"")</f>
        <v/>
      </c>
      <c r="C398" s="12">
        <f>IF(Категорії!N398&lt;&gt;9999,Категорії!N398,"")</f>
        <v>0</v>
      </c>
      <c r="D398" s="11" t="str">
        <f>IFERROR(VLOOKUP(Таблица729[[#This Row],[НОМЕР]],#REF!,2),"")</f>
        <v/>
      </c>
      <c r="E398" s="11" t="str">
        <f>IFERROR(VLOOKUP(Таблица729[[#This Row],[НОМЕР]],#REF!,6),"")</f>
        <v/>
      </c>
      <c r="F398" s="13" t="str">
        <f>IFERROR(VLOOKUP(Таблица729[[#This Row],[НОМЕР]],#REF!,4,0)-$J$2,"")</f>
        <v/>
      </c>
    </row>
    <row r="399" spans="2:6" ht="15" x14ac:dyDescent="0.2">
      <c r="B399" s="11" t="str">
        <f>IFERROR(VLOOKUP(Таблица729[[#This Row],[НОМЕР]],#REF!,9,0),"")</f>
        <v/>
      </c>
      <c r="C399" s="12">
        <f>IF(Категорії!N399&lt;&gt;9999,Категорії!N399,"")</f>
        <v>0</v>
      </c>
      <c r="D399" s="11" t="str">
        <f>IFERROR(VLOOKUP(Таблица729[[#This Row],[НОМЕР]],#REF!,2),"")</f>
        <v/>
      </c>
      <c r="E399" s="11" t="str">
        <f>IFERROR(VLOOKUP(Таблица729[[#This Row],[НОМЕР]],#REF!,6),"")</f>
        <v/>
      </c>
      <c r="F399" s="13" t="str">
        <f>IFERROR(VLOOKUP(Таблица729[[#This Row],[НОМЕР]],#REF!,4,0)-$J$2,"")</f>
        <v/>
      </c>
    </row>
    <row r="400" spans="2:6" ht="15" x14ac:dyDescent="0.2">
      <c r="B400" s="11" t="str">
        <f>IFERROR(VLOOKUP(Таблица729[[#This Row],[НОМЕР]],#REF!,9,0),"")</f>
        <v/>
      </c>
      <c r="C400" s="12">
        <f>IF(Категорії!N400&lt;&gt;9999,Категорії!N400,"")</f>
        <v>0</v>
      </c>
      <c r="D400" s="11" t="str">
        <f>IFERROR(VLOOKUP(Таблица729[[#This Row],[НОМЕР]],#REF!,2),"")</f>
        <v/>
      </c>
      <c r="E400" s="11" t="str">
        <f>IFERROR(VLOOKUP(Таблица729[[#This Row],[НОМЕР]],#REF!,6),"")</f>
        <v/>
      </c>
      <c r="F400" s="13" t="str">
        <f>IFERROR(VLOOKUP(Таблица729[[#This Row],[НОМЕР]],#REF!,4,0)-$J$2,"")</f>
        <v/>
      </c>
    </row>
    <row r="401" spans="2:6" ht="15" x14ac:dyDescent="0.2">
      <c r="B401" s="11" t="str">
        <f>IFERROR(VLOOKUP(Таблица729[[#This Row],[НОМЕР]],#REF!,9,0),"")</f>
        <v/>
      </c>
      <c r="C401" s="12">
        <f>IF(Категорії!N401&lt;&gt;9999,Категорії!N401,"")</f>
        <v>0</v>
      </c>
      <c r="D401" s="11" t="str">
        <f>IFERROR(VLOOKUP(Таблица729[[#This Row],[НОМЕР]],#REF!,2),"")</f>
        <v/>
      </c>
      <c r="E401" s="11" t="str">
        <f>IFERROR(VLOOKUP(Таблица729[[#This Row],[НОМЕР]],#REF!,6),"")</f>
        <v/>
      </c>
      <c r="F401" s="13" t="str">
        <f>IFERROR(VLOOKUP(Таблица729[[#This Row],[НОМЕР]],#REF!,4,0)-$J$2,"")</f>
        <v/>
      </c>
    </row>
    <row r="402" spans="2:6" ht="15" x14ac:dyDescent="0.2">
      <c r="B402" s="11" t="str">
        <f>IFERROR(VLOOKUP(Таблица729[[#This Row],[НОМЕР]],#REF!,9,0),"")</f>
        <v/>
      </c>
      <c r="C402" s="12">
        <f>IF(Категорії!N402&lt;&gt;9999,Категорії!N402,"")</f>
        <v>0</v>
      </c>
      <c r="D402" s="11" t="str">
        <f>IFERROR(VLOOKUP(Таблица729[[#This Row],[НОМЕР]],#REF!,2),"")</f>
        <v/>
      </c>
      <c r="E402" s="11" t="str">
        <f>IFERROR(VLOOKUP(Таблица729[[#This Row],[НОМЕР]],#REF!,6),"")</f>
        <v/>
      </c>
      <c r="F402" s="13" t="str">
        <f>IFERROR(VLOOKUP(Таблица729[[#This Row],[НОМЕР]],#REF!,4,0)-$J$2,"")</f>
        <v/>
      </c>
    </row>
    <row r="403" spans="2:6" ht="15" x14ac:dyDescent="0.2">
      <c r="B403" s="11" t="str">
        <f>IFERROR(VLOOKUP(Таблица729[[#This Row],[НОМЕР]],#REF!,9,0),"")</f>
        <v/>
      </c>
      <c r="C403" s="12">
        <f>IF(Категорії!N403&lt;&gt;9999,Категорії!N403,"")</f>
        <v>0</v>
      </c>
      <c r="D403" s="11" t="str">
        <f>IFERROR(VLOOKUP(Таблица729[[#This Row],[НОМЕР]],#REF!,2),"")</f>
        <v/>
      </c>
      <c r="E403" s="11" t="str">
        <f>IFERROR(VLOOKUP(Таблица729[[#This Row],[НОМЕР]],#REF!,6),"")</f>
        <v/>
      </c>
      <c r="F403" s="13" t="str">
        <f>IFERROR(VLOOKUP(Таблица729[[#This Row],[НОМЕР]],#REF!,4,0)-$J$2,"")</f>
        <v/>
      </c>
    </row>
    <row r="404" spans="2:6" ht="15" x14ac:dyDescent="0.2">
      <c r="B404" s="11" t="str">
        <f>IFERROR(VLOOKUP(Таблица729[[#This Row],[НОМЕР]],#REF!,9,0),"")</f>
        <v/>
      </c>
      <c r="C404" s="12">
        <f>IF(Категорії!N404&lt;&gt;9999,Категорії!N404,"")</f>
        <v>0</v>
      </c>
      <c r="D404" s="11" t="str">
        <f>IFERROR(VLOOKUP(Таблица729[[#This Row],[НОМЕР]],#REF!,2),"")</f>
        <v/>
      </c>
      <c r="E404" s="11" t="str">
        <f>IFERROR(VLOOKUP(Таблица729[[#This Row],[НОМЕР]],#REF!,6),"")</f>
        <v/>
      </c>
      <c r="F404" s="13" t="str">
        <f>IFERROR(VLOOKUP(Таблица729[[#This Row],[НОМЕР]],#REF!,4,0)-$J$2,"")</f>
        <v/>
      </c>
    </row>
    <row r="405" spans="2:6" ht="15" x14ac:dyDescent="0.2">
      <c r="B405" s="11" t="str">
        <f>IFERROR(VLOOKUP(Таблица729[[#This Row],[НОМЕР]],#REF!,9,0),"")</f>
        <v/>
      </c>
      <c r="C405" s="12">
        <f>IF(Категорії!N405&lt;&gt;9999,Категорії!N405,"")</f>
        <v>0</v>
      </c>
      <c r="D405" s="11" t="str">
        <f>IFERROR(VLOOKUP(Таблица729[[#This Row],[НОМЕР]],#REF!,2),"")</f>
        <v/>
      </c>
      <c r="E405" s="11" t="str">
        <f>IFERROR(VLOOKUP(Таблица729[[#This Row],[НОМЕР]],#REF!,6),"")</f>
        <v/>
      </c>
      <c r="F405" s="13" t="str">
        <f>IFERROR(VLOOKUP(Таблица729[[#This Row],[НОМЕР]],#REF!,4,0)-$J$2,"")</f>
        <v/>
      </c>
    </row>
    <row r="406" spans="2:6" ht="15" x14ac:dyDescent="0.2">
      <c r="B406" s="11" t="str">
        <f>IFERROR(VLOOKUP(Таблица729[[#This Row],[НОМЕР]],#REF!,9,0),"")</f>
        <v/>
      </c>
      <c r="C406" s="12">
        <f>IF(Категорії!N406&lt;&gt;9999,Категорії!N406,"")</f>
        <v>0</v>
      </c>
      <c r="D406" s="11" t="str">
        <f>IFERROR(VLOOKUP(Таблица729[[#This Row],[НОМЕР]],#REF!,2),"")</f>
        <v/>
      </c>
      <c r="E406" s="11" t="str">
        <f>IFERROR(VLOOKUP(Таблица729[[#This Row],[НОМЕР]],#REF!,6),"")</f>
        <v/>
      </c>
      <c r="F406" s="13" t="str">
        <f>IFERROR(VLOOKUP(Таблица729[[#This Row],[НОМЕР]],#REF!,4,0)-$J$2,"")</f>
        <v/>
      </c>
    </row>
    <row r="407" spans="2:6" ht="15" x14ac:dyDescent="0.2">
      <c r="B407" s="11" t="str">
        <f>IFERROR(VLOOKUP(Таблица729[[#This Row],[НОМЕР]],#REF!,9,0),"")</f>
        <v/>
      </c>
      <c r="C407" s="12">
        <f>IF(Категорії!N407&lt;&gt;9999,Категорії!N407,"")</f>
        <v>0</v>
      </c>
      <c r="D407" s="11" t="str">
        <f>IFERROR(VLOOKUP(Таблица729[[#This Row],[НОМЕР]],#REF!,2),"")</f>
        <v/>
      </c>
      <c r="E407" s="11" t="str">
        <f>IFERROR(VLOOKUP(Таблица729[[#This Row],[НОМЕР]],#REF!,6),"")</f>
        <v/>
      </c>
      <c r="F407" s="13" t="str">
        <f>IFERROR(VLOOKUP(Таблица729[[#This Row],[НОМЕР]],#REF!,4,0)-$J$2,"")</f>
        <v/>
      </c>
    </row>
    <row r="408" spans="2:6" ht="15" x14ac:dyDescent="0.2">
      <c r="B408" s="11" t="str">
        <f>IFERROR(VLOOKUP(Таблица729[[#This Row],[НОМЕР]],#REF!,9,0),"")</f>
        <v/>
      </c>
      <c r="C408" s="12">
        <f>IF(Категорії!N408&lt;&gt;9999,Категорії!N408,"")</f>
        <v>0</v>
      </c>
      <c r="D408" s="11" t="str">
        <f>IFERROR(VLOOKUP(Таблица729[[#This Row],[НОМЕР]],#REF!,2),"")</f>
        <v/>
      </c>
      <c r="E408" s="11" t="str">
        <f>IFERROR(VLOOKUP(Таблица729[[#This Row],[НОМЕР]],#REF!,6),"")</f>
        <v/>
      </c>
      <c r="F408" s="13" t="str">
        <f>IFERROR(VLOOKUP(Таблица729[[#This Row],[НОМЕР]],#REF!,4,0)-$J$2,"")</f>
        <v/>
      </c>
    </row>
    <row r="409" spans="2:6" ht="15" x14ac:dyDescent="0.2">
      <c r="B409" s="11" t="str">
        <f>IFERROR(VLOOKUP(Таблица729[[#This Row],[НОМЕР]],#REF!,9,0),"")</f>
        <v/>
      </c>
      <c r="C409" s="12">
        <f>IF(Категорії!N409&lt;&gt;9999,Категорії!N409,"")</f>
        <v>0</v>
      </c>
      <c r="D409" s="11" t="str">
        <f>IFERROR(VLOOKUP(Таблица729[[#This Row],[НОМЕР]],#REF!,2),"")</f>
        <v/>
      </c>
      <c r="E409" s="11" t="str">
        <f>IFERROR(VLOOKUP(Таблица729[[#This Row],[НОМЕР]],#REF!,6),"")</f>
        <v/>
      </c>
      <c r="F409" s="13" t="str">
        <f>IFERROR(VLOOKUP(Таблица729[[#This Row],[НОМЕР]],#REF!,4,0)-$J$2,"")</f>
        <v/>
      </c>
    </row>
    <row r="410" spans="2:6" ht="15" x14ac:dyDescent="0.2">
      <c r="B410" s="11" t="str">
        <f>IFERROR(VLOOKUP(Таблица729[[#This Row],[НОМЕР]],#REF!,9,0),"")</f>
        <v/>
      </c>
      <c r="C410" s="12">
        <f>IF(Категорії!N410&lt;&gt;9999,Категорії!N410,"")</f>
        <v>0</v>
      </c>
      <c r="D410" s="11" t="str">
        <f>IFERROR(VLOOKUP(Таблица729[[#This Row],[НОМЕР]],#REF!,2),"")</f>
        <v/>
      </c>
      <c r="E410" s="11" t="str">
        <f>IFERROR(VLOOKUP(Таблица729[[#This Row],[НОМЕР]],#REF!,6),"")</f>
        <v/>
      </c>
      <c r="F410" s="13" t="str">
        <f>IFERROR(VLOOKUP(Таблица729[[#This Row],[НОМЕР]],#REF!,4,0)-$J$2,"")</f>
        <v/>
      </c>
    </row>
    <row r="411" spans="2:6" ht="15" x14ac:dyDescent="0.2">
      <c r="B411" s="11" t="str">
        <f>IFERROR(VLOOKUP(Таблица729[[#This Row],[НОМЕР]],#REF!,9,0),"")</f>
        <v/>
      </c>
      <c r="C411" s="12">
        <f>IF(Категорії!N411&lt;&gt;9999,Категорії!N411,"")</f>
        <v>0</v>
      </c>
      <c r="D411" s="11" t="str">
        <f>IFERROR(VLOOKUP(Таблица729[[#This Row],[НОМЕР]],#REF!,2),"")</f>
        <v/>
      </c>
      <c r="E411" s="11" t="str">
        <f>IFERROR(VLOOKUP(Таблица729[[#This Row],[НОМЕР]],#REF!,6),"")</f>
        <v/>
      </c>
      <c r="F411" s="13" t="str">
        <f>IFERROR(VLOOKUP(Таблица729[[#This Row],[НОМЕР]],#REF!,4,0)-$J$2,"")</f>
        <v/>
      </c>
    </row>
    <row r="412" spans="2:6" ht="15" x14ac:dyDescent="0.2">
      <c r="B412" s="11" t="str">
        <f>IFERROR(VLOOKUP(Таблица729[[#This Row],[НОМЕР]],#REF!,9,0),"")</f>
        <v/>
      </c>
      <c r="C412" s="12">
        <f>IF(Категорії!N412&lt;&gt;9999,Категорії!N412,"")</f>
        <v>0</v>
      </c>
      <c r="D412" s="11" t="str">
        <f>IFERROR(VLOOKUP(Таблица729[[#This Row],[НОМЕР]],#REF!,2),"")</f>
        <v/>
      </c>
      <c r="E412" s="11" t="str">
        <f>IFERROR(VLOOKUP(Таблица729[[#This Row],[НОМЕР]],#REF!,6),"")</f>
        <v/>
      </c>
      <c r="F412" s="13" t="str">
        <f>IFERROR(VLOOKUP(Таблица729[[#This Row],[НОМЕР]],#REF!,4,0)-$J$2,"")</f>
        <v/>
      </c>
    </row>
    <row r="413" spans="2:6" ht="15" x14ac:dyDescent="0.2">
      <c r="B413" s="11" t="str">
        <f>IFERROR(VLOOKUP(Таблица729[[#This Row],[НОМЕР]],#REF!,9,0),"")</f>
        <v/>
      </c>
      <c r="C413" s="12">
        <f>IF(Категорії!N413&lt;&gt;9999,Категорії!N413,"")</f>
        <v>0</v>
      </c>
      <c r="D413" s="11" t="str">
        <f>IFERROR(VLOOKUP(Таблица729[[#This Row],[НОМЕР]],#REF!,2),"")</f>
        <v/>
      </c>
      <c r="E413" s="11" t="str">
        <f>IFERROR(VLOOKUP(Таблица729[[#This Row],[НОМЕР]],#REF!,6),"")</f>
        <v/>
      </c>
      <c r="F413" s="13" t="str">
        <f>IFERROR(VLOOKUP(Таблица729[[#This Row],[НОМЕР]],#REF!,4,0)-$J$2,"")</f>
        <v/>
      </c>
    </row>
    <row r="414" spans="2:6" ht="15" x14ac:dyDescent="0.2">
      <c r="B414" s="11" t="str">
        <f>IFERROR(VLOOKUP(Таблица729[[#This Row],[НОМЕР]],#REF!,9,0),"")</f>
        <v/>
      </c>
      <c r="C414" s="12">
        <f>IF(Категорії!N414&lt;&gt;9999,Категорії!N414,"")</f>
        <v>0</v>
      </c>
      <c r="D414" s="11" t="str">
        <f>IFERROR(VLOOKUP(Таблица729[[#This Row],[НОМЕР]],#REF!,2),"")</f>
        <v/>
      </c>
      <c r="E414" s="11" t="str">
        <f>IFERROR(VLOOKUP(Таблица729[[#This Row],[НОМЕР]],#REF!,6),"")</f>
        <v/>
      </c>
      <c r="F414" s="13" t="str">
        <f>IFERROR(VLOOKUP(Таблица729[[#This Row],[НОМЕР]],#REF!,4,0)-$J$2,"")</f>
        <v/>
      </c>
    </row>
    <row r="415" spans="2:6" ht="15" x14ac:dyDescent="0.2">
      <c r="B415" s="11" t="str">
        <f>IFERROR(VLOOKUP(Таблица729[[#This Row],[НОМЕР]],#REF!,9,0),"")</f>
        <v/>
      </c>
      <c r="C415" s="12">
        <f>IF(Категорії!N415&lt;&gt;9999,Категорії!N415,"")</f>
        <v>0</v>
      </c>
      <c r="D415" s="11" t="str">
        <f>IFERROR(VLOOKUP(Таблица729[[#This Row],[НОМЕР]],#REF!,2),"")</f>
        <v/>
      </c>
      <c r="E415" s="11" t="str">
        <f>IFERROR(VLOOKUP(Таблица729[[#This Row],[НОМЕР]],#REF!,6),"")</f>
        <v/>
      </c>
      <c r="F415" s="13" t="str">
        <f>IFERROR(VLOOKUP(Таблица729[[#This Row],[НОМЕР]],#REF!,4,0)-$J$2,"")</f>
        <v/>
      </c>
    </row>
    <row r="416" spans="2:6" ht="15" x14ac:dyDescent="0.2">
      <c r="B416" s="11" t="str">
        <f>IFERROR(VLOOKUP(Таблица729[[#This Row],[НОМЕР]],#REF!,9,0),"")</f>
        <v/>
      </c>
      <c r="C416" s="12">
        <f>IF(Категорії!N416&lt;&gt;9999,Категорії!N416,"")</f>
        <v>0</v>
      </c>
      <c r="D416" s="11" t="str">
        <f>IFERROR(VLOOKUP(Таблица729[[#This Row],[НОМЕР]],#REF!,2),"")</f>
        <v/>
      </c>
      <c r="E416" s="11" t="str">
        <f>IFERROR(VLOOKUP(Таблица729[[#This Row],[НОМЕР]],#REF!,6),"")</f>
        <v/>
      </c>
      <c r="F416" s="13" t="str">
        <f>IFERROR(VLOOKUP(Таблица729[[#This Row],[НОМЕР]],#REF!,4,0)-$J$2,"")</f>
        <v/>
      </c>
    </row>
    <row r="417" spans="2:6" ht="15" x14ac:dyDescent="0.2">
      <c r="B417" s="11" t="str">
        <f>IFERROR(VLOOKUP(Таблица729[[#This Row],[НОМЕР]],#REF!,9,0),"")</f>
        <v/>
      </c>
      <c r="C417" s="12">
        <f>IF(Категорії!N417&lt;&gt;9999,Категорії!N417,"")</f>
        <v>0</v>
      </c>
      <c r="D417" s="11" t="str">
        <f>IFERROR(VLOOKUP(Таблица729[[#This Row],[НОМЕР]],#REF!,2),"")</f>
        <v/>
      </c>
      <c r="E417" s="11" t="str">
        <f>IFERROR(VLOOKUP(Таблица729[[#This Row],[НОМЕР]],#REF!,6),"")</f>
        <v/>
      </c>
      <c r="F417" s="13" t="str">
        <f>IFERROR(VLOOKUP(Таблица729[[#This Row],[НОМЕР]],#REF!,4,0)-$J$2,"")</f>
        <v/>
      </c>
    </row>
    <row r="418" spans="2:6" ht="15" x14ac:dyDescent="0.2">
      <c r="B418" s="11" t="str">
        <f>IFERROR(VLOOKUP(Таблица729[[#This Row],[НОМЕР]],#REF!,9,0),"")</f>
        <v/>
      </c>
      <c r="C418" s="12">
        <f>IF(Категорії!N418&lt;&gt;9999,Категорії!N418,"")</f>
        <v>0</v>
      </c>
      <c r="D418" s="11" t="str">
        <f>IFERROR(VLOOKUP(Таблица729[[#This Row],[НОМЕР]],#REF!,2),"")</f>
        <v/>
      </c>
      <c r="E418" s="11" t="str">
        <f>IFERROR(VLOOKUP(Таблица729[[#This Row],[НОМЕР]],#REF!,6),"")</f>
        <v/>
      </c>
      <c r="F418" s="13" t="str">
        <f>IFERROR(VLOOKUP(Таблица729[[#This Row],[НОМЕР]],#REF!,4,0)-$J$2,"")</f>
        <v/>
      </c>
    </row>
    <row r="419" spans="2:6" ht="15" x14ac:dyDescent="0.2">
      <c r="B419" s="11" t="str">
        <f>IFERROR(VLOOKUP(Таблица729[[#This Row],[НОМЕР]],#REF!,9,0),"")</f>
        <v/>
      </c>
      <c r="C419" s="12">
        <f>IF(Категорії!N419&lt;&gt;9999,Категорії!N419,"")</f>
        <v>0</v>
      </c>
      <c r="D419" s="11" t="str">
        <f>IFERROR(VLOOKUP(Таблица729[[#This Row],[НОМЕР]],#REF!,2),"")</f>
        <v/>
      </c>
      <c r="E419" s="11" t="str">
        <f>IFERROR(VLOOKUP(Таблица729[[#This Row],[НОМЕР]],#REF!,6),"")</f>
        <v/>
      </c>
      <c r="F419" s="13" t="str">
        <f>IFERROR(VLOOKUP(Таблица729[[#This Row],[НОМЕР]],#REF!,4,0)-$J$2,"")</f>
        <v/>
      </c>
    </row>
    <row r="420" spans="2:6" ht="15" x14ac:dyDescent="0.2">
      <c r="B420" s="11" t="str">
        <f>IFERROR(VLOOKUP(Таблица729[[#This Row],[НОМЕР]],#REF!,9,0),"")</f>
        <v/>
      </c>
      <c r="C420" s="12">
        <f>IF(Категорії!N420&lt;&gt;9999,Категорії!N420,"")</f>
        <v>0</v>
      </c>
      <c r="D420" s="11" t="str">
        <f>IFERROR(VLOOKUP(Таблица729[[#This Row],[НОМЕР]],#REF!,2),"")</f>
        <v/>
      </c>
      <c r="E420" s="11" t="str">
        <f>IFERROR(VLOOKUP(Таблица729[[#This Row],[НОМЕР]],#REF!,6),"")</f>
        <v/>
      </c>
      <c r="F420" s="13" t="str">
        <f>IFERROR(VLOOKUP(Таблица729[[#This Row],[НОМЕР]],#REF!,4,0)-$J$2,"")</f>
        <v/>
      </c>
    </row>
    <row r="421" spans="2:6" ht="15" x14ac:dyDescent="0.2">
      <c r="B421" s="11" t="str">
        <f>IFERROR(VLOOKUP(Таблица729[[#This Row],[НОМЕР]],#REF!,9,0),"")</f>
        <v/>
      </c>
      <c r="C421" s="12">
        <f>IF(Категорії!N421&lt;&gt;9999,Категорії!N421,"")</f>
        <v>0</v>
      </c>
      <c r="D421" s="11" t="str">
        <f>IFERROR(VLOOKUP(Таблица729[[#This Row],[НОМЕР]],#REF!,2),"")</f>
        <v/>
      </c>
      <c r="E421" s="11" t="str">
        <f>IFERROR(VLOOKUP(Таблица729[[#This Row],[НОМЕР]],#REF!,6),"")</f>
        <v/>
      </c>
      <c r="F421" s="13" t="str">
        <f>IFERROR(VLOOKUP(Таблица729[[#This Row],[НОМЕР]],#REF!,4,0)-$J$2,"")</f>
        <v/>
      </c>
    </row>
    <row r="422" spans="2:6" ht="15" x14ac:dyDescent="0.2">
      <c r="B422" s="11" t="str">
        <f>IFERROR(VLOOKUP(Таблица729[[#This Row],[НОМЕР]],#REF!,9,0),"")</f>
        <v/>
      </c>
      <c r="C422" s="12">
        <f>IF(Категорії!N422&lt;&gt;9999,Категорії!N422,"")</f>
        <v>0</v>
      </c>
      <c r="D422" s="11" t="str">
        <f>IFERROR(VLOOKUP(Таблица729[[#This Row],[НОМЕР]],#REF!,2),"")</f>
        <v/>
      </c>
      <c r="E422" s="11" t="str">
        <f>IFERROR(VLOOKUP(Таблица729[[#This Row],[НОМЕР]],#REF!,6),"")</f>
        <v/>
      </c>
      <c r="F422" s="13" t="str">
        <f>IFERROR(VLOOKUP(Таблица729[[#This Row],[НОМЕР]],#REF!,4,0)-$J$2,"")</f>
        <v/>
      </c>
    </row>
    <row r="423" spans="2:6" ht="15" x14ac:dyDescent="0.2">
      <c r="B423" s="11" t="str">
        <f>IFERROR(VLOOKUP(Таблица729[[#This Row],[НОМЕР]],#REF!,9,0),"")</f>
        <v/>
      </c>
      <c r="C423" s="12">
        <f>IF(Категорії!N423&lt;&gt;9999,Категорії!N423,"")</f>
        <v>0</v>
      </c>
      <c r="D423" s="11" t="str">
        <f>IFERROR(VLOOKUP(Таблица729[[#This Row],[НОМЕР]],#REF!,2),"")</f>
        <v/>
      </c>
      <c r="E423" s="11" t="str">
        <f>IFERROR(VLOOKUP(Таблица729[[#This Row],[НОМЕР]],#REF!,6),"")</f>
        <v/>
      </c>
      <c r="F423" s="13" t="str">
        <f>IFERROR(VLOOKUP(Таблица729[[#This Row],[НОМЕР]],#REF!,4,0)-$J$2,"")</f>
        <v/>
      </c>
    </row>
    <row r="424" spans="2:6" ht="15" x14ac:dyDescent="0.2">
      <c r="B424" s="11" t="str">
        <f>IFERROR(VLOOKUP(Таблица729[[#This Row],[НОМЕР]],#REF!,9,0),"")</f>
        <v/>
      </c>
      <c r="C424" s="12">
        <f>IF(Категорії!N424&lt;&gt;9999,Категорії!N424,"")</f>
        <v>0</v>
      </c>
      <c r="D424" s="11" t="str">
        <f>IFERROR(VLOOKUP(Таблица729[[#This Row],[НОМЕР]],#REF!,2),"")</f>
        <v/>
      </c>
      <c r="E424" s="11" t="str">
        <f>IFERROR(VLOOKUP(Таблица729[[#This Row],[НОМЕР]],#REF!,6),"")</f>
        <v/>
      </c>
      <c r="F424" s="13" t="str">
        <f>IFERROR(VLOOKUP(Таблица729[[#This Row],[НОМЕР]],#REF!,4,0)-$J$2,"")</f>
        <v/>
      </c>
    </row>
    <row r="425" spans="2:6" ht="15" x14ac:dyDescent="0.2">
      <c r="B425" s="11" t="str">
        <f>IFERROR(VLOOKUP(Таблица729[[#This Row],[НОМЕР]],#REF!,9,0),"")</f>
        <v/>
      </c>
      <c r="C425" s="12">
        <f>IF(Категорії!N425&lt;&gt;9999,Категорії!N425,"")</f>
        <v>0</v>
      </c>
      <c r="D425" s="11" t="str">
        <f>IFERROR(VLOOKUP(Таблица729[[#This Row],[НОМЕР]],#REF!,2),"")</f>
        <v/>
      </c>
      <c r="E425" s="11" t="str">
        <f>IFERROR(VLOOKUP(Таблица729[[#This Row],[НОМЕР]],#REF!,6),"")</f>
        <v/>
      </c>
      <c r="F425" s="13" t="str">
        <f>IFERROR(VLOOKUP(Таблица729[[#This Row],[НОМЕР]],#REF!,4,0)-$J$2,"")</f>
        <v/>
      </c>
    </row>
    <row r="426" spans="2:6" ht="15" x14ac:dyDescent="0.2">
      <c r="B426" s="11" t="str">
        <f>IFERROR(VLOOKUP(Таблица729[[#This Row],[НОМЕР]],#REF!,9,0),"")</f>
        <v/>
      </c>
      <c r="C426" s="12">
        <f>IF(Категорії!N426&lt;&gt;9999,Категорії!N426,"")</f>
        <v>0</v>
      </c>
      <c r="D426" s="11" t="str">
        <f>IFERROR(VLOOKUP(Таблица729[[#This Row],[НОМЕР]],#REF!,2),"")</f>
        <v/>
      </c>
      <c r="E426" s="11" t="str">
        <f>IFERROR(VLOOKUP(Таблица729[[#This Row],[НОМЕР]],#REF!,6),"")</f>
        <v/>
      </c>
      <c r="F426" s="13" t="str">
        <f>IFERROR(VLOOKUP(Таблица729[[#This Row],[НОМЕР]],#REF!,4,0)-$J$2,"")</f>
        <v/>
      </c>
    </row>
    <row r="427" spans="2:6" ht="15" x14ac:dyDescent="0.2">
      <c r="B427" s="11" t="str">
        <f>IFERROR(VLOOKUP(Таблица729[[#This Row],[НОМЕР]],#REF!,9,0),"")</f>
        <v/>
      </c>
      <c r="C427" s="12">
        <f>IF(Категорії!N427&lt;&gt;9999,Категорії!N427,"")</f>
        <v>0</v>
      </c>
      <c r="D427" s="11" t="str">
        <f>IFERROR(VLOOKUP(Таблица729[[#This Row],[НОМЕР]],#REF!,2),"")</f>
        <v/>
      </c>
      <c r="E427" s="11" t="str">
        <f>IFERROR(VLOOKUP(Таблица729[[#This Row],[НОМЕР]],#REF!,6),"")</f>
        <v/>
      </c>
      <c r="F427" s="13" t="str">
        <f>IFERROR(VLOOKUP(Таблица729[[#This Row],[НОМЕР]],#REF!,4,0)-$J$2,"")</f>
        <v/>
      </c>
    </row>
    <row r="428" spans="2:6" ht="15" x14ac:dyDescent="0.2">
      <c r="B428" s="11" t="str">
        <f>IFERROR(VLOOKUP(Таблица729[[#This Row],[НОМЕР]],#REF!,9,0),"")</f>
        <v/>
      </c>
      <c r="C428" s="12">
        <f>IF(Категорії!N428&lt;&gt;9999,Категорії!N428,"")</f>
        <v>0</v>
      </c>
      <c r="D428" s="11" t="str">
        <f>IFERROR(VLOOKUP(Таблица729[[#This Row],[НОМЕР]],#REF!,2),"")</f>
        <v/>
      </c>
      <c r="E428" s="11" t="str">
        <f>IFERROR(VLOOKUP(Таблица729[[#This Row],[НОМЕР]],#REF!,6),"")</f>
        <v/>
      </c>
      <c r="F428" s="13" t="str">
        <f>IFERROR(VLOOKUP(Таблица729[[#This Row],[НОМЕР]],#REF!,4,0)-$J$2,"")</f>
        <v/>
      </c>
    </row>
    <row r="429" spans="2:6" ht="15" x14ac:dyDescent="0.2">
      <c r="B429" s="11" t="str">
        <f>IFERROR(VLOOKUP(Таблица729[[#This Row],[НОМЕР]],#REF!,9,0),"")</f>
        <v/>
      </c>
      <c r="C429" s="12">
        <f>IF(Категорії!N429&lt;&gt;9999,Категорії!N429,"")</f>
        <v>0</v>
      </c>
      <c r="D429" s="11" t="str">
        <f>IFERROR(VLOOKUP(Таблица729[[#This Row],[НОМЕР]],#REF!,2),"")</f>
        <v/>
      </c>
      <c r="E429" s="11" t="str">
        <f>IFERROR(VLOOKUP(Таблица729[[#This Row],[НОМЕР]],#REF!,6),"")</f>
        <v/>
      </c>
      <c r="F429" s="13" t="str">
        <f>IFERROR(VLOOKUP(Таблица729[[#This Row],[НОМЕР]],#REF!,4,0)-$J$2,"")</f>
        <v/>
      </c>
    </row>
    <row r="430" spans="2:6" ht="15" x14ac:dyDescent="0.2">
      <c r="B430" s="11" t="str">
        <f>IFERROR(VLOOKUP(Таблица729[[#This Row],[НОМЕР]],#REF!,9,0),"")</f>
        <v/>
      </c>
      <c r="C430" s="12">
        <f>IF(Категорії!N430&lt;&gt;9999,Категорії!N430,"")</f>
        <v>0</v>
      </c>
      <c r="D430" s="11" t="str">
        <f>IFERROR(VLOOKUP(Таблица729[[#This Row],[НОМЕР]],#REF!,2),"")</f>
        <v/>
      </c>
      <c r="E430" s="11" t="str">
        <f>IFERROR(VLOOKUP(Таблица729[[#This Row],[НОМЕР]],#REF!,6),"")</f>
        <v/>
      </c>
      <c r="F430" s="13" t="str">
        <f>IFERROR(VLOOKUP(Таблица729[[#This Row],[НОМЕР]],#REF!,4,0)-$J$2,"")</f>
        <v/>
      </c>
    </row>
    <row r="431" spans="2:6" ht="15" x14ac:dyDescent="0.2">
      <c r="B431" s="11" t="str">
        <f>IFERROR(VLOOKUP(Таблица729[[#This Row],[НОМЕР]],#REF!,9,0),"")</f>
        <v/>
      </c>
      <c r="C431" s="12">
        <f>IF(Категорії!N431&lt;&gt;9999,Категорії!N431,"")</f>
        <v>0</v>
      </c>
      <c r="D431" s="11" t="str">
        <f>IFERROR(VLOOKUP(Таблица729[[#This Row],[НОМЕР]],#REF!,2),"")</f>
        <v/>
      </c>
      <c r="E431" s="11" t="str">
        <f>IFERROR(VLOOKUP(Таблица729[[#This Row],[НОМЕР]],#REF!,6),"")</f>
        <v/>
      </c>
      <c r="F431" s="13" t="str">
        <f>IFERROR(VLOOKUP(Таблица729[[#This Row],[НОМЕР]],#REF!,4,0)-$J$2,"")</f>
        <v/>
      </c>
    </row>
    <row r="432" spans="2:6" ht="15" x14ac:dyDescent="0.2">
      <c r="B432" s="11" t="str">
        <f>IFERROR(VLOOKUP(Таблица729[[#This Row],[НОМЕР]],#REF!,9,0),"")</f>
        <v/>
      </c>
      <c r="C432" s="12">
        <f>IF(Категорії!N432&lt;&gt;9999,Категорії!N432,"")</f>
        <v>0</v>
      </c>
      <c r="D432" s="11" t="str">
        <f>IFERROR(VLOOKUP(Таблица729[[#This Row],[НОМЕР]],#REF!,2),"")</f>
        <v/>
      </c>
      <c r="E432" s="11" t="str">
        <f>IFERROR(VLOOKUP(Таблица729[[#This Row],[НОМЕР]],#REF!,6),"")</f>
        <v/>
      </c>
      <c r="F432" s="13" t="str">
        <f>IFERROR(VLOOKUP(Таблица729[[#This Row],[НОМЕР]],#REF!,4,0)-$J$2,"")</f>
        <v/>
      </c>
    </row>
    <row r="433" spans="2:6" ht="15" x14ac:dyDescent="0.2">
      <c r="B433" s="11" t="str">
        <f>IFERROR(VLOOKUP(Таблица729[[#This Row],[НОМЕР]],#REF!,9,0),"")</f>
        <v/>
      </c>
      <c r="C433" s="12">
        <f>IF(Категорії!N433&lt;&gt;9999,Категорії!N433,"")</f>
        <v>0</v>
      </c>
      <c r="D433" s="11" t="str">
        <f>IFERROR(VLOOKUP(Таблица729[[#This Row],[НОМЕР]],#REF!,2),"")</f>
        <v/>
      </c>
      <c r="E433" s="11" t="str">
        <f>IFERROR(VLOOKUP(Таблица729[[#This Row],[НОМЕР]],#REF!,6),"")</f>
        <v/>
      </c>
      <c r="F433" s="13" t="str">
        <f>IFERROR(VLOOKUP(Таблица729[[#This Row],[НОМЕР]],#REF!,4,0)-$J$2,"")</f>
        <v/>
      </c>
    </row>
    <row r="434" spans="2:6" ht="15" x14ac:dyDescent="0.2">
      <c r="B434" s="11" t="str">
        <f>IFERROR(VLOOKUP(Таблица729[[#This Row],[НОМЕР]],#REF!,9,0),"")</f>
        <v/>
      </c>
      <c r="C434" s="12">
        <f>IF(Категорії!N434&lt;&gt;9999,Категорії!N434,"")</f>
        <v>0</v>
      </c>
      <c r="D434" s="11" t="str">
        <f>IFERROR(VLOOKUP(Таблица729[[#This Row],[НОМЕР]],#REF!,2),"")</f>
        <v/>
      </c>
      <c r="E434" s="11" t="str">
        <f>IFERROR(VLOOKUP(Таблица729[[#This Row],[НОМЕР]],#REF!,6),"")</f>
        <v/>
      </c>
      <c r="F434" s="13" t="str">
        <f>IFERROR(VLOOKUP(Таблица729[[#This Row],[НОМЕР]],#REF!,4,0)-$J$2,"")</f>
        <v/>
      </c>
    </row>
    <row r="435" spans="2:6" ht="15" x14ac:dyDescent="0.2">
      <c r="B435" s="11" t="str">
        <f>IFERROR(VLOOKUP(Таблица729[[#This Row],[НОМЕР]],#REF!,9,0),"")</f>
        <v/>
      </c>
      <c r="C435" s="12">
        <f>IF(Категорії!N435&lt;&gt;9999,Категорії!N435,"")</f>
        <v>0</v>
      </c>
      <c r="D435" s="11" t="str">
        <f>IFERROR(VLOOKUP(Таблица729[[#This Row],[НОМЕР]],#REF!,2),"")</f>
        <v/>
      </c>
      <c r="E435" s="11" t="str">
        <f>IFERROR(VLOOKUP(Таблица729[[#This Row],[НОМЕР]],#REF!,6),"")</f>
        <v/>
      </c>
      <c r="F435" s="13" t="str">
        <f>IFERROR(VLOOKUP(Таблица729[[#This Row],[НОМЕР]],#REF!,4,0)-$J$2,"")</f>
        <v/>
      </c>
    </row>
    <row r="436" spans="2:6" ht="15" x14ac:dyDescent="0.2">
      <c r="B436" s="11" t="str">
        <f>IFERROR(VLOOKUP(Таблица729[[#This Row],[НОМЕР]],#REF!,9,0),"")</f>
        <v/>
      </c>
      <c r="C436" s="12">
        <f>IF(Категорії!N436&lt;&gt;9999,Категорії!N436,"")</f>
        <v>0</v>
      </c>
      <c r="D436" s="11" t="str">
        <f>IFERROR(VLOOKUP(Таблица729[[#This Row],[НОМЕР]],#REF!,2),"")</f>
        <v/>
      </c>
      <c r="E436" s="11" t="str">
        <f>IFERROR(VLOOKUP(Таблица729[[#This Row],[НОМЕР]],#REF!,6),"")</f>
        <v/>
      </c>
      <c r="F436" s="13" t="str">
        <f>IFERROR(VLOOKUP(Таблица729[[#This Row],[НОМЕР]],#REF!,4,0)-$J$2,"")</f>
        <v/>
      </c>
    </row>
    <row r="437" spans="2:6" ht="15" x14ac:dyDescent="0.2">
      <c r="B437" s="11" t="str">
        <f>IFERROR(VLOOKUP(Таблица729[[#This Row],[НОМЕР]],#REF!,9,0),"")</f>
        <v/>
      </c>
      <c r="C437" s="12">
        <f>IF(Категорії!N437&lt;&gt;9999,Категорії!N437,"")</f>
        <v>0</v>
      </c>
      <c r="D437" s="11" t="str">
        <f>IFERROR(VLOOKUP(Таблица729[[#This Row],[НОМЕР]],#REF!,2),"")</f>
        <v/>
      </c>
      <c r="E437" s="11" t="str">
        <f>IFERROR(VLOOKUP(Таблица729[[#This Row],[НОМЕР]],#REF!,6),"")</f>
        <v/>
      </c>
      <c r="F437" s="13" t="str">
        <f>IFERROR(VLOOKUP(Таблица729[[#This Row],[НОМЕР]],#REF!,4,0)-$J$2,"")</f>
        <v/>
      </c>
    </row>
    <row r="438" spans="2:6" ht="15" x14ac:dyDescent="0.2">
      <c r="B438" s="11" t="str">
        <f>IFERROR(VLOOKUP(Таблица729[[#This Row],[НОМЕР]],#REF!,9,0),"")</f>
        <v/>
      </c>
      <c r="C438" s="12">
        <f>IF(Категорії!N438&lt;&gt;9999,Категорії!N438,"")</f>
        <v>0</v>
      </c>
      <c r="D438" s="11" t="str">
        <f>IFERROR(VLOOKUP(Таблица729[[#This Row],[НОМЕР]],#REF!,2),"")</f>
        <v/>
      </c>
      <c r="E438" s="11" t="str">
        <f>IFERROR(VLOOKUP(Таблица729[[#This Row],[НОМЕР]],#REF!,6),"")</f>
        <v/>
      </c>
      <c r="F438" s="13" t="str">
        <f>IFERROR(VLOOKUP(Таблица729[[#This Row],[НОМЕР]],#REF!,4,0)-$J$2,"")</f>
        <v/>
      </c>
    </row>
    <row r="439" spans="2:6" ht="15" x14ac:dyDescent="0.2">
      <c r="B439" s="11" t="str">
        <f>IFERROR(VLOOKUP(Таблица729[[#This Row],[НОМЕР]],#REF!,9,0),"")</f>
        <v/>
      </c>
      <c r="C439" s="12">
        <f>IF(Категорії!N439&lt;&gt;9999,Категорії!N439,"")</f>
        <v>0</v>
      </c>
      <c r="D439" s="11" t="str">
        <f>IFERROR(VLOOKUP(Таблица729[[#This Row],[НОМЕР]],#REF!,2),"")</f>
        <v/>
      </c>
      <c r="E439" s="11" t="str">
        <f>IFERROR(VLOOKUP(Таблица729[[#This Row],[НОМЕР]],#REF!,6),"")</f>
        <v/>
      </c>
      <c r="F439" s="13" t="str">
        <f>IFERROR(VLOOKUP(Таблица729[[#This Row],[НОМЕР]],#REF!,4,0)-$J$2,"")</f>
        <v/>
      </c>
    </row>
    <row r="440" spans="2:6" ht="15" x14ac:dyDescent="0.2">
      <c r="B440" s="11" t="str">
        <f>IFERROR(VLOOKUP(Таблица729[[#This Row],[НОМЕР]],#REF!,9,0),"")</f>
        <v/>
      </c>
      <c r="C440" s="12">
        <f>IF(Категорії!N440&lt;&gt;9999,Категорії!N440,"")</f>
        <v>0</v>
      </c>
      <c r="D440" s="11" t="str">
        <f>IFERROR(VLOOKUP(Таблица729[[#This Row],[НОМЕР]],#REF!,2),"")</f>
        <v/>
      </c>
      <c r="E440" s="11" t="str">
        <f>IFERROR(VLOOKUP(Таблица729[[#This Row],[НОМЕР]],#REF!,6),"")</f>
        <v/>
      </c>
      <c r="F440" s="13" t="str">
        <f>IFERROR(VLOOKUP(Таблица729[[#This Row],[НОМЕР]],#REF!,4,0)-$J$2,"")</f>
        <v/>
      </c>
    </row>
    <row r="441" spans="2:6" ht="15" x14ac:dyDescent="0.2">
      <c r="B441" s="11" t="str">
        <f>IFERROR(VLOOKUP(Таблица729[[#This Row],[НОМЕР]],#REF!,9,0),"")</f>
        <v/>
      </c>
      <c r="C441" s="12">
        <f>IF(Категорії!N441&lt;&gt;9999,Категорії!N441,"")</f>
        <v>0</v>
      </c>
      <c r="D441" s="11" t="str">
        <f>IFERROR(VLOOKUP(Таблица729[[#This Row],[НОМЕР]],#REF!,2),"")</f>
        <v/>
      </c>
      <c r="E441" s="11" t="str">
        <f>IFERROR(VLOOKUP(Таблица729[[#This Row],[НОМЕР]],#REF!,6),"")</f>
        <v/>
      </c>
      <c r="F441" s="13" t="str">
        <f>IFERROR(VLOOKUP(Таблица729[[#This Row],[НОМЕР]],#REF!,4,0)-$J$2,"")</f>
        <v/>
      </c>
    </row>
    <row r="442" spans="2:6" ht="15" x14ac:dyDescent="0.2">
      <c r="B442" s="11" t="str">
        <f>IFERROR(VLOOKUP(Таблица729[[#This Row],[НОМЕР]],#REF!,9,0),"")</f>
        <v/>
      </c>
      <c r="C442" s="12">
        <f>IF(Категорії!N442&lt;&gt;9999,Категорії!N442,"")</f>
        <v>0</v>
      </c>
      <c r="D442" s="11" t="str">
        <f>IFERROR(VLOOKUP(Таблица729[[#This Row],[НОМЕР]],#REF!,2),"")</f>
        <v/>
      </c>
      <c r="E442" s="11" t="str">
        <f>IFERROR(VLOOKUP(Таблица729[[#This Row],[НОМЕР]],#REF!,6),"")</f>
        <v/>
      </c>
      <c r="F442" s="13" t="str">
        <f>IFERROR(VLOOKUP(Таблица729[[#This Row],[НОМЕР]],#REF!,4,0)-$J$2,"")</f>
        <v/>
      </c>
    </row>
    <row r="443" spans="2:6" ht="15" x14ac:dyDescent="0.2">
      <c r="B443" s="11" t="str">
        <f>IFERROR(VLOOKUP(Таблица729[[#This Row],[НОМЕР]],#REF!,9,0),"")</f>
        <v/>
      </c>
      <c r="C443" s="12">
        <f>IF(Категорії!N443&lt;&gt;9999,Категорії!N443,"")</f>
        <v>0</v>
      </c>
      <c r="D443" s="11" t="str">
        <f>IFERROR(VLOOKUP(Таблица729[[#This Row],[НОМЕР]],#REF!,2),"")</f>
        <v/>
      </c>
      <c r="E443" s="11" t="str">
        <f>IFERROR(VLOOKUP(Таблица729[[#This Row],[НОМЕР]],#REF!,6),"")</f>
        <v/>
      </c>
      <c r="F443" s="13" t="str">
        <f>IFERROR(VLOOKUP(Таблица729[[#This Row],[НОМЕР]],#REF!,4,0)-$J$2,"")</f>
        <v/>
      </c>
    </row>
    <row r="444" spans="2:6" ht="15" x14ac:dyDescent="0.2">
      <c r="B444" s="11" t="str">
        <f>IFERROR(VLOOKUP(Таблица729[[#This Row],[НОМЕР]],#REF!,9,0),"")</f>
        <v/>
      </c>
      <c r="C444" s="12">
        <f>IF(Категорії!N444&lt;&gt;9999,Категорії!N444,"")</f>
        <v>0</v>
      </c>
      <c r="D444" s="11" t="str">
        <f>IFERROR(VLOOKUP(Таблица729[[#This Row],[НОМЕР]],#REF!,2),"")</f>
        <v/>
      </c>
      <c r="E444" s="11" t="str">
        <f>IFERROR(VLOOKUP(Таблица729[[#This Row],[НОМЕР]],#REF!,6),"")</f>
        <v/>
      </c>
      <c r="F444" s="13" t="str">
        <f>IFERROR(VLOOKUP(Таблица729[[#This Row],[НОМЕР]],#REF!,4,0)-$J$2,"")</f>
        <v/>
      </c>
    </row>
    <row r="445" spans="2:6" ht="15" x14ac:dyDescent="0.2">
      <c r="B445" s="11" t="str">
        <f>IFERROR(VLOOKUP(Таблица729[[#This Row],[НОМЕР]],#REF!,9,0),"")</f>
        <v/>
      </c>
      <c r="C445" s="12">
        <f>IF(Категорії!N445&lt;&gt;9999,Категорії!N445,"")</f>
        <v>0</v>
      </c>
      <c r="D445" s="11" t="str">
        <f>IFERROR(VLOOKUP(Таблица729[[#This Row],[НОМЕР]],#REF!,2),"")</f>
        <v/>
      </c>
      <c r="E445" s="11" t="str">
        <f>IFERROR(VLOOKUP(Таблица729[[#This Row],[НОМЕР]],#REF!,6),"")</f>
        <v/>
      </c>
      <c r="F445" s="13" t="str">
        <f>IFERROR(VLOOKUP(Таблица729[[#This Row],[НОМЕР]],#REF!,4,0)-$J$2,"")</f>
        <v/>
      </c>
    </row>
    <row r="446" spans="2:6" ht="15" x14ac:dyDescent="0.2">
      <c r="B446" s="11" t="str">
        <f>IFERROR(VLOOKUP(Таблица729[[#This Row],[НОМЕР]],#REF!,9,0),"")</f>
        <v/>
      </c>
      <c r="C446" s="12">
        <f>IF(Категорії!N446&lt;&gt;9999,Категорії!N446,"")</f>
        <v>0</v>
      </c>
      <c r="D446" s="11" t="str">
        <f>IFERROR(VLOOKUP(Таблица729[[#This Row],[НОМЕР]],#REF!,2),"")</f>
        <v/>
      </c>
      <c r="E446" s="11" t="str">
        <f>IFERROR(VLOOKUP(Таблица729[[#This Row],[НОМЕР]],#REF!,6),"")</f>
        <v/>
      </c>
      <c r="F446" s="13" t="str">
        <f>IFERROR(VLOOKUP(Таблица729[[#This Row],[НОМЕР]],#REF!,4,0)-$J$2,"")</f>
        <v/>
      </c>
    </row>
    <row r="447" spans="2:6" ht="15" x14ac:dyDescent="0.2">
      <c r="B447" s="11" t="str">
        <f>IFERROR(VLOOKUP(Таблица729[[#This Row],[НОМЕР]],#REF!,9,0),"")</f>
        <v/>
      </c>
      <c r="C447" s="12">
        <f>IF(Категорії!N447&lt;&gt;9999,Категорії!N447,"")</f>
        <v>0</v>
      </c>
      <c r="D447" s="11" t="str">
        <f>IFERROR(VLOOKUP(Таблица729[[#This Row],[НОМЕР]],#REF!,2),"")</f>
        <v/>
      </c>
      <c r="E447" s="11" t="str">
        <f>IFERROR(VLOOKUP(Таблица729[[#This Row],[НОМЕР]],#REF!,6),"")</f>
        <v/>
      </c>
      <c r="F447" s="13" t="str">
        <f>IFERROR(VLOOKUP(Таблица729[[#This Row],[НОМЕР]],#REF!,4,0)-$J$2,"")</f>
        <v/>
      </c>
    </row>
    <row r="448" spans="2:6" ht="15" x14ac:dyDescent="0.2">
      <c r="B448" s="11" t="str">
        <f>IFERROR(VLOOKUP(Таблица729[[#This Row],[НОМЕР]],#REF!,9,0),"")</f>
        <v/>
      </c>
      <c r="C448" s="12">
        <f>IF(Категорії!N448&lt;&gt;9999,Категорії!N448,"")</f>
        <v>0</v>
      </c>
      <c r="D448" s="11" t="str">
        <f>IFERROR(VLOOKUP(Таблица729[[#This Row],[НОМЕР]],#REF!,2),"")</f>
        <v/>
      </c>
      <c r="E448" s="11" t="str">
        <f>IFERROR(VLOOKUP(Таблица729[[#This Row],[НОМЕР]],#REF!,6),"")</f>
        <v/>
      </c>
      <c r="F448" s="13" t="str">
        <f>IFERROR(VLOOKUP(Таблица729[[#This Row],[НОМЕР]],#REF!,4,0)-$J$2,"")</f>
        <v/>
      </c>
    </row>
    <row r="449" spans="2:6" ht="15" x14ac:dyDescent="0.2">
      <c r="B449" s="11" t="str">
        <f>IFERROR(VLOOKUP(Таблица729[[#This Row],[НОМЕР]],#REF!,9,0),"")</f>
        <v/>
      </c>
      <c r="C449" s="12">
        <f>IF(Категорії!N449&lt;&gt;9999,Категорії!N449,"")</f>
        <v>0</v>
      </c>
      <c r="D449" s="11" t="str">
        <f>IFERROR(VLOOKUP(Таблица729[[#This Row],[НОМЕР]],#REF!,2),"")</f>
        <v/>
      </c>
      <c r="E449" s="11" t="str">
        <f>IFERROR(VLOOKUP(Таблица729[[#This Row],[НОМЕР]],#REF!,6),"")</f>
        <v/>
      </c>
      <c r="F449" s="13" t="str">
        <f>IFERROR(VLOOKUP(Таблица729[[#This Row],[НОМЕР]],#REF!,4,0)-$J$2,"")</f>
        <v/>
      </c>
    </row>
    <row r="450" spans="2:6" ht="15" x14ac:dyDescent="0.2">
      <c r="B450" s="11" t="str">
        <f>IFERROR(VLOOKUP(Таблица729[[#This Row],[НОМЕР]],#REF!,9,0),"")</f>
        <v/>
      </c>
      <c r="C450" s="12">
        <f>IF(Категорії!N450&lt;&gt;9999,Категорії!N450,"")</f>
        <v>0</v>
      </c>
      <c r="D450" s="11" t="str">
        <f>IFERROR(VLOOKUP(Таблица729[[#This Row],[НОМЕР]],#REF!,2),"")</f>
        <v/>
      </c>
      <c r="E450" s="11" t="str">
        <f>IFERROR(VLOOKUP(Таблица729[[#This Row],[НОМЕР]],#REF!,6),"")</f>
        <v/>
      </c>
      <c r="F450" s="13" t="str">
        <f>IFERROR(VLOOKUP(Таблица729[[#This Row],[НОМЕР]],#REF!,4,0)-$J$2,"")</f>
        <v/>
      </c>
    </row>
    <row r="451" spans="2:6" ht="15" x14ac:dyDescent="0.2">
      <c r="B451" s="11" t="str">
        <f>IFERROR(VLOOKUP(Таблица729[[#This Row],[НОМЕР]],#REF!,9,0),"")</f>
        <v/>
      </c>
      <c r="C451" s="12">
        <f>IF(Категорії!N451&lt;&gt;9999,Категорії!N451,"")</f>
        <v>0</v>
      </c>
      <c r="D451" s="11" t="str">
        <f>IFERROR(VLOOKUP(Таблица729[[#This Row],[НОМЕР]],#REF!,2),"")</f>
        <v/>
      </c>
      <c r="E451" s="11" t="str">
        <f>IFERROR(VLOOKUP(Таблица729[[#This Row],[НОМЕР]],#REF!,6),"")</f>
        <v/>
      </c>
      <c r="F451" s="13" t="str">
        <f>IFERROR(VLOOKUP(Таблица729[[#This Row],[НОМЕР]],#REF!,4,0)-$J$2,"")</f>
        <v/>
      </c>
    </row>
    <row r="452" spans="2:6" ht="15" x14ac:dyDescent="0.2">
      <c r="B452" s="11" t="str">
        <f>IFERROR(VLOOKUP(Таблица729[[#This Row],[НОМЕР]],#REF!,9,0),"")</f>
        <v/>
      </c>
      <c r="C452" s="12">
        <f>IF(Категорії!N452&lt;&gt;9999,Категорії!N452,"")</f>
        <v>0</v>
      </c>
      <c r="D452" s="11" t="str">
        <f>IFERROR(VLOOKUP(Таблица729[[#This Row],[НОМЕР]],#REF!,2),"")</f>
        <v/>
      </c>
      <c r="E452" s="11" t="str">
        <f>IFERROR(VLOOKUP(Таблица729[[#This Row],[НОМЕР]],#REF!,6),"")</f>
        <v/>
      </c>
      <c r="F452" s="13" t="str">
        <f>IFERROR(VLOOKUP(Таблица729[[#This Row],[НОМЕР]],#REF!,4,0)-$J$2,"")</f>
        <v/>
      </c>
    </row>
    <row r="453" spans="2:6" ht="15" x14ac:dyDescent="0.2">
      <c r="B453" s="11" t="str">
        <f>IFERROR(VLOOKUP(Таблица729[[#This Row],[НОМЕР]],#REF!,9,0),"")</f>
        <v/>
      </c>
      <c r="C453" s="12">
        <f>IF(Категорії!N453&lt;&gt;9999,Категорії!N453,"")</f>
        <v>0</v>
      </c>
      <c r="D453" s="11" t="str">
        <f>IFERROR(VLOOKUP(Таблица729[[#This Row],[НОМЕР]],#REF!,2),"")</f>
        <v/>
      </c>
      <c r="E453" s="11" t="str">
        <f>IFERROR(VLOOKUP(Таблица729[[#This Row],[НОМЕР]],#REF!,6),"")</f>
        <v/>
      </c>
      <c r="F453" s="13" t="str">
        <f>IFERROR(VLOOKUP(Таблица729[[#This Row],[НОМЕР]],#REF!,4,0)-$J$2,"")</f>
        <v/>
      </c>
    </row>
    <row r="454" spans="2:6" ht="15" x14ac:dyDescent="0.2">
      <c r="B454" s="11" t="str">
        <f>IFERROR(VLOOKUP(Таблица729[[#This Row],[НОМЕР]],#REF!,9,0),"")</f>
        <v/>
      </c>
      <c r="C454" s="12">
        <f>IF(Категорії!N454&lt;&gt;9999,Категорії!N454,"")</f>
        <v>0</v>
      </c>
      <c r="D454" s="11" t="str">
        <f>IFERROR(VLOOKUP(Таблица729[[#This Row],[НОМЕР]],#REF!,2),"")</f>
        <v/>
      </c>
      <c r="E454" s="11" t="str">
        <f>IFERROR(VLOOKUP(Таблица729[[#This Row],[НОМЕР]],#REF!,6),"")</f>
        <v/>
      </c>
      <c r="F454" s="13" t="str">
        <f>IFERROR(VLOOKUP(Таблица729[[#This Row],[НОМЕР]],#REF!,4,0)-$J$2,"")</f>
        <v/>
      </c>
    </row>
    <row r="455" spans="2:6" ht="15" x14ac:dyDescent="0.2">
      <c r="B455" s="11" t="str">
        <f>IFERROR(VLOOKUP(Таблица729[[#This Row],[НОМЕР]],#REF!,9,0),"")</f>
        <v/>
      </c>
      <c r="C455" s="12">
        <f>IF(Категорії!N455&lt;&gt;9999,Категорії!N455,"")</f>
        <v>0</v>
      </c>
      <c r="D455" s="11" t="str">
        <f>IFERROR(VLOOKUP(Таблица729[[#This Row],[НОМЕР]],#REF!,2),"")</f>
        <v/>
      </c>
      <c r="E455" s="11" t="str">
        <f>IFERROR(VLOOKUP(Таблица729[[#This Row],[НОМЕР]],#REF!,6),"")</f>
        <v/>
      </c>
      <c r="F455" s="13" t="str">
        <f>IFERROR(VLOOKUP(Таблица729[[#This Row],[НОМЕР]],#REF!,4,0)-$J$2,"")</f>
        <v/>
      </c>
    </row>
    <row r="456" spans="2:6" ht="15" x14ac:dyDescent="0.2">
      <c r="B456" s="11" t="str">
        <f>IFERROR(VLOOKUP(Таблица729[[#This Row],[НОМЕР]],#REF!,9,0),"")</f>
        <v/>
      </c>
      <c r="C456" s="12">
        <f>IF(Категорії!N456&lt;&gt;9999,Категорії!N456,"")</f>
        <v>0</v>
      </c>
      <c r="D456" s="11" t="str">
        <f>IFERROR(VLOOKUP(Таблица729[[#This Row],[НОМЕР]],#REF!,2),"")</f>
        <v/>
      </c>
      <c r="E456" s="11" t="str">
        <f>IFERROR(VLOOKUP(Таблица729[[#This Row],[НОМЕР]],#REF!,6),"")</f>
        <v/>
      </c>
      <c r="F456" s="13" t="str">
        <f>IFERROR(VLOOKUP(Таблица729[[#This Row],[НОМЕР]],#REF!,4,0)-$J$2,"")</f>
        <v/>
      </c>
    </row>
    <row r="457" spans="2:6" ht="15" x14ac:dyDescent="0.2">
      <c r="B457" s="11" t="str">
        <f>IFERROR(VLOOKUP(Таблица729[[#This Row],[НОМЕР]],#REF!,9,0),"")</f>
        <v/>
      </c>
      <c r="C457" s="12">
        <f>IF(Категорії!N457&lt;&gt;9999,Категорії!N457,"")</f>
        <v>0</v>
      </c>
      <c r="D457" s="11" t="str">
        <f>IFERROR(VLOOKUP(Таблица729[[#This Row],[НОМЕР]],#REF!,2),"")</f>
        <v/>
      </c>
      <c r="E457" s="11" t="str">
        <f>IFERROR(VLOOKUP(Таблица729[[#This Row],[НОМЕР]],#REF!,6),"")</f>
        <v/>
      </c>
      <c r="F457" s="13" t="str">
        <f>IFERROR(VLOOKUP(Таблица729[[#This Row],[НОМЕР]],#REF!,4,0)-$J$2,"")</f>
        <v/>
      </c>
    </row>
    <row r="458" spans="2:6" ht="15" x14ac:dyDescent="0.2">
      <c r="B458" s="11" t="str">
        <f>IFERROR(VLOOKUP(Таблица729[[#This Row],[НОМЕР]],#REF!,9,0),"")</f>
        <v/>
      </c>
      <c r="C458" s="12">
        <f>IF(Категорії!N458&lt;&gt;9999,Категорії!N458,"")</f>
        <v>0</v>
      </c>
      <c r="D458" s="11" t="str">
        <f>IFERROR(VLOOKUP(Таблица729[[#This Row],[НОМЕР]],#REF!,2),"")</f>
        <v/>
      </c>
      <c r="E458" s="11" t="str">
        <f>IFERROR(VLOOKUP(Таблица729[[#This Row],[НОМЕР]],#REF!,6),"")</f>
        <v/>
      </c>
      <c r="F458" s="13" t="str">
        <f>IFERROR(VLOOKUP(Таблица729[[#This Row],[НОМЕР]],#REF!,4,0)-$J$2,"")</f>
        <v/>
      </c>
    </row>
    <row r="459" spans="2:6" ht="15" x14ac:dyDescent="0.2">
      <c r="B459" s="11" t="str">
        <f>IFERROR(VLOOKUP(Таблица729[[#This Row],[НОМЕР]],#REF!,9,0),"")</f>
        <v/>
      </c>
      <c r="C459" s="12">
        <f>IF(Категорії!N459&lt;&gt;9999,Категорії!N459,"")</f>
        <v>0</v>
      </c>
      <c r="D459" s="11" t="str">
        <f>IFERROR(VLOOKUP(Таблица729[[#This Row],[НОМЕР]],#REF!,2),"")</f>
        <v/>
      </c>
      <c r="E459" s="11" t="str">
        <f>IFERROR(VLOOKUP(Таблица729[[#This Row],[НОМЕР]],#REF!,6),"")</f>
        <v/>
      </c>
      <c r="F459" s="13" t="str">
        <f>IFERROR(VLOOKUP(Таблица729[[#This Row],[НОМЕР]],#REF!,4,0)-$J$2,"")</f>
        <v/>
      </c>
    </row>
    <row r="460" spans="2:6" ht="15" x14ac:dyDescent="0.2">
      <c r="B460" s="11" t="str">
        <f>IFERROR(VLOOKUP(Таблица729[[#This Row],[НОМЕР]],#REF!,9,0),"")</f>
        <v/>
      </c>
      <c r="C460" s="12">
        <f>IF(Категорії!N460&lt;&gt;9999,Категорії!N460,"")</f>
        <v>0</v>
      </c>
      <c r="D460" s="11" t="str">
        <f>IFERROR(VLOOKUP(Таблица729[[#This Row],[НОМЕР]],#REF!,2),"")</f>
        <v/>
      </c>
      <c r="E460" s="11" t="str">
        <f>IFERROR(VLOOKUP(Таблица729[[#This Row],[НОМЕР]],#REF!,6),"")</f>
        <v/>
      </c>
      <c r="F460" s="13" t="str">
        <f>IFERROR(VLOOKUP(Таблица729[[#This Row],[НОМЕР]],#REF!,4,0)-$J$2,"")</f>
        <v/>
      </c>
    </row>
    <row r="461" spans="2:6" ht="15" x14ac:dyDescent="0.2">
      <c r="B461" s="11" t="str">
        <f>IFERROR(VLOOKUP(Таблица729[[#This Row],[НОМЕР]],#REF!,9,0),"")</f>
        <v/>
      </c>
      <c r="C461" s="12">
        <f>IF(Категорії!N461&lt;&gt;9999,Категорії!N461,"")</f>
        <v>0</v>
      </c>
      <c r="D461" s="11" t="str">
        <f>IFERROR(VLOOKUP(Таблица729[[#This Row],[НОМЕР]],#REF!,2),"")</f>
        <v/>
      </c>
      <c r="E461" s="11" t="str">
        <f>IFERROR(VLOOKUP(Таблица729[[#This Row],[НОМЕР]],#REF!,6),"")</f>
        <v/>
      </c>
      <c r="F461" s="13" t="str">
        <f>IFERROR(VLOOKUP(Таблица729[[#This Row],[НОМЕР]],#REF!,4,0)-$J$2,"")</f>
        <v/>
      </c>
    </row>
    <row r="462" spans="2:6" ht="15" x14ac:dyDescent="0.2">
      <c r="B462" s="11" t="str">
        <f>IFERROR(VLOOKUP(Таблица729[[#This Row],[НОМЕР]],#REF!,9,0),"")</f>
        <v/>
      </c>
      <c r="C462" s="12">
        <f>IF(Категорії!N462&lt;&gt;9999,Категорії!N462,"")</f>
        <v>0</v>
      </c>
      <c r="D462" s="11" t="str">
        <f>IFERROR(VLOOKUP(Таблица729[[#This Row],[НОМЕР]],#REF!,2),"")</f>
        <v/>
      </c>
      <c r="E462" s="11" t="str">
        <f>IFERROR(VLOOKUP(Таблица729[[#This Row],[НОМЕР]],#REF!,6),"")</f>
        <v/>
      </c>
      <c r="F462" s="13" t="str">
        <f>IFERROR(VLOOKUP(Таблица729[[#This Row],[НОМЕР]],#REF!,4,0)-$J$2,"")</f>
        <v/>
      </c>
    </row>
    <row r="463" spans="2:6" ht="15" x14ac:dyDescent="0.2">
      <c r="B463" s="11" t="str">
        <f>IFERROR(VLOOKUP(Таблица729[[#This Row],[НОМЕР]],#REF!,9,0),"")</f>
        <v/>
      </c>
      <c r="C463" s="12">
        <f>IF(Категорії!N463&lt;&gt;9999,Категорії!N463,"")</f>
        <v>0</v>
      </c>
      <c r="D463" s="11" t="str">
        <f>IFERROR(VLOOKUP(Таблица729[[#This Row],[НОМЕР]],#REF!,2),"")</f>
        <v/>
      </c>
      <c r="E463" s="11" t="str">
        <f>IFERROR(VLOOKUP(Таблица729[[#This Row],[НОМЕР]],#REF!,6),"")</f>
        <v/>
      </c>
      <c r="F463" s="13" t="str">
        <f>IFERROR(VLOOKUP(Таблица729[[#This Row],[НОМЕР]],#REF!,4,0)-$J$2,"")</f>
        <v/>
      </c>
    </row>
    <row r="464" spans="2:6" ht="15" x14ac:dyDescent="0.2">
      <c r="B464" s="11" t="str">
        <f>IFERROR(VLOOKUP(Таблица729[[#This Row],[НОМЕР]],#REF!,9,0),"")</f>
        <v/>
      </c>
      <c r="C464" s="12">
        <f>IF(Категорії!N464&lt;&gt;9999,Категорії!N464,"")</f>
        <v>0</v>
      </c>
      <c r="D464" s="11" t="str">
        <f>IFERROR(VLOOKUP(Таблица729[[#This Row],[НОМЕР]],#REF!,2),"")</f>
        <v/>
      </c>
      <c r="E464" s="11" t="str">
        <f>IFERROR(VLOOKUP(Таблица729[[#This Row],[НОМЕР]],#REF!,6),"")</f>
        <v/>
      </c>
      <c r="F464" s="13" t="str">
        <f>IFERROR(VLOOKUP(Таблица729[[#This Row],[НОМЕР]],#REF!,4,0)-$J$2,"")</f>
        <v/>
      </c>
    </row>
    <row r="465" spans="2:6" ht="15" x14ac:dyDescent="0.2">
      <c r="B465" s="11" t="str">
        <f>IFERROR(VLOOKUP(Таблица729[[#This Row],[НОМЕР]],#REF!,9,0),"")</f>
        <v/>
      </c>
      <c r="C465" s="12">
        <f>IF(Категорії!N465&lt;&gt;9999,Категорії!N465,"")</f>
        <v>0</v>
      </c>
      <c r="D465" s="11" t="str">
        <f>IFERROR(VLOOKUP(Таблица729[[#This Row],[НОМЕР]],#REF!,2),"")</f>
        <v/>
      </c>
      <c r="E465" s="11" t="str">
        <f>IFERROR(VLOOKUP(Таблица729[[#This Row],[НОМЕР]],#REF!,6),"")</f>
        <v/>
      </c>
      <c r="F465" s="13" t="str">
        <f>IFERROR(VLOOKUP(Таблица729[[#This Row],[НОМЕР]],#REF!,4,0)-$J$2,"")</f>
        <v/>
      </c>
    </row>
    <row r="466" spans="2:6" ht="15" x14ac:dyDescent="0.2">
      <c r="B466" s="11" t="str">
        <f>IFERROR(VLOOKUP(Таблица729[[#This Row],[НОМЕР]],#REF!,9,0),"")</f>
        <v/>
      </c>
      <c r="C466" s="12">
        <f>IF(Категорії!N466&lt;&gt;9999,Категорії!N466,"")</f>
        <v>0</v>
      </c>
      <c r="D466" s="11" t="str">
        <f>IFERROR(VLOOKUP(Таблица729[[#This Row],[НОМЕР]],#REF!,2),"")</f>
        <v/>
      </c>
      <c r="E466" s="11" t="str">
        <f>IFERROR(VLOOKUP(Таблица729[[#This Row],[НОМЕР]],#REF!,6),"")</f>
        <v/>
      </c>
      <c r="F466" s="13" t="str">
        <f>IFERROR(VLOOKUP(Таблица729[[#This Row],[НОМЕР]],#REF!,4,0)-$J$2,"")</f>
        <v/>
      </c>
    </row>
    <row r="467" spans="2:6" ht="15" x14ac:dyDescent="0.2">
      <c r="B467" s="11" t="str">
        <f>IFERROR(VLOOKUP(Таблица729[[#This Row],[НОМЕР]],#REF!,9,0),"")</f>
        <v/>
      </c>
      <c r="C467" s="12">
        <f>IF(Категорії!N467&lt;&gt;9999,Категорії!N467,"")</f>
        <v>0</v>
      </c>
      <c r="D467" s="11" t="str">
        <f>IFERROR(VLOOKUP(Таблица729[[#This Row],[НОМЕР]],#REF!,2),"")</f>
        <v/>
      </c>
      <c r="E467" s="11" t="str">
        <f>IFERROR(VLOOKUP(Таблица729[[#This Row],[НОМЕР]],#REF!,6),"")</f>
        <v/>
      </c>
      <c r="F467" s="13" t="str">
        <f>IFERROR(VLOOKUP(Таблица729[[#This Row],[НОМЕР]],#REF!,4,0)-$J$2,"")</f>
        <v/>
      </c>
    </row>
    <row r="468" spans="2:6" ht="15" x14ac:dyDescent="0.2">
      <c r="B468" s="11" t="str">
        <f>IFERROR(VLOOKUP(Таблица729[[#This Row],[НОМЕР]],#REF!,9,0),"")</f>
        <v/>
      </c>
      <c r="C468" s="12">
        <f>IF(Категорії!N468&lt;&gt;9999,Категорії!N468,"")</f>
        <v>0</v>
      </c>
      <c r="D468" s="11" t="str">
        <f>IFERROR(VLOOKUP(Таблица729[[#This Row],[НОМЕР]],#REF!,2),"")</f>
        <v/>
      </c>
      <c r="E468" s="11" t="str">
        <f>IFERROR(VLOOKUP(Таблица729[[#This Row],[НОМЕР]],#REF!,6),"")</f>
        <v/>
      </c>
      <c r="F468" s="13" t="str">
        <f>IFERROR(VLOOKUP(Таблица729[[#This Row],[НОМЕР]],#REF!,4,0)-$J$2,"")</f>
        <v/>
      </c>
    </row>
    <row r="469" spans="2:6" ht="15" x14ac:dyDescent="0.2">
      <c r="B469" s="11" t="str">
        <f>IFERROR(VLOOKUP(Таблица729[[#This Row],[НОМЕР]],#REF!,9,0),"")</f>
        <v/>
      </c>
      <c r="C469" s="12">
        <f>IF(Категорії!N469&lt;&gt;9999,Категорії!N469,"")</f>
        <v>0</v>
      </c>
      <c r="D469" s="11" t="str">
        <f>IFERROR(VLOOKUP(Таблица729[[#This Row],[НОМЕР]],#REF!,2),"")</f>
        <v/>
      </c>
      <c r="E469" s="11" t="str">
        <f>IFERROR(VLOOKUP(Таблица729[[#This Row],[НОМЕР]],#REF!,6),"")</f>
        <v/>
      </c>
      <c r="F469" s="13" t="str">
        <f>IFERROR(VLOOKUP(Таблица729[[#This Row],[НОМЕР]],#REF!,4,0)-$J$2,"")</f>
        <v/>
      </c>
    </row>
    <row r="470" spans="2:6" ht="15" x14ac:dyDescent="0.2">
      <c r="B470" s="11" t="str">
        <f>IFERROR(VLOOKUP(Таблица729[[#This Row],[НОМЕР]],#REF!,9,0),"")</f>
        <v/>
      </c>
      <c r="C470" s="12">
        <f>IF(Категорії!N470&lt;&gt;9999,Категорії!N470,"")</f>
        <v>0</v>
      </c>
      <c r="D470" s="11" t="str">
        <f>IFERROR(VLOOKUP(Таблица729[[#This Row],[НОМЕР]],#REF!,2),"")</f>
        <v/>
      </c>
      <c r="E470" s="11" t="str">
        <f>IFERROR(VLOOKUP(Таблица729[[#This Row],[НОМЕР]],#REF!,6),"")</f>
        <v/>
      </c>
      <c r="F470" s="13" t="str">
        <f>IFERROR(VLOOKUP(Таблица729[[#This Row],[НОМЕР]],#REF!,4,0)-$J$2,"")</f>
        <v/>
      </c>
    </row>
    <row r="471" spans="2:6" ht="15" x14ac:dyDescent="0.2">
      <c r="B471" s="11" t="str">
        <f>IFERROR(VLOOKUP(Таблица729[[#This Row],[НОМЕР]],#REF!,9,0),"")</f>
        <v/>
      </c>
      <c r="C471" s="12">
        <f>IF(Категорії!N471&lt;&gt;9999,Категорії!N471,"")</f>
        <v>0</v>
      </c>
      <c r="D471" s="11" t="str">
        <f>IFERROR(VLOOKUP(Таблица729[[#This Row],[НОМЕР]],#REF!,2),"")</f>
        <v/>
      </c>
      <c r="E471" s="11" t="str">
        <f>IFERROR(VLOOKUP(Таблица729[[#This Row],[НОМЕР]],#REF!,6),"")</f>
        <v/>
      </c>
      <c r="F471" s="13" t="str">
        <f>IFERROR(VLOOKUP(Таблица729[[#This Row],[НОМЕР]],#REF!,4,0)-$J$2,"")</f>
        <v/>
      </c>
    </row>
    <row r="472" spans="2:6" ht="15" x14ac:dyDescent="0.2">
      <c r="B472" s="11" t="str">
        <f>IFERROR(VLOOKUP(Таблица729[[#This Row],[НОМЕР]],#REF!,9,0),"")</f>
        <v/>
      </c>
      <c r="C472" s="12">
        <f>IF(Категорії!N472&lt;&gt;9999,Категорії!N472,"")</f>
        <v>0</v>
      </c>
      <c r="D472" s="11" t="str">
        <f>IFERROR(VLOOKUP(Таблица729[[#This Row],[НОМЕР]],#REF!,2),"")</f>
        <v/>
      </c>
      <c r="E472" s="11" t="str">
        <f>IFERROR(VLOOKUP(Таблица729[[#This Row],[НОМЕР]],#REF!,6),"")</f>
        <v/>
      </c>
      <c r="F472" s="13" t="str">
        <f>IFERROR(VLOOKUP(Таблица729[[#This Row],[НОМЕР]],#REF!,4,0)-$J$2,"")</f>
        <v/>
      </c>
    </row>
    <row r="473" spans="2:6" ht="15" x14ac:dyDescent="0.2">
      <c r="B473" s="11" t="str">
        <f>IFERROR(VLOOKUP(Таблица729[[#This Row],[НОМЕР]],#REF!,9,0),"")</f>
        <v/>
      </c>
      <c r="C473" s="12">
        <f>IF(Категорії!N473&lt;&gt;9999,Категорії!N473,"")</f>
        <v>0</v>
      </c>
      <c r="D473" s="11" t="str">
        <f>IFERROR(VLOOKUP(Таблица729[[#This Row],[НОМЕР]],#REF!,2),"")</f>
        <v/>
      </c>
      <c r="E473" s="11" t="str">
        <f>IFERROR(VLOOKUP(Таблица729[[#This Row],[НОМЕР]],#REF!,6),"")</f>
        <v/>
      </c>
      <c r="F473" s="13" t="str">
        <f>IFERROR(VLOOKUP(Таблица729[[#This Row],[НОМЕР]],#REF!,4,0)-$J$2,"")</f>
        <v/>
      </c>
    </row>
    <row r="474" spans="2:6" ht="15" x14ac:dyDescent="0.2">
      <c r="B474" s="11" t="str">
        <f>IFERROR(VLOOKUP(Таблица729[[#This Row],[НОМЕР]],#REF!,9,0),"")</f>
        <v/>
      </c>
      <c r="C474" s="12">
        <f>IF(Категорії!N474&lt;&gt;9999,Категорії!N474,"")</f>
        <v>0</v>
      </c>
      <c r="D474" s="11" t="str">
        <f>IFERROR(VLOOKUP(Таблица729[[#This Row],[НОМЕР]],#REF!,2),"")</f>
        <v/>
      </c>
      <c r="E474" s="11" t="str">
        <f>IFERROR(VLOOKUP(Таблица729[[#This Row],[НОМЕР]],#REF!,6),"")</f>
        <v/>
      </c>
      <c r="F474" s="13" t="str">
        <f>IFERROR(VLOOKUP(Таблица729[[#This Row],[НОМЕР]],#REF!,4,0)-$J$2,"")</f>
        <v/>
      </c>
    </row>
    <row r="475" spans="2:6" ht="15" x14ac:dyDescent="0.2">
      <c r="B475" s="11" t="str">
        <f>IFERROR(VLOOKUP(Таблица729[[#This Row],[НОМЕР]],#REF!,9,0),"")</f>
        <v/>
      </c>
      <c r="C475" s="12">
        <f>IF(Категорії!N475&lt;&gt;9999,Категорії!N475,"")</f>
        <v>0</v>
      </c>
      <c r="D475" s="11" t="str">
        <f>IFERROR(VLOOKUP(Таблица729[[#This Row],[НОМЕР]],#REF!,2),"")</f>
        <v/>
      </c>
      <c r="E475" s="11" t="str">
        <f>IFERROR(VLOOKUP(Таблица729[[#This Row],[НОМЕР]],#REF!,6),"")</f>
        <v/>
      </c>
      <c r="F475" s="13" t="str">
        <f>IFERROR(VLOOKUP(Таблица729[[#This Row],[НОМЕР]],#REF!,4,0)-$J$2,"")</f>
        <v/>
      </c>
    </row>
    <row r="476" spans="2:6" ht="15" x14ac:dyDescent="0.2">
      <c r="B476" s="11" t="str">
        <f>IFERROR(VLOOKUP(Таблица729[[#This Row],[НОМЕР]],#REF!,9,0),"")</f>
        <v/>
      </c>
      <c r="C476" s="12">
        <f>IF(Категорії!N476&lt;&gt;9999,Категорії!N476,"")</f>
        <v>0</v>
      </c>
      <c r="D476" s="11" t="str">
        <f>IFERROR(VLOOKUP(Таблица729[[#This Row],[НОМЕР]],#REF!,2),"")</f>
        <v/>
      </c>
      <c r="E476" s="11" t="str">
        <f>IFERROR(VLOOKUP(Таблица729[[#This Row],[НОМЕР]],#REF!,6),"")</f>
        <v/>
      </c>
      <c r="F476" s="13" t="str">
        <f>IFERROR(VLOOKUP(Таблица729[[#This Row],[НОМЕР]],#REF!,4,0)-$J$2,"")</f>
        <v/>
      </c>
    </row>
    <row r="477" spans="2:6" ht="15" x14ac:dyDescent="0.2">
      <c r="B477" s="11" t="str">
        <f>IFERROR(VLOOKUP(Таблица729[[#This Row],[НОМЕР]],#REF!,9,0),"")</f>
        <v/>
      </c>
      <c r="C477" s="12">
        <f>IF(Категорії!N477&lt;&gt;9999,Категорії!N477,"")</f>
        <v>0</v>
      </c>
      <c r="D477" s="11" t="str">
        <f>IFERROR(VLOOKUP(Таблица729[[#This Row],[НОМЕР]],#REF!,2),"")</f>
        <v/>
      </c>
      <c r="E477" s="11" t="str">
        <f>IFERROR(VLOOKUP(Таблица729[[#This Row],[НОМЕР]],#REF!,6),"")</f>
        <v/>
      </c>
      <c r="F477" s="13" t="str">
        <f>IFERROR(VLOOKUP(Таблица729[[#This Row],[НОМЕР]],#REF!,4,0)-$J$2,"")</f>
        <v/>
      </c>
    </row>
    <row r="478" spans="2:6" ht="15" x14ac:dyDescent="0.2">
      <c r="B478" s="11" t="str">
        <f>IFERROR(VLOOKUP(Таблица729[[#This Row],[НОМЕР]],#REF!,9,0),"")</f>
        <v/>
      </c>
      <c r="C478" s="12">
        <f>IF(Категорії!N478&lt;&gt;9999,Категорії!N478,"")</f>
        <v>0</v>
      </c>
      <c r="D478" s="11" t="str">
        <f>IFERROR(VLOOKUP(Таблица729[[#This Row],[НОМЕР]],#REF!,2),"")</f>
        <v/>
      </c>
      <c r="E478" s="11" t="str">
        <f>IFERROR(VLOOKUP(Таблица729[[#This Row],[НОМЕР]],#REF!,6),"")</f>
        <v/>
      </c>
      <c r="F478" s="13" t="str">
        <f>IFERROR(VLOOKUP(Таблица729[[#This Row],[НОМЕР]],#REF!,4,0)-$J$2,"")</f>
        <v/>
      </c>
    </row>
    <row r="479" spans="2:6" ht="15" x14ac:dyDescent="0.2">
      <c r="B479" s="11" t="str">
        <f>IFERROR(VLOOKUP(Таблица729[[#This Row],[НОМЕР]],#REF!,9,0),"")</f>
        <v/>
      </c>
      <c r="C479" s="12">
        <f>IF(Категорії!N479&lt;&gt;9999,Категорії!N479,"")</f>
        <v>0</v>
      </c>
      <c r="D479" s="11" t="str">
        <f>IFERROR(VLOOKUP(Таблица729[[#This Row],[НОМЕР]],#REF!,2),"")</f>
        <v/>
      </c>
      <c r="E479" s="11" t="str">
        <f>IFERROR(VLOOKUP(Таблица729[[#This Row],[НОМЕР]],#REF!,6),"")</f>
        <v/>
      </c>
      <c r="F479" s="13" t="str">
        <f>IFERROR(VLOOKUP(Таблица729[[#This Row],[НОМЕР]],#REF!,4,0)-$J$2,"")</f>
        <v/>
      </c>
    </row>
    <row r="480" spans="2:6" ht="15" x14ac:dyDescent="0.2">
      <c r="B480" s="11" t="str">
        <f>IFERROR(VLOOKUP(Таблица729[[#This Row],[НОМЕР]],#REF!,9,0),"")</f>
        <v/>
      </c>
      <c r="C480" s="12">
        <f>IF(Категорії!N480&lt;&gt;9999,Категорії!N480,"")</f>
        <v>0</v>
      </c>
      <c r="D480" s="11" t="str">
        <f>IFERROR(VLOOKUP(Таблица729[[#This Row],[НОМЕР]],#REF!,2),"")</f>
        <v/>
      </c>
      <c r="E480" s="11" t="str">
        <f>IFERROR(VLOOKUP(Таблица729[[#This Row],[НОМЕР]],#REF!,6),"")</f>
        <v/>
      </c>
      <c r="F480" s="13" t="str">
        <f>IFERROR(VLOOKUP(Таблица729[[#This Row],[НОМЕР]],#REF!,4,0)-$J$2,"")</f>
        <v/>
      </c>
    </row>
    <row r="481" spans="2:6" ht="15" x14ac:dyDescent="0.2">
      <c r="B481" s="11" t="str">
        <f>IFERROR(VLOOKUP(Таблица729[[#This Row],[НОМЕР]],#REF!,9,0),"")</f>
        <v/>
      </c>
      <c r="C481" s="12">
        <f>IF(Категорії!N481&lt;&gt;9999,Категорії!N481,"")</f>
        <v>0</v>
      </c>
      <c r="D481" s="11" t="str">
        <f>IFERROR(VLOOKUP(Таблица729[[#This Row],[НОМЕР]],#REF!,2),"")</f>
        <v/>
      </c>
      <c r="E481" s="11" t="str">
        <f>IFERROR(VLOOKUP(Таблица729[[#This Row],[НОМЕР]],#REF!,6),"")</f>
        <v/>
      </c>
      <c r="F481" s="13" t="str">
        <f>IFERROR(VLOOKUP(Таблица729[[#This Row],[НОМЕР]],#REF!,4,0)-$J$2,"")</f>
        <v/>
      </c>
    </row>
    <row r="482" spans="2:6" ht="15" x14ac:dyDescent="0.2">
      <c r="B482" s="11" t="str">
        <f>IFERROR(VLOOKUP(Таблица729[[#This Row],[НОМЕР]],#REF!,9,0),"")</f>
        <v/>
      </c>
      <c r="C482" s="12">
        <f>IF(Категорії!N482&lt;&gt;9999,Категорії!N482,"")</f>
        <v>0</v>
      </c>
      <c r="D482" s="11" t="str">
        <f>IFERROR(VLOOKUP(Таблица729[[#This Row],[НОМЕР]],#REF!,2),"")</f>
        <v/>
      </c>
      <c r="E482" s="11" t="str">
        <f>IFERROR(VLOOKUP(Таблица729[[#This Row],[НОМЕР]],#REF!,6),"")</f>
        <v/>
      </c>
      <c r="F482" s="13" t="str">
        <f>IFERROR(VLOOKUP(Таблица729[[#This Row],[НОМЕР]],#REF!,4,0)-$J$2,"")</f>
        <v/>
      </c>
    </row>
    <row r="483" spans="2:6" ht="15" x14ac:dyDescent="0.2">
      <c r="B483" s="11" t="str">
        <f>IFERROR(VLOOKUP(Таблица729[[#This Row],[НОМЕР]],#REF!,9,0),"")</f>
        <v/>
      </c>
      <c r="C483" s="12">
        <f>IF(Категорії!N483&lt;&gt;9999,Категорії!N483,"")</f>
        <v>0</v>
      </c>
      <c r="D483" s="11" t="str">
        <f>IFERROR(VLOOKUP(Таблица729[[#This Row],[НОМЕР]],#REF!,2),"")</f>
        <v/>
      </c>
      <c r="E483" s="11" t="str">
        <f>IFERROR(VLOOKUP(Таблица729[[#This Row],[НОМЕР]],#REF!,6),"")</f>
        <v/>
      </c>
      <c r="F483" s="13" t="str">
        <f>IFERROR(VLOOKUP(Таблица729[[#This Row],[НОМЕР]],#REF!,4,0)-$J$2,"")</f>
        <v/>
      </c>
    </row>
    <row r="484" spans="2:6" ht="15" x14ac:dyDescent="0.2">
      <c r="B484" s="11" t="str">
        <f>IFERROR(VLOOKUP(Таблица729[[#This Row],[НОМЕР]],#REF!,9,0),"")</f>
        <v/>
      </c>
      <c r="C484" s="12">
        <f>IF(Категорії!N484&lt;&gt;9999,Категорії!N484,"")</f>
        <v>0</v>
      </c>
      <c r="D484" s="11" t="str">
        <f>IFERROR(VLOOKUP(Таблица729[[#This Row],[НОМЕР]],#REF!,2),"")</f>
        <v/>
      </c>
      <c r="E484" s="11" t="str">
        <f>IFERROR(VLOOKUP(Таблица729[[#This Row],[НОМЕР]],#REF!,6),"")</f>
        <v/>
      </c>
      <c r="F484" s="13" t="str">
        <f>IFERROR(VLOOKUP(Таблица729[[#This Row],[НОМЕР]],#REF!,4,0)-$J$2,"")</f>
        <v/>
      </c>
    </row>
    <row r="485" spans="2:6" ht="15" x14ac:dyDescent="0.2">
      <c r="B485" s="11" t="str">
        <f>IFERROR(VLOOKUP(Таблица729[[#This Row],[НОМЕР]],#REF!,9,0),"")</f>
        <v/>
      </c>
      <c r="C485" s="12">
        <f>IF(Категорії!N485&lt;&gt;9999,Категорії!N485,"")</f>
        <v>0</v>
      </c>
      <c r="D485" s="11" t="str">
        <f>IFERROR(VLOOKUP(Таблица729[[#This Row],[НОМЕР]],#REF!,2),"")</f>
        <v/>
      </c>
      <c r="E485" s="11" t="str">
        <f>IFERROR(VLOOKUP(Таблица729[[#This Row],[НОМЕР]],#REF!,6),"")</f>
        <v/>
      </c>
      <c r="F485" s="13" t="str">
        <f>IFERROR(VLOOKUP(Таблица729[[#This Row],[НОМЕР]],#REF!,4,0)-$J$2,"")</f>
        <v/>
      </c>
    </row>
    <row r="486" spans="2:6" ht="15" x14ac:dyDescent="0.2">
      <c r="B486" s="11" t="str">
        <f>IFERROR(VLOOKUP(Таблица729[[#This Row],[НОМЕР]],#REF!,9,0),"")</f>
        <v/>
      </c>
      <c r="C486" s="12">
        <f>IF(Категорії!N486&lt;&gt;9999,Категорії!N486,"")</f>
        <v>0</v>
      </c>
      <c r="D486" s="11" t="str">
        <f>IFERROR(VLOOKUP(Таблица729[[#This Row],[НОМЕР]],#REF!,2),"")</f>
        <v/>
      </c>
      <c r="E486" s="11" t="str">
        <f>IFERROR(VLOOKUP(Таблица729[[#This Row],[НОМЕР]],#REF!,6),"")</f>
        <v/>
      </c>
      <c r="F486" s="13" t="str">
        <f>IFERROR(VLOOKUP(Таблица729[[#This Row],[НОМЕР]],#REF!,4,0)-$J$2,"")</f>
        <v/>
      </c>
    </row>
    <row r="487" spans="2:6" ht="15" x14ac:dyDescent="0.2">
      <c r="B487" s="11" t="str">
        <f>IFERROR(VLOOKUP(Таблица729[[#This Row],[НОМЕР]],#REF!,9,0),"")</f>
        <v/>
      </c>
      <c r="C487" s="12">
        <f>IF(Категорії!N487&lt;&gt;9999,Категорії!N487,"")</f>
        <v>0</v>
      </c>
      <c r="D487" s="11" t="str">
        <f>IFERROR(VLOOKUP(Таблица729[[#This Row],[НОМЕР]],#REF!,2),"")</f>
        <v/>
      </c>
      <c r="E487" s="11" t="str">
        <f>IFERROR(VLOOKUP(Таблица729[[#This Row],[НОМЕР]],#REF!,6),"")</f>
        <v/>
      </c>
      <c r="F487" s="13" t="str">
        <f>IFERROR(VLOOKUP(Таблица729[[#This Row],[НОМЕР]],#REF!,4,0)-$J$2,"")</f>
        <v/>
      </c>
    </row>
    <row r="488" spans="2:6" ht="15" x14ac:dyDescent="0.2">
      <c r="B488" s="11" t="str">
        <f>IFERROR(VLOOKUP(Таблица729[[#This Row],[НОМЕР]],#REF!,9,0),"")</f>
        <v/>
      </c>
      <c r="C488" s="12">
        <f>IF(Категорії!N488&lt;&gt;9999,Категорії!N488,"")</f>
        <v>0</v>
      </c>
      <c r="D488" s="11" t="str">
        <f>IFERROR(VLOOKUP(Таблица729[[#This Row],[НОМЕР]],#REF!,2),"")</f>
        <v/>
      </c>
      <c r="E488" s="11" t="str">
        <f>IFERROR(VLOOKUP(Таблица729[[#This Row],[НОМЕР]],#REF!,6),"")</f>
        <v/>
      </c>
      <c r="F488" s="13" t="str">
        <f>IFERROR(VLOOKUP(Таблица729[[#This Row],[НОМЕР]],#REF!,4,0)-$J$2,"")</f>
        <v/>
      </c>
    </row>
    <row r="489" spans="2:6" ht="15" x14ac:dyDescent="0.2">
      <c r="B489" s="11" t="str">
        <f>IFERROR(VLOOKUP(Таблица729[[#This Row],[НОМЕР]],#REF!,9,0),"")</f>
        <v/>
      </c>
      <c r="C489" s="12">
        <f>IF(Категорії!N489&lt;&gt;9999,Категорії!N489,"")</f>
        <v>0</v>
      </c>
      <c r="D489" s="11" t="str">
        <f>IFERROR(VLOOKUP(Таблица729[[#This Row],[НОМЕР]],#REF!,2),"")</f>
        <v/>
      </c>
      <c r="E489" s="11" t="str">
        <f>IFERROR(VLOOKUP(Таблица729[[#This Row],[НОМЕР]],#REF!,6),"")</f>
        <v/>
      </c>
      <c r="F489" s="13" t="str">
        <f>IFERROR(VLOOKUP(Таблица729[[#This Row],[НОМЕР]],#REF!,4,0)-$J$2,"")</f>
        <v/>
      </c>
    </row>
    <row r="490" spans="2:6" ht="15" x14ac:dyDescent="0.2">
      <c r="B490" s="11" t="str">
        <f>IFERROR(VLOOKUP(Таблица729[[#This Row],[НОМЕР]],#REF!,9,0),"")</f>
        <v/>
      </c>
      <c r="C490" s="12">
        <f>IF(Категорії!N490&lt;&gt;9999,Категорії!N490,"")</f>
        <v>0</v>
      </c>
      <c r="D490" s="11" t="str">
        <f>IFERROR(VLOOKUP(Таблица729[[#This Row],[НОМЕР]],#REF!,2),"")</f>
        <v/>
      </c>
      <c r="E490" s="11" t="str">
        <f>IFERROR(VLOOKUP(Таблица729[[#This Row],[НОМЕР]],#REF!,6),"")</f>
        <v/>
      </c>
      <c r="F490" s="13" t="str">
        <f>IFERROR(VLOOKUP(Таблица729[[#This Row],[НОМЕР]],#REF!,4,0)-$J$2,"")</f>
        <v/>
      </c>
    </row>
    <row r="491" spans="2:6" ht="15" x14ac:dyDescent="0.2">
      <c r="B491" s="11" t="str">
        <f>IFERROR(VLOOKUP(Таблица729[[#This Row],[НОМЕР]],#REF!,9,0),"")</f>
        <v/>
      </c>
      <c r="C491" s="12">
        <f>IF(Категорії!N491&lt;&gt;9999,Категорії!N491,"")</f>
        <v>0</v>
      </c>
      <c r="D491" s="11" t="str">
        <f>IFERROR(VLOOKUP(Таблица729[[#This Row],[НОМЕР]],#REF!,2),"")</f>
        <v/>
      </c>
      <c r="E491" s="11" t="str">
        <f>IFERROR(VLOOKUP(Таблица729[[#This Row],[НОМЕР]],#REF!,6),"")</f>
        <v/>
      </c>
      <c r="F491" s="13" t="str">
        <f>IFERROR(VLOOKUP(Таблица729[[#This Row],[НОМЕР]],#REF!,4,0)-$J$2,"")</f>
        <v/>
      </c>
    </row>
    <row r="492" spans="2:6" ht="15" x14ac:dyDescent="0.2">
      <c r="B492" s="11" t="str">
        <f>IFERROR(VLOOKUP(Таблица729[[#This Row],[НОМЕР]],#REF!,9,0),"")</f>
        <v/>
      </c>
      <c r="C492" s="12">
        <f>IF(Категорії!N492&lt;&gt;9999,Категорії!N492,"")</f>
        <v>0</v>
      </c>
      <c r="D492" s="11" t="str">
        <f>IFERROR(VLOOKUP(Таблица729[[#This Row],[НОМЕР]],#REF!,2),"")</f>
        <v/>
      </c>
      <c r="E492" s="11" t="str">
        <f>IFERROR(VLOOKUP(Таблица729[[#This Row],[НОМЕР]],#REF!,6),"")</f>
        <v/>
      </c>
      <c r="F492" s="13" t="str">
        <f>IFERROR(VLOOKUP(Таблица729[[#This Row],[НОМЕР]],#REF!,4,0)-$J$2,"")</f>
        <v/>
      </c>
    </row>
    <row r="493" spans="2:6" ht="15" x14ac:dyDescent="0.2">
      <c r="B493" s="11" t="str">
        <f>IFERROR(VLOOKUP(Таблица729[[#This Row],[НОМЕР]],#REF!,9,0),"")</f>
        <v/>
      </c>
      <c r="C493" s="12">
        <f>IF(Категорії!N493&lt;&gt;9999,Категорії!N493,"")</f>
        <v>0</v>
      </c>
      <c r="D493" s="11" t="str">
        <f>IFERROR(VLOOKUP(Таблица729[[#This Row],[НОМЕР]],#REF!,2),"")</f>
        <v/>
      </c>
      <c r="E493" s="11" t="str">
        <f>IFERROR(VLOOKUP(Таблица729[[#This Row],[НОМЕР]],#REF!,6),"")</f>
        <v/>
      </c>
      <c r="F493" s="13" t="str">
        <f>IFERROR(VLOOKUP(Таблица729[[#This Row],[НОМЕР]],#REF!,4,0)-$J$2,"")</f>
        <v/>
      </c>
    </row>
    <row r="494" spans="2:6" ht="15" x14ac:dyDescent="0.2">
      <c r="B494" s="11" t="str">
        <f>IFERROR(VLOOKUP(Таблица729[[#This Row],[НОМЕР]],#REF!,9,0),"")</f>
        <v/>
      </c>
      <c r="C494" s="12">
        <f>IF(Категорії!N494&lt;&gt;9999,Категорії!N494,"")</f>
        <v>0</v>
      </c>
      <c r="D494" s="11" t="str">
        <f>IFERROR(VLOOKUP(Таблица729[[#This Row],[НОМЕР]],#REF!,2),"")</f>
        <v/>
      </c>
      <c r="E494" s="11" t="str">
        <f>IFERROR(VLOOKUP(Таблица729[[#This Row],[НОМЕР]],#REF!,6),"")</f>
        <v/>
      </c>
      <c r="F494" s="13" t="str">
        <f>IFERROR(VLOOKUP(Таблица729[[#This Row],[НОМЕР]],#REF!,4,0)-$J$2,"")</f>
        <v/>
      </c>
    </row>
    <row r="495" spans="2:6" ht="15" x14ac:dyDescent="0.2">
      <c r="B495" s="11" t="str">
        <f>IFERROR(VLOOKUP(Таблица729[[#This Row],[НОМЕР]],#REF!,9,0),"")</f>
        <v/>
      </c>
      <c r="C495" s="12">
        <f>IF(Категорії!N495&lt;&gt;9999,Категорії!N495,"")</f>
        <v>0</v>
      </c>
      <c r="D495" s="11" t="str">
        <f>IFERROR(VLOOKUP(Таблица729[[#This Row],[НОМЕР]],#REF!,2),"")</f>
        <v/>
      </c>
      <c r="E495" s="11" t="str">
        <f>IFERROR(VLOOKUP(Таблица729[[#This Row],[НОМЕР]],#REF!,6),"")</f>
        <v/>
      </c>
      <c r="F495" s="13" t="str">
        <f>IFERROR(VLOOKUP(Таблица729[[#This Row],[НОМЕР]],#REF!,4,0)-$J$2,"")</f>
        <v/>
      </c>
    </row>
    <row r="496" spans="2:6" ht="15" x14ac:dyDescent="0.2">
      <c r="B496" s="11" t="str">
        <f>IFERROR(VLOOKUP(Таблица729[[#This Row],[НОМЕР]],#REF!,9,0),"")</f>
        <v/>
      </c>
      <c r="C496" s="12">
        <f>IF(Категорії!N496&lt;&gt;9999,Категорії!N496,"")</f>
        <v>0</v>
      </c>
      <c r="D496" s="11" t="str">
        <f>IFERROR(VLOOKUP(Таблица729[[#This Row],[НОМЕР]],#REF!,2),"")</f>
        <v/>
      </c>
      <c r="E496" s="11" t="str">
        <f>IFERROR(VLOOKUP(Таблица729[[#This Row],[НОМЕР]],#REF!,6),"")</f>
        <v/>
      </c>
      <c r="F496" s="13" t="str">
        <f>IFERROR(VLOOKUP(Таблица729[[#This Row],[НОМЕР]],#REF!,4,0)-$J$2,"")</f>
        <v/>
      </c>
    </row>
    <row r="497" spans="2:6" ht="15" x14ac:dyDescent="0.2">
      <c r="B497" s="11" t="str">
        <f>IFERROR(VLOOKUP(Таблица729[[#This Row],[НОМЕР]],#REF!,9,0),"")</f>
        <v/>
      </c>
      <c r="C497" s="12">
        <f>IF(Категорії!N497&lt;&gt;9999,Категорії!N497,"")</f>
        <v>0</v>
      </c>
      <c r="D497" s="11" t="str">
        <f>IFERROR(VLOOKUP(Таблица729[[#This Row],[НОМЕР]],#REF!,2),"")</f>
        <v/>
      </c>
      <c r="E497" s="11" t="str">
        <f>IFERROR(VLOOKUP(Таблица729[[#This Row],[НОМЕР]],#REF!,6),"")</f>
        <v/>
      </c>
      <c r="F497" s="13" t="str">
        <f>IFERROR(VLOOKUP(Таблица729[[#This Row],[НОМЕР]],#REF!,4,0)-$J$2,"")</f>
        <v/>
      </c>
    </row>
    <row r="498" spans="2:6" ht="12.75" x14ac:dyDescent="0.15"/>
  </sheetData>
  <pageMargins left="0.7" right="0.7" top="0.75" bottom="0.75" header="0.3" footer="0.3"/>
  <tableParts count="1">
    <tablePart r:id="rId1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Лист13">
    <tabColor rgb="FFFF0000"/>
    <outlinePr summaryBelow="0" summaryRight="0"/>
  </sheetPr>
  <dimension ref="A1:L498"/>
  <sheetViews>
    <sheetView zoomScale="90" zoomScaleNormal="90" workbookViewId="0" xr3:uid="{65FA3815-DCC1-5481-872F-D2879ED395ED}">
      <selection activeCell="G2" sqref="G2"/>
    </sheetView>
  </sheetViews>
  <sheetFormatPr defaultColWidth="14.42578125" defaultRowHeight="15.75" customHeight="1" x14ac:dyDescent="0.15"/>
  <cols>
    <col min="1" max="1" width="7.01171875" style="14" bestFit="1" customWidth="1"/>
    <col min="2" max="2" width="10.24609375" style="11" bestFit="1" customWidth="1"/>
    <col min="3" max="3" width="12.80859375" style="11" bestFit="1" customWidth="1"/>
    <col min="4" max="4" width="25.484375" style="11" bestFit="1" customWidth="1"/>
    <col min="5" max="5" width="23.19140625" style="11" bestFit="1" customWidth="1"/>
    <col min="6" max="6" width="16.98828125" style="13" customWidth="1"/>
    <col min="7" max="7" width="19.01171875" style="11" customWidth="1"/>
    <col min="8" max="8" width="14.42578125" style="5"/>
    <col min="9" max="9" width="19.1484375" style="5" bestFit="1" customWidth="1"/>
    <col min="10" max="10" width="20.08984375" style="5" bestFit="1" customWidth="1"/>
    <col min="11" max="11" width="14.42578125" style="5"/>
    <col min="12" max="12" width="14.42578125" style="23"/>
    <col min="13" max="16384" width="14.42578125" style="5"/>
  </cols>
  <sheetData>
    <row r="1" spans="1:12" ht="15.75" customHeight="1" x14ac:dyDescent="0.15">
      <c r="A1" s="7" t="s">
        <v>22</v>
      </c>
      <c r="B1" s="15" t="s">
        <v>4</v>
      </c>
      <c r="C1" s="15" t="s">
        <v>0</v>
      </c>
      <c r="D1" s="15" t="s">
        <v>6</v>
      </c>
      <c r="E1" s="15" t="s">
        <v>23</v>
      </c>
      <c r="F1" s="9" t="s">
        <v>18</v>
      </c>
      <c r="G1" s="8" t="s">
        <v>177</v>
      </c>
      <c r="J1" s="6" t="s">
        <v>5</v>
      </c>
      <c r="L1" s="23">
        <f ca="1">_xlfn.SHEET()</f>
        <v>11</v>
      </c>
    </row>
    <row r="2" spans="1:12" ht="15.75" customHeight="1" x14ac:dyDescent="0.2">
      <c r="A2" s="10" t="s">
        <v>19</v>
      </c>
      <c r="B2" s="33">
        <v>1</v>
      </c>
      <c r="C2" s="34">
        <v>13</v>
      </c>
      <c r="D2" s="33" t="s">
        <v>52</v>
      </c>
      <c r="E2" s="33" t="s">
        <v>12</v>
      </c>
      <c r="F2" s="35">
        <v>0.11686342592777993</v>
      </c>
      <c r="G2" s="11" t="s">
        <v>184</v>
      </c>
      <c r="J2" s="2">
        <v>0.41666666666666669</v>
      </c>
      <c r="L2" s="24"/>
    </row>
    <row r="3" spans="1:12" ht="15.75" customHeight="1" x14ac:dyDescent="0.2">
      <c r="A3" s="10" t="s">
        <v>20</v>
      </c>
      <c r="B3" s="33">
        <f>1+B2</f>
        <v>2</v>
      </c>
      <c r="C3" s="34">
        <v>21</v>
      </c>
      <c r="D3" s="33" t="s">
        <v>62</v>
      </c>
      <c r="E3" s="33" t="s">
        <v>63</v>
      </c>
      <c r="F3" s="35">
        <v>0.12384259259609581</v>
      </c>
      <c r="G3" s="11" t="s">
        <v>184</v>
      </c>
      <c r="L3" s="24"/>
    </row>
    <row r="4" spans="1:12" ht="15.75" customHeight="1" x14ac:dyDescent="0.2">
      <c r="A4" s="10" t="s">
        <v>21</v>
      </c>
      <c r="B4" s="33">
        <f t="shared" ref="B4:B12" si="0">1+B3</f>
        <v>3</v>
      </c>
      <c r="C4" s="34">
        <v>28</v>
      </c>
      <c r="D4" s="33" t="s">
        <v>74</v>
      </c>
      <c r="E4" s="33" t="s">
        <v>13</v>
      </c>
      <c r="F4" s="35">
        <v>0.1265856481453132</v>
      </c>
      <c r="G4" s="11" t="s">
        <v>184</v>
      </c>
      <c r="L4" s="24"/>
    </row>
    <row r="5" spans="1:12" ht="15.75" customHeight="1" x14ac:dyDescent="0.2">
      <c r="B5" s="11">
        <f t="shared" si="0"/>
        <v>4</v>
      </c>
      <c r="C5" s="12">
        <v>8</v>
      </c>
      <c r="D5" s="11" t="s">
        <v>43</v>
      </c>
      <c r="E5" s="11" t="s">
        <v>14</v>
      </c>
      <c r="F5" s="13">
        <v>0.13142361111143447</v>
      </c>
      <c r="G5" s="11" t="s">
        <v>184</v>
      </c>
    </row>
    <row r="6" spans="1:12" ht="15.75" customHeight="1" x14ac:dyDescent="0.2">
      <c r="B6" s="11">
        <f t="shared" si="0"/>
        <v>5</v>
      </c>
      <c r="C6" s="12">
        <v>41</v>
      </c>
      <c r="D6" s="11" t="s">
        <v>96</v>
      </c>
      <c r="E6" s="11" t="s">
        <v>40</v>
      </c>
      <c r="F6" s="13">
        <v>0.13315972222222222</v>
      </c>
      <c r="G6" s="11" t="s">
        <v>184</v>
      </c>
      <c r="J6" s="25"/>
    </row>
    <row r="7" spans="1:12" ht="15.75" customHeight="1" x14ac:dyDescent="0.2">
      <c r="B7" s="11">
        <f t="shared" si="0"/>
        <v>6</v>
      </c>
      <c r="C7" s="12">
        <v>46</v>
      </c>
      <c r="D7" s="11" t="s">
        <v>107</v>
      </c>
      <c r="E7" s="11" t="s">
        <v>105</v>
      </c>
      <c r="F7" s="13">
        <v>0.13392361111111112</v>
      </c>
      <c r="G7" s="11" t="s">
        <v>184</v>
      </c>
      <c r="J7" s="25"/>
    </row>
    <row r="8" spans="1:12" ht="15.75" customHeight="1" x14ac:dyDescent="0.2">
      <c r="A8" s="26" t="s">
        <v>19</v>
      </c>
      <c r="B8" s="30">
        <f t="shared" si="0"/>
        <v>7</v>
      </c>
      <c r="C8" s="31">
        <v>45</v>
      </c>
      <c r="D8" s="30" t="s">
        <v>104</v>
      </c>
      <c r="E8" s="30" t="s">
        <v>105</v>
      </c>
      <c r="F8" s="32">
        <v>0.13392361111376277</v>
      </c>
      <c r="G8" s="11" t="s">
        <v>184</v>
      </c>
      <c r="J8" s="25"/>
    </row>
    <row r="9" spans="1:12" ht="15.75" customHeight="1" x14ac:dyDescent="0.2">
      <c r="B9" s="11">
        <f t="shared" si="0"/>
        <v>8</v>
      </c>
      <c r="C9" s="12">
        <v>17</v>
      </c>
      <c r="D9" s="11" t="s">
        <v>57</v>
      </c>
      <c r="E9" s="11" t="s">
        <v>2</v>
      </c>
      <c r="F9" s="13">
        <v>0.14841435185129132</v>
      </c>
      <c r="G9" s="11" t="s">
        <v>184</v>
      </c>
    </row>
    <row r="10" spans="1:12" ht="15.75" customHeight="1" x14ac:dyDescent="0.2">
      <c r="A10" s="26" t="s">
        <v>20</v>
      </c>
      <c r="B10" s="30">
        <f t="shared" si="0"/>
        <v>9</v>
      </c>
      <c r="C10" s="31">
        <v>25</v>
      </c>
      <c r="D10" s="30" t="s">
        <v>69</v>
      </c>
      <c r="E10" s="30" t="s">
        <v>9</v>
      </c>
      <c r="F10" s="32">
        <v>0.16178240741040401</v>
      </c>
      <c r="G10" s="11" t="s">
        <v>184</v>
      </c>
      <c r="I10"/>
      <c r="J10"/>
    </row>
    <row r="11" spans="1:12" ht="15.75" customHeight="1" x14ac:dyDescent="0.2">
      <c r="B11" s="11">
        <f t="shared" si="0"/>
        <v>10</v>
      </c>
      <c r="C11" s="12">
        <v>16</v>
      </c>
      <c r="D11" s="11" t="s">
        <v>56</v>
      </c>
      <c r="E11" s="11" t="s">
        <v>2</v>
      </c>
      <c r="F11" s="13">
        <v>0.16381944444340962</v>
      </c>
      <c r="G11" s="11" t="s">
        <v>184</v>
      </c>
    </row>
    <row r="12" spans="1:12" ht="15.75" customHeight="1" x14ac:dyDescent="0.2">
      <c r="B12" s="11">
        <f t="shared" si="0"/>
        <v>11</v>
      </c>
      <c r="C12" s="12">
        <v>27</v>
      </c>
      <c r="D12" s="11" t="s">
        <v>73</v>
      </c>
      <c r="E12" s="11" t="s">
        <v>9</v>
      </c>
      <c r="F12" s="13" t="s">
        <v>174</v>
      </c>
    </row>
    <row r="13" spans="1:12" ht="15.75" customHeight="1" x14ac:dyDescent="0.2">
      <c r="B13" s="11" t="str">
        <f ca="1">IFERROR(VLOOKUP(Таблица72310[[#This Row],[НОМЕР]],#REF!,9,0),"")</f>
        <v/>
      </c>
      <c r="C13" s="12" t="str">
        <f ca="1">IF(Категорії!P162&lt;&gt;9999,Категорії!P162,"")</f>
        <v/>
      </c>
      <c r="D13" s="11" t="str">
        <f ca="1">IFERROR(VLOOKUP(Таблица72310[[#This Row],[НОМЕР]],#REF!,2),"")</f>
        <v/>
      </c>
      <c r="E13" s="11" t="str">
        <f ca="1">IFERROR(VLOOKUP(Таблица72310[[#This Row],[НОМЕР]],#REF!,6),"")</f>
        <v/>
      </c>
      <c r="F13" s="13" t="str">
        <f ca="1">IFERROR(VLOOKUP(Таблица72310[[#This Row],[НОМЕР]],#REF!,4,0)-$J$2,"")</f>
        <v/>
      </c>
    </row>
    <row r="14" spans="1:12" ht="15.75" customHeight="1" x14ac:dyDescent="0.2">
      <c r="B14" s="11" t="str">
        <f ca="1">IFERROR(VLOOKUP(Таблица72310[[#This Row],[НОМЕР]],#REF!,9,0),"")</f>
        <v/>
      </c>
      <c r="C14" s="12" t="str">
        <f ca="1">IF(Категорії!P163&lt;&gt;9999,Категорії!P163,"")</f>
        <v/>
      </c>
      <c r="D14" s="11" t="str">
        <f ca="1">IFERROR(VLOOKUP(Таблица72310[[#This Row],[НОМЕР]],#REF!,2),"")</f>
        <v/>
      </c>
      <c r="E14" s="11" t="str">
        <f ca="1">IFERROR(VLOOKUP(Таблица72310[[#This Row],[НОМЕР]],#REF!,6),"")</f>
        <v/>
      </c>
      <c r="F14" s="13" t="str">
        <f ca="1">IFERROR(VLOOKUP(Таблица72310[[#This Row],[НОМЕР]],#REF!,4,0)-$J$2,"")</f>
        <v/>
      </c>
    </row>
    <row r="15" spans="1:12" ht="15.75" customHeight="1" x14ac:dyDescent="0.2">
      <c r="B15" s="11" t="str">
        <f ca="1">IFERROR(VLOOKUP(Таблица72310[[#This Row],[НОМЕР]],#REF!,9,0),"")</f>
        <v/>
      </c>
      <c r="C15" s="12" t="str">
        <f ca="1">IF(Категорії!P164&lt;&gt;9999,Категорії!P164,"")</f>
        <v/>
      </c>
      <c r="D15" s="11" t="str">
        <f ca="1">IFERROR(VLOOKUP(Таблица72310[[#This Row],[НОМЕР]],#REF!,2),"")</f>
        <v/>
      </c>
      <c r="E15" s="11" t="str">
        <f ca="1">IFERROR(VLOOKUP(Таблица72310[[#This Row],[НОМЕР]],#REF!,6),"")</f>
        <v/>
      </c>
      <c r="F15" s="13" t="str">
        <f ca="1">IFERROR(VLOOKUP(Таблица72310[[#This Row],[НОМЕР]],#REF!,4,0)-$J$2,"")</f>
        <v/>
      </c>
    </row>
    <row r="16" spans="1:12" ht="15.75" customHeight="1" x14ac:dyDescent="0.2">
      <c r="B16" s="11" t="str">
        <f ca="1">IFERROR(VLOOKUP(Таблица72310[[#This Row],[НОМЕР]],#REF!,9,0),"")</f>
        <v/>
      </c>
      <c r="C16" s="12" t="str">
        <f ca="1">IF(Категорії!P165&lt;&gt;9999,Категорії!P165,"")</f>
        <v/>
      </c>
      <c r="D16" s="11" t="str">
        <f ca="1">IFERROR(VLOOKUP(Таблица72310[[#This Row],[НОМЕР]],#REF!,2),"")</f>
        <v/>
      </c>
      <c r="E16" s="11" t="str">
        <f ca="1">IFERROR(VLOOKUP(Таблица72310[[#This Row],[НОМЕР]],#REF!,6),"")</f>
        <v/>
      </c>
      <c r="F16" s="13" t="str">
        <f ca="1">IFERROR(VLOOKUP(Таблица72310[[#This Row],[НОМЕР]],#REF!,4,0)-$J$2,"")</f>
        <v/>
      </c>
    </row>
    <row r="17" spans="2:6" ht="15.75" customHeight="1" x14ac:dyDescent="0.2">
      <c r="B17" s="11" t="str">
        <f ca="1">IFERROR(VLOOKUP(Таблица72310[[#This Row],[НОМЕР]],#REF!,9,0),"")</f>
        <v/>
      </c>
      <c r="C17" s="12" t="str">
        <f ca="1">IF(Категорії!P166&lt;&gt;9999,Категорії!P166,"")</f>
        <v/>
      </c>
      <c r="D17" s="11" t="str">
        <f ca="1">IFERROR(VLOOKUP(Таблица72310[[#This Row],[НОМЕР]],#REF!,2),"")</f>
        <v/>
      </c>
      <c r="E17" s="11" t="str">
        <f ca="1">IFERROR(VLOOKUP(Таблица72310[[#This Row],[НОМЕР]],#REF!,6),"")</f>
        <v/>
      </c>
      <c r="F17" s="13" t="str">
        <f ca="1">IFERROR(VLOOKUP(Таблица72310[[#This Row],[НОМЕР]],#REF!,4,0)-$J$2,"")</f>
        <v/>
      </c>
    </row>
    <row r="18" spans="2:6" ht="15.75" customHeight="1" x14ac:dyDescent="0.2">
      <c r="B18" s="11" t="str">
        <f ca="1">IFERROR(VLOOKUP(Таблица72310[[#This Row],[НОМЕР]],#REF!,9,0),"")</f>
        <v/>
      </c>
      <c r="C18" s="12" t="str">
        <f ca="1">IF(Категорії!P167&lt;&gt;9999,Категорії!P167,"")</f>
        <v/>
      </c>
      <c r="D18" s="11" t="str">
        <f ca="1">IFERROR(VLOOKUP(Таблица72310[[#This Row],[НОМЕР]],#REF!,2),"")</f>
        <v/>
      </c>
      <c r="E18" s="11" t="str">
        <f ca="1">IFERROR(VLOOKUP(Таблица72310[[#This Row],[НОМЕР]],#REF!,6),"")</f>
        <v/>
      </c>
      <c r="F18" s="13" t="str">
        <f ca="1">IFERROR(VLOOKUP(Таблица72310[[#This Row],[НОМЕР]],#REF!,4,0)-$J$2,"")</f>
        <v/>
      </c>
    </row>
    <row r="19" spans="2:6" ht="15.75" customHeight="1" x14ac:dyDescent="0.2">
      <c r="B19" s="11" t="str">
        <f ca="1">IFERROR(VLOOKUP(Таблица72310[[#This Row],[НОМЕР]],#REF!,9,0),"")</f>
        <v/>
      </c>
      <c r="C19" s="12" t="str">
        <f ca="1">IF(Категорії!P168&lt;&gt;9999,Категорії!P168,"")</f>
        <v/>
      </c>
      <c r="D19" s="11" t="str">
        <f ca="1">IFERROR(VLOOKUP(Таблица72310[[#This Row],[НОМЕР]],#REF!,2),"")</f>
        <v/>
      </c>
      <c r="E19" s="11" t="str">
        <f ca="1">IFERROR(VLOOKUP(Таблица72310[[#This Row],[НОМЕР]],#REF!,6),"")</f>
        <v/>
      </c>
      <c r="F19" s="13" t="str">
        <f ca="1">IFERROR(VLOOKUP(Таблица72310[[#This Row],[НОМЕР]],#REF!,4,0)-$J$2,"")</f>
        <v/>
      </c>
    </row>
    <row r="20" spans="2:6" ht="15.75" customHeight="1" x14ac:dyDescent="0.2">
      <c r="B20" s="11" t="str">
        <f ca="1">IFERROR(VLOOKUP(Таблица72310[[#This Row],[НОМЕР]],#REF!,9,0),"")</f>
        <v/>
      </c>
      <c r="C20" s="12" t="str">
        <f ca="1">IF(Категорії!P169&lt;&gt;9999,Категорії!P169,"")</f>
        <v/>
      </c>
      <c r="D20" s="11" t="str">
        <f ca="1">IFERROR(VLOOKUP(Таблица72310[[#This Row],[НОМЕР]],#REF!,2),"")</f>
        <v/>
      </c>
      <c r="E20" s="11" t="str">
        <f ca="1">IFERROR(VLOOKUP(Таблица72310[[#This Row],[НОМЕР]],#REF!,6),"")</f>
        <v/>
      </c>
      <c r="F20" s="13" t="str">
        <f ca="1">IFERROR(VLOOKUP(Таблица72310[[#This Row],[НОМЕР]],#REF!,4,0)-$J$2,"")</f>
        <v/>
      </c>
    </row>
    <row r="21" spans="2:6" ht="15.75" customHeight="1" x14ac:dyDescent="0.2">
      <c r="B21" s="11" t="str">
        <f ca="1">IFERROR(VLOOKUP(Таблица72310[[#This Row],[НОМЕР]],#REF!,9,0),"")</f>
        <v/>
      </c>
      <c r="C21" s="12" t="str">
        <f ca="1">IF(Категорії!P170&lt;&gt;9999,Категорії!P170,"")</f>
        <v/>
      </c>
      <c r="D21" s="11" t="str">
        <f ca="1">IFERROR(VLOOKUP(Таблица72310[[#This Row],[НОМЕР]],#REF!,2),"")</f>
        <v/>
      </c>
      <c r="E21" s="11" t="str">
        <f ca="1">IFERROR(VLOOKUP(Таблица72310[[#This Row],[НОМЕР]],#REF!,6),"")</f>
        <v/>
      </c>
      <c r="F21" s="13" t="str">
        <f ca="1">IFERROR(VLOOKUP(Таблица72310[[#This Row],[НОМЕР]],#REF!,4,0)-$J$2,"")</f>
        <v/>
      </c>
    </row>
    <row r="22" spans="2:6" ht="15" x14ac:dyDescent="0.2">
      <c r="B22" s="11" t="str">
        <f ca="1">IFERROR(VLOOKUP(Таблица72310[[#This Row],[НОМЕР]],#REF!,9,0),"")</f>
        <v/>
      </c>
      <c r="C22" s="12" t="str">
        <f ca="1">IF(Категорії!P171&lt;&gt;9999,Категорії!P171,"")</f>
        <v/>
      </c>
      <c r="D22" s="11" t="str">
        <f ca="1">IFERROR(VLOOKUP(Таблица72310[[#This Row],[НОМЕР]],#REF!,2),"")</f>
        <v/>
      </c>
      <c r="E22" s="11" t="str">
        <f ca="1">IFERROR(VLOOKUP(Таблица72310[[#This Row],[НОМЕР]],#REF!,6),"")</f>
        <v/>
      </c>
      <c r="F22" s="13" t="str">
        <f ca="1">IFERROR(VLOOKUP(Таблица72310[[#This Row],[НОМЕР]],#REF!,4,0)-$J$2,"")</f>
        <v/>
      </c>
    </row>
    <row r="23" spans="2:6" ht="15" x14ac:dyDescent="0.2">
      <c r="B23" s="11" t="str">
        <f ca="1">IFERROR(VLOOKUP(Таблица72310[[#This Row],[НОМЕР]],#REF!,9,0),"")</f>
        <v/>
      </c>
      <c r="C23" s="12" t="str">
        <f ca="1">IF(Категорії!P172&lt;&gt;9999,Категорії!P172,"")</f>
        <v/>
      </c>
      <c r="D23" s="11" t="str">
        <f ca="1">IFERROR(VLOOKUP(Таблица72310[[#This Row],[НОМЕР]],#REF!,2),"")</f>
        <v/>
      </c>
      <c r="E23" s="11" t="str">
        <f ca="1">IFERROR(VLOOKUP(Таблица72310[[#This Row],[НОМЕР]],#REF!,6),"")</f>
        <v/>
      </c>
      <c r="F23" s="13" t="str">
        <f ca="1">IFERROR(VLOOKUP(Таблица72310[[#This Row],[НОМЕР]],#REF!,4,0)-$J$2,"")</f>
        <v/>
      </c>
    </row>
    <row r="24" spans="2:6" ht="15" x14ac:dyDescent="0.2">
      <c r="B24" s="11" t="str">
        <f ca="1">IFERROR(VLOOKUP(Таблица72310[[#This Row],[НОМЕР]],#REF!,9,0),"")</f>
        <v/>
      </c>
      <c r="C24" s="12" t="str">
        <f ca="1">IF(Категорії!P173&lt;&gt;9999,Категорії!P173,"")</f>
        <v/>
      </c>
      <c r="D24" s="11" t="str">
        <f ca="1">IFERROR(VLOOKUP(Таблица72310[[#This Row],[НОМЕР]],#REF!,2),"")</f>
        <v/>
      </c>
      <c r="E24" s="11" t="str">
        <f ca="1">IFERROR(VLOOKUP(Таблица72310[[#This Row],[НОМЕР]],#REF!,6),"")</f>
        <v/>
      </c>
      <c r="F24" s="13" t="str">
        <f ca="1">IFERROR(VLOOKUP(Таблица72310[[#This Row],[НОМЕР]],#REF!,4,0)-$J$2,"")</f>
        <v/>
      </c>
    </row>
    <row r="25" spans="2:6" ht="15" x14ac:dyDescent="0.2">
      <c r="B25" s="11" t="str">
        <f ca="1">IFERROR(VLOOKUP(Таблица72310[[#This Row],[НОМЕР]],#REF!,9,0),"")</f>
        <v/>
      </c>
      <c r="C25" s="12" t="str">
        <f ca="1">IF(Категорії!P174&lt;&gt;9999,Категорії!P174,"")</f>
        <v/>
      </c>
      <c r="D25" s="11" t="str">
        <f ca="1">IFERROR(VLOOKUP(Таблица72310[[#This Row],[НОМЕР]],#REF!,2),"")</f>
        <v/>
      </c>
      <c r="E25" s="11" t="str">
        <f ca="1">IFERROR(VLOOKUP(Таблица72310[[#This Row],[НОМЕР]],#REF!,6),"")</f>
        <v/>
      </c>
      <c r="F25" s="13" t="str">
        <f ca="1">IFERROR(VLOOKUP(Таблица72310[[#This Row],[НОМЕР]],#REF!,4,0)-$J$2,"")</f>
        <v/>
      </c>
    </row>
    <row r="26" spans="2:6" ht="15" x14ac:dyDescent="0.2">
      <c r="B26" s="11" t="str">
        <f ca="1">IFERROR(VLOOKUP(Таблица72310[[#This Row],[НОМЕР]],#REF!,9,0),"")</f>
        <v/>
      </c>
      <c r="C26" s="12" t="str">
        <f ca="1">IF(Категорії!P175&lt;&gt;9999,Категорії!P175,"")</f>
        <v/>
      </c>
      <c r="D26" s="11" t="str">
        <f ca="1">IFERROR(VLOOKUP(Таблица72310[[#This Row],[НОМЕР]],#REF!,2),"")</f>
        <v/>
      </c>
      <c r="E26" s="11" t="str">
        <f ca="1">IFERROR(VLOOKUP(Таблица72310[[#This Row],[НОМЕР]],#REF!,6),"")</f>
        <v/>
      </c>
      <c r="F26" s="13" t="str">
        <f ca="1">IFERROR(VLOOKUP(Таблица72310[[#This Row],[НОМЕР]],#REF!,4,0)-$J$2,"")</f>
        <v/>
      </c>
    </row>
    <row r="27" spans="2:6" ht="15" x14ac:dyDescent="0.2">
      <c r="B27" s="11" t="str">
        <f ca="1">IFERROR(VLOOKUP(Таблица72310[[#This Row],[НОМЕР]],#REF!,9,0),"")</f>
        <v/>
      </c>
      <c r="C27" s="12" t="str">
        <f ca="1">IF(Категорії!P176&lt;&gt;9999,Категорії!P176,"")</f>
        <v/>
      </c>
      <c r="D27" s="11" t="str">
        <f ca="1">IFERROR(VLOOKUP(Таблица72310[[#This Row],[НОМЕР]],#REF!,2),"")</f>
        <v/>
      </c>
      <c r="E27" s="11" t="str">
        <f ca="1">IFERROR(VLOOKUP(Таблица72310[[#This Row],[НОМЕР]],#REF!,6),"")</f>
        <v/>
      </c>
      <c r="F27" s="13" t="str">
        <f ca="1">IFERROR(VLOOKUP(Таблица72310[[#This Row],[НОМЕР]],#REF!,4,0)-$J$2,"")</f>
        <v/>
      </c>
    </row>
    <row r="28" spans="2:6" ht="15" x14ac:dyDescent="0.2">
      <c r="B28" s="11" t="str">
        <f ca="1">IFERROR(VLOOKUP(Таблица72310[[#This Row],[НОМЕР]],#REF!,9,0),"")</f>
        <v/>
      </c>
      <c r="C28" s="12" t="str">
        <f ca="1">IF(Категорії!P177&lt;&gt;9999,Категорії!P177,"")</f>
        <v/>
      </c>
      <c r="D28" s="11" t="str">
        <f ca="1">IFERROR(VLOOKUP(Таблица72310[[#This Row],[НОМЕР]],#REF!,2),"")</f>
        <v/>
      </c>
      <c r="E28" s="11" t="str">
        <f ca="1">IFERROR(VLOOKUP(Таблица72310[[#This Row],[НОМЕР]],#REF!,6),"")</f>
        <v/>
      </c>
      <c r="F28" s="13" t="str">
        <f ca="1">IFERROR(VLOOKUP(Таблица72310[[#This Row],[НОМЕР]],#REF!,4,0)-$J$2,"")</f>
        <v/>
      </c>
    </row>
    <row r="29" spans="2:6" ht="15" x14ac:dyDescent="0.2">
      <c r="B29" s="11" t="str">
        <f ca="1">IFERROR(VLOOKUP(Таблица72310[[#This Row],[НОМЕР]],#REF!,9,0),"")</f>
        <v/>
      </c>
      <c r="C29" s="12" t="str">
        <f ca="1">IF(Категорії!P178&lt;&gt;9999,Категорії!P178,"")</f>
        <v/>
      </c>
      <c r="D29" s="11" t="str">
        <f ca="1">IFERROR(VLOOKUP(Таблица72310[[#This Row],[НОМЕР]],#REF!,2),"")</f>
        <v/>
      </c>
      <c r="E29" s="11" t="str">
        <f ca="1">IFERROR(VLOOKUP(Таблица72310[[#This Row],[НОМЕР]],#REF!,6),"")</f>
        <v/>
      </c>
      <c r="F29" s="13" t="str">
        <f ca="1">IFERROR(VLOOKUP(Таблица72310[[#This Row],[НОМЕР]],#REF!,4,0)-$J$2,"")</f>
        <v/>
      </c>
    </row>
    <row r="30" spans="2:6" ht="15" x14ac:dyDescent="0.2">
      <c r="B30" s="11" t="str">
        <f ca="1">IFERROR(VLOOKUP(Таблица72310[[#This Row],[НОМЕР]],#REF!,9,0),"")</f>
        <v/>
      </c>
      <c r="C30" s="12" t="str">
        <f ca="1">IF(Категорії!P179&lt;&gt;9999,Категорії!P179,"")</f>
        <v/>
      </c>
      <c r="D30" s="11" t="str">
        <f ca="1">IFERROR(VLOOKUP(Таблица72310[[#This Row],[НОМЕР]],#REF!,2),"")</f>
        <v/>
      </c>
      <c r="E30" s="11" t="str">
        <f ca="1">IFERROR(VLOOKUP(Таблица72310[[#This Row],[НОМЕР]],#REF!,6),"")</f>
        <v/>
      </c>
      <c r="F30" s="13" t="str">
        <f ca="1">IFERROR(VLOOKUP(Таблица72310[[#This Row],[НОМЕР]],#REF!,4,0)-$J$2,"")</f>
        <v/>
      </c>
    </row>
    <row r="31" spans="2:6" ht="15" x14ac:dyDescent="0.2">
      <c r="B31" s="11" t="str">
        <f ca="1">IFERROR(VLOOKUP(Таблица72310[[#This Row],[НОМЕР]],#REF!,9,0),"")</f>
        <v/>
      </c>
      <c r="C31" s="12" t="str">
        <f ca="1">IF(Категорії!P180&lt;&gt;9999,Категорії!P180,"")</f>
        <v/>
      </c>
      <c r="D31" s="11" t="str">
        <f ca="1">IFERROR(VLOOKUP(Таблица72310[[#This Row],[НОМЕР]],#REF!,2),"")</f>
        <v/>
      </c>
      <c r="E31" s="11" t="str">
        <f ca="1">IFERROR(VLOOKUP(Таблица72310[[#This Row],[НОМЕР]],#REF!,6),"")</f>
        <v/>
      </c>
      <c r="F31" s="13" t="str">
        <f ca="1">IFERROR(VLOOKUP(Таблица72310[[#This Row],[НОМЕР]],#REF!,4,0)-$J$2,"")</f>
        <v/>
      </c>
    </row>
    <row r="32" spans="2:6" ht="15" x14ac:dyDescent="0.2">
      <c r="B32" s="11" t="str">
        <f ca="1">IFERROR(VLOOKUP(Таблица72310[[#This Row],[НОМЕР]],#REF!,9,0),"")</f>
        <v/>
      </c>
      <c r="C32" s="12" t="str">
        <f ca="1">IF(Категорії!P181&lt;&gt;9999,Категорії!P181,"")</f>
        <v/>
      </c>
      <c r="D32" s="11" t="str">
        <f ca="1">IFERROR(VLOOKUP(Таблица72310[[#This Row],[НОМЕР]],#REF!,2),"")</f>
        <v/>
      </c>
      <c r="E32" s="11" t="str">
        <f ca="1">IFERROR(VLOOKUP(Таблица72310[[#This Row],[НОМЕР]],#REF!,6),"")</f>
        <v/>
      </c>
      <c r="F32" s="13" t="str">
        <f ca="1">IFERROR(VLOOKUP(Таблица72310[[#This Row],[НОМЕР]],#REF!,4,0)-$J$2,"")</f>
        <v/>
      </c>
    </row>
    <row r="33" spans="2:6" ht="15" x14ac:dyDescent="0.2">
      <c r="B33" s="11" t="str">
        <f ca="1">IFERROR(VLOOKUP(Таблица72310[[#This Row],[НОМЕР]],#REF!,9,0),"")</f>
        <v/>
      </c>
      <c r="C33" s="12" t="str">
        <f ca="1">IF(Категорії!P182&lt;&gt;9999,Категорії!P182,"")</f>
        <v/>
      </c>
      <c r="D33" s="11" t="str">
        <f ca="1">IFERROR(VLOOKUP(Таблица72310[[#This Row],[НОМЕР]],#REF!,2),"")</f>
        <v/>
      </c>
      <c r="E33" s="11" t="str">
        <f ca="1">IFERROR(VLOOKUP(Таблица72310[[#This Row],[НОМЕР]],#REF!,6),"")</f>
        <v/>
      </c>
      <c r="F33" s="13" t="str">
        <f ca="1">IFERROR(VLOOKUP(Таблица72310[[#This Row],[НОМЕР]],#REF!,4,0)-$J$2,"")</f>
        <v/>
      </c>
    </row>
    <row r="34" spans="2:6" ht="15" x14ac:dyDescent="0.2">
      <c r="B34" s="11" t="str">
        <f ca="1">IFERROR(VLOOKUP(Таблица72310[[#This Row],[НОМЕР]],#REF!,9,0),"")</f>
        <v/>
      </c>
      <c r="C34" s="12" t="str">
        <f ca="1">IF(Категорії!P183&lt;&gt;9999,Категорії!P183,"")</f>
        <v/>
      </c>
      <c r="D34" s="11" t="str">
        <f ca="1">IFERROR(VLOOKUP(Таблица72310[[#This Row],[НОМЕР]],#REF!,2),"")</f>
        <v/>
      </c>
      <c r="E34" s="11" t="str">
        <f ca="1">IFERROR(VLOOKUP(Таблица72310[[#This Row],[НОМЕР]],#REF!,6),"")</f>
        <v/>
      </c>
      <c r="F34" s="13" t="str">
        <f ca="1">IFERROR(VLOOKUP(Таблица72310[[#This Row],[НОМЕР]],#REF!,4,0)-$J$2,"")</f>
        <v/>
      </c>
    </row>
    <row r="35" spans="2:6" ht="15" x14ac:dyDescent="0.2">
      <c r="B35" s="11" t="str">
        <f ca="1">IFERROR(VLOOKUP(Таблица72310[[#This Row],[НОМЕР]],#REF!,9,0),"")</f>
        <v/>
      </c>
      <c r="C35" s="12" t="str">
        <f ca="1">IF(Категорії!P184&lt;&gt;9999,Категорії!P184,"")</f>
        <v/>
      </c>
      <c r="D35" s="11" t="str">
        <f ca="1">IFERROR(VLOOKUP(Таблица72310[[#This Row],[НОМЕР]],#REF!,2),"")</f>
        <v/>
      </c>
      <c r="E35" s="11" t="str">
        <f ca="1">IFERROR(VLOOKUP(Таблица72310[[#This Row],[НОМЕР]],#REF!,6),"")</f>
        <v/>
      </c>
      <c r="F35" s="13" t="str">
        <f ca="1">IFERROR(VLOOKUP(Таблица72310[[#This Row],[НОМЕР]],#REF!,4,0)-$J$2,"")</f>
        <v/>
      </c>
    </row>
    <row r="36" spans="2:6" ht="15" x14ac:dyDescent="0.2">
      <c r="B36" s="11" t="str">
        <f ca="1">IFERROR(VLOOKUP(Таблица72310[[#This Row],[НОМЕР]],#REF!,9,0),"")</f>
        <v/>
      </c>
      <c r="C36" s="12" t="str">
        <f ca="1">IF(Категорії!P185&lt;&gt;9999,Категорії!P185,"")</f>
        <v/>
      </c>
      <c r="D36" s="11" t="str">
        <f ca="1">IFERROR(VLOOKUP(Таблица72310[[#This Row],[НОМЕР]],#REF!,2),"")</f>
        <v/>
      </c>
      <c r="E36" s="11" t="str">
        <f ca="1">IFERROR(VLOOKUP(Таблица72310[[#This Row],[НОМЕР]],#REF!,6),"")</f>
        <v/>
      </c>
      <c r="F36" s="13" t="str">
        <f ca="1">IFERROR(VLOOKUP(Таблица72310[[#This Row],[НОМЕР]],#REF!,4,0)-$J$2,"")</f>
        <v/>
      </c>
    </row>
    <row r="37" spans="2:6" ht="15" x14ac:dyDescent="0.2">
      <c r="B37" s="11" t="str">
        <f ca="1">IFERROR(VLOOKUP(Таблица72310[[#This Row],[НОМЕР]],#REF!,9,0),"")</f>
        <v/>
      </c>
      <c r="C37" s="12" t="str">
        <f ca="1">IF(Категорії!P186&lt;&gt;9999,Категорії!P186,"")</f>
        <v/>
      </c>
      <c r="D37" s="11" t="str">
        <f ca="1">IFERROR(VLOOKUP(Таблица72310[[#This Row],[НОМЕР]],#REF!,2),"")</f>
        <v/>
      </c>
      <c r="E37" s="11" t="str">
        <f ca="1">IFERROR(VLOOKUP(Таблица72310[[#This Row],[НОМЕР]],#REF!,6),"")</f>
        <v/>
      </c>
      <c r="F37" s="13" t="str">
        <f ca="1">IFERROR(VLOOKUP(Таблица72310[[#This Row],[НОМЕР]],#REF!,4,0)-$J$2,"")</f>
        <v/>
      </c>
    </row>
    <row r="38" spans="2:6" ht="15" x14ac:dyDescent="0.2">
      <c r="B38" s="11" t="str">
        <f ca="1">IFERROR(VLOOKUP(Таблица72310[[#This Row],[НОМЕР]],#REF!,9,0),"")</f>
        <v/>
      </c>
      <c r="C38" s="12" t="str">
        <f ca="1">IF(Категорії!P187&lt;&gt;9999,Категорії!P187,"")</f>
        <v/>
      </c>
      <c r="D38" s="11" t="str">
        <f ca="1">IFERROR(VLOOKUP(Таблица72310[[#This Row],[НОМЕР]],#REF!,2),"")</f>
        <v/>
      </c>
      <c r="E38" s="11" t="str">
        <f ca="1">IFERROR(VLOOKUP(Таблица72310[[#This Row],[НОМЕР]],#REF!,6),"")</f>
        <v/>
      </c>
      <c r="F38" s="13" t="str">
        <f ca="1">IFERROR(VLOOKUP(Таблица72310[[#This Row],[НОМЕР]],#REF!,4,0)-$J$2,"")</f>
        <v/>
      </c>
    </row>
    <row r="39" spans="2:6" ht="15" x14ac:dyDescent="0.2">
      <c r="B39" s="11" t="str">
        <f ca="1">IFERROR(VLOOKUP(Таблица72310[[#This Row],[НОМЕР]],#REF!,9,0),"")</f>
        <v/>
      </c>
      <c r="C39" s="12" t="str">
        <f ca="1">IF(Категорії!P188&lt;&gt;9999,Категорії!P188,"")</f>
        <v/>
      </c>
      <c r="D39" s="11" t="str">
        <f ca="1">IFERROR(VLOOKUP(Таблица72310[[#This Row],[НОМЕР]],#REF!,2),"")</f>
        <v/>
      </c>
      <c r="E39" s="11" t="str">
        <f ca="1">IFERROR(VLOOKUP(Таблица72310[[#This Row],[НОМЕР]],#REF!,6),"")</f>
        <v/>
      </c>
      <c r="F39" s="13" t="str">
        <f ca="1">IFERROR(VLOOKUP(Таблица72310[[#This Row],[НОМЕР]],#REF!,4,0)-$J$2,"")</f>
        <v/>
      </c>
    </row>
    <row r="40" spans="2:6" ht="15" x14ac:dyDescent="0.2">
      <c r="B40" s="11" t="str">
        <f ca="1">IFERROR(VLOOKUP(Таблица72310[[#This Row],[НОМЕР]],#REF!,9,0),"")</f>
        <v/>
      </c>
      <c r="C40" s="12" t="str">
        <f ca="1">IF(Категорії!P189&lt;&gt;9999,Категорії!P189,"")</f>
        <v/>
      </c>
      <c r="D40" s="11" t="str">
        <f ca="1">IFERROR(VLOOKUP(Таблица72310[[#This Row],[НОМЕР]],#REF!,2),"")</f>
        <v/>
      </c>
      <c r="E40" s="11" t="str">
        <f ca="1">IFERROR(VLOOKUP(Таблица72310[[#This Row],[НОМЕР]],#REF!,6),"")</f>
        <v/>
      </c>
      <c r="F40" s="13" t="str">
        <f ca="1">IFERROR(VLOOKUP(Таблица72310[[#This Row],[НОМЕР]],#REF!,4,0)-$J$2,"")</f>
        <v/>
      </c>
    </row>
    <row r="41" spans="2:6" ht="15" x14ac:dyDescent="0.2">
      <c r="B41" s="11" t="str">
        <f ca="1">IFERROR(VLOOKUP(Таблица72310[[#This Row],[НОМЕР]],#REF!,9,0),"")</f>
        <v/>
      </c>
      <c r="C41" s="12" t="str">
        <f ca="1">IF(Категорії!P190&lt;&gt;9999,Категорії!P190,"")</f>
        <v/>
      </c>
      <c r="D41" s="11" t="str">
        <f ca="1">IFERROR(VLOOKUP(Таблица72310[[#This Row],[НОМЕР]],#REF!,2),"")</f>
        <v/>
      </c>
      <c r="E41" s="11" t="str">
        <f ca="1">IFERROR(VLOOKUP(Таблица72310[[#This Row],[НОМЕР]],#REF!,6),"")</f>
        <v/>
      </c>
      <c r="F41" s="13" t="str">
        <f ca="1">IFERROR(VLOOKUP(Таблица72310[[#This Row],[НОМЕР]],#REF!,4,0)-$J$2,"")</f>
        <v/>
      </c>
    </row>
    <row r="42" spans="2:6" ht="15" x14ac:dyDescent="0.2">
      <c r="B42" s="11" t="str">
        <f ca="1">IFERROR(VLOOKUP(Таблица72310[[#This Row],[НОМЕР]],#REF!,9,0),"")</f>
        <v/>
      </c>
      <c r="C42" s="12" t="str">
        <f ca="1">IF(Категорії!P191&lt;&gt;9999,Категорії!P191,"")</f>
        <v/>
      </c>
      <c r="D42" s="11" t="str">
        <f ca="1">IFERROR(VLOOKUP(Таблица72310[[#This Row],[НОМЕР]],#REF!,2),"")</f>
        <v/>
      </c>
      <c r="E42" s="11" t="str">
        <f ca="1">IFERROR(VLOOKUP(Таблица72310[[#This Row],[НОМЕР]],#REF!,6),"")</f>
        <v/>
      </c>
      <c r="F42" s="13" t="str">
        <f ca="1">IFERROR(VLOOKUP(Таблица72310[[#This Row],[НОМЕР]],#REF!,4,0)-$J$2,"")</f>
        <v/>
      </c>
    </row>
    <row r="43" spans="2:6" ht="15" x14ac:dyDescent="0.2">
      <c r="B43" s="11" t="str">
        <f ca="1">IFERROR(VLOOKUP(Таблица72310[[#This Row],[НОМЕР]],#REF!,9,0),"")</f>
        <v/>
      </c>
      <c r="C43" s="12" t="str">
        <f ca="1">IF(Категорії!P192&lt;&gt;9999,Категорії!P192,"")</f>
        <v/>
      </c>
      <c r="D43" s="11" t="str">
        <f ca="1">IFERROR(VLOOKUP(Таблица72310[[#This Row],[НОМЕР]],#REF!,2),"")</f>
        <v/>
      </c>
      <c r="E43" s="11" t="str">
        <f ca="1">IFERROR(VLOOKUP(Таблица72310[[#This Row],[НОМЕР]],#REF!,6),"")</f>
        <v/>
      </c>
      <c r="F43" s="13" t="str">
        <f ca="1">IFERROR(VLOOKUP(Таблица72310[[#This Row],[НОМЕР]],#REF!,4,0)-$J$2,"")</f>
        <v/>
      </c>
    </row>
    <row r="44" spans="2:6" ht="15" x14ac:dyDescent="0.2">
      <c r="B44" s="11" t="str">
        <f ca="1">IFERROR(VLOOKUP(Таблица72310[[#This Row],[НОМЕР]],#REF!,9,0),"")</f>
        <v/>
      </c>
      <c r="C44" s="12" t="str">
        <f ca="1">IF(Категорії!P193&lt;&gt;9999,Категорії!P193,"")</f>
        <v/>
      </c>
      <c r="D44" s="11" t="str">
        <f ca="1">IFERROR(VLOOKUP(Таблица72310[[#This Row],[НОМЕР]],#REF!,2),"")</f>
        <v/>
      </c>
      <c r="E44" s="11" t="str">
        <f ca="1">IFERROR(VLOOKUP(Таблица72310[[#This Row],[НОМЕР]],#REF!,6),"")</f>
        <v/>
      </c>
      <c r="F44" s="13" t="str">
        <f ca="1">IFERROR(VLOOKUP(Таблица72310[[#This Row],[НОМЕР]],#REF!,4,0)-$J$2,"")</f>
        <v/>
      </c>
    </row>
    <row r="45" spans="2:6" ht="15" x14ac:dyDescent="0.2">
      <c r="B45" s="11" t="str">
        <f ca="1">IFERROR(VLOOKUP(Таблица72310[[#This Row],[НОМЕР]],#REF!,9,0),"")</f>
        <v/>
      </c>
      <c r="C45" s="12" t="str">
        <f ca="1">IF(Категорії!P194&lt;&gt;9999,Категорії!P194,"")</f>
        <v/>
      </c>
      <c r="D45" s="11" t="str">
        <f ca="1">IFERROR(VLOOKUP(Таблица72310[[#This Row],[НОМЕР]],#REF!,2),"")</f>
        <v/>
      </c>
      <c r="E45" s="11" t="str">
        <f ca="1">IFERROR(VLOOKUP(Таблица72310[[#This Row],[НОМЕР]],#REF!,6),"")</f>
        <v/>
      </c>
      <c r="F45" s="13" t="str">
        <f ca="1">IFERROR(VLOOKUP(Таблица72310[[#This Row],[НОМЕР]],#REF!,4,0)-$J$2,"")</f>
        <v/>
      </c>
    </row>
    <row r="46" spans="2:6" ht="15" x14ac:dyDescent="0.2">
      <c r="B46" s="11" t="str">
        <f ca="1">IFERROR(VLOOKUP(Таблица72310[[#This Row],[НОМЕР]],#REF!,9,0),"")</f>
        <v/>
      </c>
      <c r="C46" s="12" t="str">
        <f ca="1">IF(Категорії!P195&lt;&gt;9999,Категорії!P195,"")</f>
        <v/>
      </c>
      <c r="D46" s="11" t="str">
        <f ca="1">IFERROR(VLOOKUP(Таблица72310[[#This Row],[НОМЕР]],#REF!,2),"")</f>
        <v/>
      </c>
      <c r="E46" s="11" t="str">
        <f ca="1">IFERROR(VLOOKUP(Таблица72310[[#This Row],[НОМЕР]],#REF!,6),"")</f>
        <v/>
      </c>
      <c r="F46" s="13" t="str">
        <f ca="1">IFERROR(VLOOKUP(Таблица72310[[#This Row],[НОМЕР]],#REF!,4,0)-$J$2,"")</f>
        <v/>
      </c>
    </row>
    <row r="47" spans="2:6" ht="15" x14ac:dyDescent="0.2">
      <c r="B47" s="11" t="str">
        <f ca="1">IFERROR(VLOOKUP(Таблица72310[[#This Row],[НОМЕР]],#REF!,9,0),"")</f>
        <v/>
      </c>
      <c r="C47" s="12" t="str">
        <f ca="1">IF(Категорії!P196&lt;&gt;9999,Категорії!P196,"")</f>
        <v/>
      </c>
      <c r="D47" s="11" t="str">
        <f ca="1">IFERROR(VLOOKUP(Таблица72310[[#This Row],[НОМЕР]],#REF!,2),"")</f>
        <v/>
      </c>
      <c r="E47" s="11" t="str">
        <f ca="1">IFERROR(VLOOKUP(Таблица72310[[#This Row],[НОМЕР]],#REF!,6),"")</f>
        <v/>
      </c>
      <c r="F47" s="13" t="str">
        <f ca="1">IFERROR(VLOOKUP(Таблица72310[[#This Row],[НОМЕР]],#REF!,4,0)-$J$2,"")</f>
        <v/>
      </c>
    </row>
    <row r="48" spans="2:6" ht="15" x14ac:dyDescent="0.2">
      <c r="B48" s="11" t="str">
        <f ca="1">IFERROR(VLOOKUP(Таблица72310[[#This Row],[НОМЕР]],#REF!,9,0),"")</f>
        <v/>
      </c>
      <c r="C48" s="12" t="str">
        <f ca="1">IF(Категорії!P197&lt;&gt;9999,Категорії!P197,"")</f>
        <v/>
      </c>
      <c r="D48" s="11" t="str">
        <f ca="1">IFERROR(VLOOKUP(Таблица72310[[#This Row],[НОМЕР]],#REF!,2),"")</f>
        <v/>
      </c>
      <c r="E48" s="11" t="str">
        <f ca="1">IFERROR(VLOOKUP(Таблица72310[[#This Row],[НОМЕР]],#REF!,6),"")</f>
        <v/>
      </c>
      <c r="F48" s="13" t="str">
        <f ca="1">IFERROR(VLOOKUP(Таблица72310[[#This Row],[НОМЕР]],#REF!,4,0)-$J$2,"")</f>
        <v/>
      </c>
    </row>
    <row r="49" spans="2:6" ht="15" x14ac:dyDescent="0.2">
      <c r="B49" s="11" t="str">
        <f ca="1">IFERROR(VLOOKUP(Таблица72310[[#This Row],[НОМЕР]],#REF!,9,0),"")</f>
        <v/>
      </c>
      <c r="C49" s="12" t="str">
        <f ca="1">IF(Категорії!P198&lt;&gt;9999,Категорії!P198,"")</f>
        <v/>
      </c>
      <c r="D49" s="11" t="str">
        <f ca="1">IFERROR(VLOOKUP(Таблица72310[[#This Row],[НОМЕР]],#REF!,2),"")</f>
        <v/>
      </c>
      <c r="E49" s="11" t="str">
        <f ca="1">IFERROR(VLOOKUP(Таблица72310[[#This Row],[НОМЕР]],#REF!,6),"")</f>
        <v/>
      </c>
      <c r="F49" s="13" t="str">
        <f ca="1">IFERROR(VLOOKUP(Таблица72310[[#This Row],[НОМЕР]],#REF!,4,0)-$J$2,"")</f>
        <v/>
      </c>
    </row>
    <row r="50" spans="2:6" ht="15" x14ac:dyDescent="0.2">
      <c r="B50" s="11" t="str">
        <f ca="1">IFERROR(VLOOKUP(Таблица72310[[#This Row],[НОМЕР]],#REF!,9,0),"")</f>
        <v/>
      </c>
      <c r="C50" s="12" t="str">
        <f ca="1">IF(Категорії!P199&lt;&gt;9999,Категорії!P199,"")</f>
        <v/>
      </c>
      <c r="D50" s="11" t="str">
        <f ca="1">IFERROR(VLOOKUP(Таблица72310[[#This Row],[НОМЕР]],#REF!,2),"")</f>
        <v/>
      </c>
      <c r="E50" s="11" t="str">
        <f ca="1">IFERROR(VLOOKUP(Таблица72310[[#This Row],[НОМЕР]],#REF!,6),"")</f>
        <v/>
      </c>
      <c r="F50" s="13" t="str">
        <f ca="1">IFERROR(VLOOKUP(Таблица72310[[#This Row],[НОМЕР]],#REF!,4,0)-$J$2,"")</f>
        <v/>
      </c>
    </row>
    <row r="51" spans="2:6" ht="15" x14ac:dyDescent="0.2">
      <c r="B51" s="11" t="str">
        <f ca="1">IFERROR(VLOOKUP(Таблица72310[[#This Row],[НОМЕР]],#REF!,9,0),"")</f>
        <v/>
      </c>
      <c r="C51" s="12" t="str">
        <f ca="1">IF(Категорії!P200&lt;&gt;9999,Категорії!P200,"")</f>
        <v/>
      </c>
      <c r="D51" s="11" t="str">
        <f ca="1">IFERROR(VLOOKUP(Таблица72310[[#This Row],[НОМЕР]],#REF!,2),"")</f>
        <v/>
      </c>
      <c r="E51" s="11" t="str">
        <f ca="1">IFERROR(VLOOKUP(Таблица72310[[#This Row],[НОМЕР]],#REF!,6),"")</f>
        <v/>
      </c>
      <c r="F51" s="13" t="str">
        <f ca="1">IFERROR(VLOOKUP(Таблица72310[[#This Row],[НОМЕР]],#REF!,4,0)-$J$2,"")</f>
        <v/>
      </c>
    </row>
    <row r="52" spans="2:6" ht="15" x14ac:dyDescent="0.2">
      <c r="B52" s="11" t="str">
        <f>IFERROR(VLOOKUP(Таблица72310[[#This Row],[НОМЕР]],#REF!,9,0),"")</f>
        <v/>
      </c>
      <c r="C52" s="12">
        <f>IF(Категорії!P201&lt;&gt;9999,Категорії!P201,"")</f>
        <v>0</v>
      </c>
      <c r="D52" s="11" t="str">
        <f>IFERROR(VLOOKUP(Таблица72310[[#This Row],[НОМЕР]],#REF!,2),"")</f>
        <v/>
      </c>
      <c r="E52" s="11" t="str">
        <f>IFERROR(VLOOKUP(Таблица72310[[#This Row],[НОМЕР]],#REF!,6),"")</f>
        <v/>
      </c>
      <c r="F52" s="13" t="str">
        <f>IFERROR(VLOOKUP(Таблица72310[[#This Row],[НОМЕР]],#REF!,4,0)-$J$2,"")</f>
        <v/>
      </c>
    </row>
    <row r="53" spans="2:6" ht="15" x14ac:dyDescent="0.2">
      <c r="B53" s="11" t="str">
        <f>IFERROR(VLOOKUP(Таблица72310[[#This Row],[НОМЕР]],#REF!,9,0),"")</f>
        <v/>
      </c>
      <c r="C53" s="12">
        <f>IF(Категорії!P202&lt;&gt;9999,Категорії!P202,"")</f>
        <v>0</v>
      </c>
      <c r="D53" s="11" t="str">
        <f>IFERROR(VLOOKUP(Таблица72310[[#This Row],[НОМЕР]],#REF!,2),"")</f>
        <v/>
      </c>
      <c r="E53" s="11" t="str">
        <f>IFERROR(VLOOKUP(Таблица72310[[#This Row],[НОМЕР]],#REF!,6),"")</f>
        <v/>
      </c>
      <c r="F53" s="13" t="str">
        <f>IFERROR(VLOOKUP(Таблица72310[[#This Row],[НОМЕР]],#REF!,4,0)-$J$2,"")</f>
        <v/>
      </c>
    </row>
    <row r="54" spans="2:6" ht="15" x14ac:dyDescent="0.2">
      <c r="B54" s="11" t="str">
        <f>IFERROR(VLOOKUP(Таблица72310[[#This Row],[НОМЕР]],#REF!,9,0),"")</f>
        <v/>
      </c>
      <c r="C54" s="12">
        <f>IF(Категорії!P203&lt;&gt;9999,Категорії!P203,"")</f>
        <v>0</v>
      </c>
      <c r="D54" s="11" t="str">
        <f>IFERROR(VLOOKUP(Таблица72310[[#This Row],[НОМЕР]],#REF!,2),"")</f>
        <v/>
      </c>
      <c r="E54" s="11" t="str">
        <f>IFERROR(VLOOKUP(Таблица72310[[#This Row],[НОМЕР]],#REF!,6),"")</f>
        <v/>
      </c>
      <c r="F54" s="13" t="str">
        <f>IFERROR(VLOOKUP(Таблица72310[[#This Row],[НОМЕР]],#REF!,4,0)-$J$2,"")</f>
        <v/>
      </c>
    </row>
    <row r="55" spans="2:6" ht="15" x14ac:dyDescent="0.2">
      <c r="B55" s="11" t="str">
        <f>IFERROR(VLOOKUP(Таблица72310[[#This Row],[НОМЕР]],#REF!,9,0),"")</f>
        <v/>
      </c>
      <c r="C55" s="12">
        <f>IF(Категорії!P204&lt;&gt;9999,Категорії!P204,"")</f>
        <v>0</v>
      </c>
      <c r="D55" s="11" t="str">
        <f>IFERROR(VLOOKUP(Таблица72310[[#This Row],[НОМЕР]],#REF!,2),"")</f>
        <v/>
      </c>
      <c r="E55" s="11" t="str">
        <f>IFERROR(VLOOKUP(Таблица72310[[#This Row],[НОМЕР]],#REF!,6),"")</f>
        <v/>
      </c>
      <c r="F55" s="13" t="str">
        <f>IFERROR(VLOOKUP(Таблица72310[[#This Row],[НОМЕР]],#REF!,4,0)-$J$2,"")</f>
        <v/>
      </c>
    </row>
    <row r="56" spans="2:6" ht="15" x14ac:dyDescent="0.2">
      <c r="B56" s="11" t="str">
        <f>IFERROR(VLOOKUP(Таблица72310[[#This Row],[НОМЕР]],#REF!,9,0),"")</f>
        <v/>
      </c>
      <c r="C56" s="12">
        <f>IF(Категорії!P205&lt;&gt;9999,Категорії!P205,"")</f>
        <v>0</v>
      </c>
      <c r="D56" s="11" t="str">
        <f>IFERROR(VLOOKUP(Таблица72310[[#This Row],[НОМЕР]],#REF!,2),"")</f>
        <v/>
      </c>
      <c r="E56" s="11" t="str">
        <f>IFERROR(VLOOKUP(Таблица72310[[#This Row],[НОМЕР]],#REF!,6),"")</f>
        <v/>
      </c>
      <c r="F56" s="13" t="str">
        <f>IFERROR(VLOOKUP(Таблица72310[[#This Row],[НОМЕР]],#REF!,4,0)-$J$2,"")</f>
        <v/>
      </c>
    </row>
    <row r="57" spans="2:6" ht="15" x14ac:dyDescent="0.2">
      <c r="B57" s="11" t="str">
        <f>IFERROR(VLOOKUP(Таблица72310[[#This Row],[НОМЕР]],#REF!,9,0),"")</f>
        <v/>
      </c>
      <c r="C57" s="12">
        <f>IF(Категорії!P206&lt;&gt;9999,Категорії!P206,"")</f>
        <v>0</v>
      </c>
      <c r="D57" s="11" t="str">
        <f>IFERROR(VLOOKUP(Таблица72310[[#This Row],[НОМЕР]],#REF!,2),"")</f>
        <v/>
      </c>
      <c r="E57" s="11" t="str">
        <f>IFERROR(VLOOKUP(Таблица72310[[#This Row],[НОМЕР]],#REF!,6),"")</f>
        <v/>
      </c>
      <c r="F57" s="13" t="str">
        <f>IFERROR(VLOOKUP(Таблица72310[[#This Row],[НОМЕР]],#REF!,4,0)-$J$2,"")</f>
        <v/>
      </c>
    </row>
    <row r="58" spans="2:6" ht="15" x14ac:dyDescent="0.2">
      <c r="B58" s="11" t="str">
        <f>IFERROR(VLOOKUP(Таблица72310[[#This Row],[НОМЕР]],#REF!,9,0),"")</f>
        <v/>
      </c>
      <c r="C58" s="12">
        <f>IF(Категорії!P207&lt;&gt;9999,Категорії!P207,"")</f>
        <v>0</v>
      </c>
      <c r="D58" s="11" t="str">
        <f>IFERROR(VLOOKUP(Таблица72310[[#This Row],[НОМЕР]],#REF!,2),"")</f>
        <v/>
      </c>
      <c r="E58" s="11" t="str">
        <f>IFERROR(VLOOKUP(Таблица72310[[#This Row],[НОМЕР]],#REF!,6),"")</f>
        <v/>
      </c>
      <c r="F58" s="13" t="str">
        <f>IFERROR(VLOOKUP(Таблица72310[[#This Row],[НОМЕР]],#REF!,4,0)-$J$2,"")</f>
        <v/>
      </c>
    </row>
    <row r="59" spans="2:6" ht="15" x14ac:dyDescent="0.2">
      <c r="B59" s="11" t="str">
        <f>IFERROR(VLOOKUP(Таблица72310[[#This Row],[НОМЕР]],#REF!,9,0),"")</f>
        <v/>
      </c>
      <c r="C59" s="12">
        <f>IF(Категорії!P208&lt;&gt;9999,Категорії!P208,"")</f>
        <v>0</v>
      </c>
      <c r="D59" s="11" t="str">
        <f>IFERROR(VLOOKUP(Таблица72310[[#This Row],[НОМЕР]],#REF!,2),"")</f>
        <v/>
      </c>
      <c r="E59" s="11" t="str">
        <f>IFERROR(VLOOKUP(Таблица72310[[#This Row],[НОМЕР]],#REF!,6),"")</f>
        <v/>
      </c>
      <c r="F59" s="13" t="str">
        <f>IFERROR(VLOOKUP(Таблица72310[[#This Row],[НОМЕР]],#REF!,4,0)-$J$2,"")</f>
        <v/>
      </c>
    </row>
    <row r="60" spans="2:6" ht="15" x14ac:dyDescent="0.2">
      <c r="B60" s="11" t="str">
        <f>IFERROR(VLOOKUP(Таблица72310[[#This Row],[НОМЕР]],#REF!,9,0),"")</f>
        <v/>
      </c>
      <c r="C60" s="12">
        <f>IF(Категорії!P209&lt;&gt;9999,Категорії!P209,"")</f>
        <v>0</v>
      </c>
      <c r="D60" s="11" t="str">
        <f>IFERROR(VLOOKUP(Таблица72310[[#This Row],[НОМЕР]],#REF!,2),"")</f>
        <v/>
      </c>
      <c r="E60" s="11" t="str">
        <f>IFERROR(VLOOKUP(Таблица72310[[#This Row],[НОМЕР]],#REF!,6),"")</f>
        <v/>
      </c>
      <c r="F60" s="13" t="str">
        <f>IFERROR(VLOOKUP(Таблица72310[[#This Row],[НОМЕР]],#REF!,4,0)-$J$2,"")</f>
        <v/>
      </c>
    </row>
    <row r="61" spans="2:6" ht="15" x14ac:dyDescent="0.2">
      <c r="B61" s="11" t="str">
        <f>IFERROR(VLOOKUP(Таблица72310[[#This Row],[НОМЕР]],#REF!,9,0),"")</f>
        <v/>
      </c>
      <c r="C61" s="12">
        <f>IF(Категорії!P210&lt;&gt;9999,Категорії!P210,"")</f>
        <v>0</v>
      </c>
      <c r="D61" s="11" t="str">
        <f>IFERROR(VLOOKUP(Таблица72310[[#This Row],[НОМЕР]],#REF!,2),"")</f>
        <v/>
      </c>
      <c r="E61" s="11" t="str">
        <f>IFERROR(VLOOKUP(Таблица72310[[#This Row],[НОМЕР]],#REF!,6),"")</f>
        <v/>
      </c>
      <c r="F61" s="13" t="str">
        <f>IFERROR(VLOOKUP(Таблица72310[[#This Row],[НОМЕР]],#REF!,4,0)-$J$2,"")</f>
        <v/>
      </c>
    </row>
    <row r="62" spans="2:6" ht="15" x14ac:dyDescent="0.2">
      <c r="B62" s="11" t="str">
        <f>IFERROR(VLOOKUP(Таблица72310[[#This Row],[НОМЕР]],#REF!,9,0),"")</f>
        <v/>
      </c>
      <c r="C62" s="12">
        <f>IF(Категорії!P211&lt;&gt;9999,Категорії!P211,"")</f>
        <v>0</v>
      </c>
      <c r="D62" s="11" t="str">
        <f>IFERROR(VLOOKUP(Таблица72310[[#This Row],[НОМЕР]],#REF!,2),"")</f>
        <v/>
      </c>
      <c r="E62" s="11" t="str">
        <f>IFERROR(VLOOKUP(Таблица72310[[#This Row],[НОМЕР]],#REF!,6),"")</f>
        <v/>
      </c>
      <c r="F62" s="13" t="str">
        <f>IFERROR(VLOOKUP(Таблица72310[[#This Row],[НОМЕР]],#REF!,4,0)-$J$2,"")</f>
        <v/>
      </c>
    </row>
    <row r="63" spans="2:6" ht="15" x14ac:dyDescent="0.2">
      <c r="B63" s="11" t="str">
        <f>IFERROR(VLOOKUP(Таблица72310[[#This Row],[НОМЕР]],#REF!,9,0),"")</f>
        <v/>
      </c>
      <c r="C63" s="12">
        <f>IF(Категорії!P212&lt;&gt;9999,Категорії!P212,"")</f>
        <v>0</v>
      </c>
      <c r="D63" s="11" t="str">
        <f>IFERROR(VLOOKUP(Таблица72310[[#This Row],[НОМЕР]],#REF!,2),"")</f>
        <v/>
      </c>
      <c r="E63" s="11" t="str">
        <f>IFERROR(VLOOKUP(Таблица72310[[#This Row],[НОМЕР]],#REF!,6),"")</f>
        <v/>
      </c>
      <c r="F63" s="13" t="str">
        <f>IFERROR(VLOOKUP(Таблица72310[[#This Row],[НОМЕР]],#REF!,4,0)-$J$2,"")</f>
        <v/>
      </c>
    </row>
    <row r="64" spans="2:6" ht="15" x14ac:dyDescent="0.2">
      <c r="B64" s="11" t="str">
        <f>IFERROR(VLOOKUP(Таблица72310[[#This Row],[НОМЕР]],#REF!,9,0),"")</f>
        <v/>
      </c>
      <c r="C64" s="12">
        <f>IF(Категорії!P213&lt;&gt;9999,Категорії!P213,"")</f>
        <v>0</v>
      </c>
      <c r="D64" s="11" t="str">
        <f>IFERROR(VLOOKUP(Таблица72310[[#This Row],[НОМЕР]],#REF!,2),"")</f>
        <v/>
      </c>
      <c r="E64" s="11" t="str">
        <f>IFERROR(VLOOKUP(Таблица72310[[#This Row],[НОМЕР]],#REF!,6),"")</f>
        <v/>
      </c>
      <c r="F64" s="13" t="str">
        <f>IFERROR(VLOOKUP(Таблица72310[[#This Row],[НОМЕР]],#REF!,4,0)-$J$2,"")</f>
        <v/>
      </c>
    </row>
    <row r="65" spans="2:6" ht="15" x14ac:dyDescent="0.2">
      <c r="B65" s="11" t="str">
        <f>IFERROR(VLOOKUP(Таблица72310[[#This Row],[НОМЕР]],#REF!,9,0),"")</f>
        <v/>
      </c>
      <c r="C65" s="12">
        <f>IF(Категорії!P214&lt;&gt;9999,Категорії!P214,"")</f>
        <v>0</v>
      </c>
      <c r="D65" s="11" t="str">
        <f>IFERROR(VLOOKUP(Таблица72310[[#This Row],[НОМЕР]],#REF!,2),"")</f>
        <v/>
      </c>
      <c r="E65" s="11" t="str">
        <f>IFERROR(VLOOKUP(Таблица72310[[#This Row],[НОМЕР]],#REF!,6),"")</f>
        <v/>
      </c>
      <c r="F65" s="13" t="str">
        <f>IFERROR(VLOOKUP(Таблица72310[[#This Row],[НОМЕР]],#REF!,4,0)-$J$2,"")</f>
        <v/>
      </c>
    </row>
    <row r="66" spans="2:6" ht="15" x14ac:dyDescent="0.2">
      <c r="B66" s="11" t="str">
        <f>IFERROR(VLOOKUP(Таблица72310[[#This Row],[НОМЕР]],#REF!,9,0),"")</f>
        <v/>
      </c>
      <c r="C66" s="12">
        <f>IF(Категорії!P215&lt;&gt;9999,Категорії!P215,"")</f>
        <v>0</v>
      </c>
      <c r="D66" s="11" t="str">
        <f>IFERROR(VLOOKUP(Таблица72310[[#This Row],[НОМЕР]],#REF!,2),"")</f>
        <v/>
      </c>
      <c r="E66" s="11" t="str">
        <f>IFERROR(VLOOKUP(Таблица72310[[#This Row],[НОМЕР]],#REF!,6),"")</f>
        <v/>
      </c>
      <c r="F66" s="13" t="str">
        <f>IFERROR(VLOOKUP(Таблица72310[[#This Row],[НОМЕР]],#REF!,4,0)-$J$2,"")</f>
        <v/>
      </c>
    </row>
    <row r="67" spans="2:6" ht="15" x14ac:dyDescent="0.2">
      <c r="B67" s="11" t="str">
        <f>IFERROR(VLOOKUP(Таблица72310[[#This Row],[НОМЕР]],#REF!,9,0),"")</f>
        <v/>
      </c>
      <c r="C67" s="12">
        <f>IF(Категорії!P216&lt;&gt;9999,Категорії!P216,"")</f>
        <v>0</v>
      </c>
      <c r="D67" s="11" t="str">
        <f>IFERROR(VLOOKUP(Таблица72310[[#This Row],[НОМЕР]],#REF!,2),"")</f>
        <v/>
      </c>
      <c r="E67" s="11" t="str">
        <f>IFERROR(VLOOKUP(Таблица72310[[#This Row],[НОМЕР]],#REF!,6),"")</f>
        <v/>
      </c>
      <c r="F67" s="13" t="str">
        <f>IFERROR(VLOOKUP(Таблица72310[[#This Row],[НОМЕР]],#REF!,4,0)-$J$2,"")</f>
        <v/>
      </c>
    </row>
    <row r="68" spans="2:6" ht="15" x14ac:dyDescent="0.2">
      <c r="B68" s="11" t="str">
        <f>IFERROR(VLOOKUP(Таблица72310[[#This Row],[НОМЕР]],#REF!,9,0),"")</f>
        <v/>
      </c>
      <c r="C68" s="12">
        <f>IF(Категорії!P217&lt;&gt;9999,Категорії!P217,"")</f>
        <v>0</v>
      </c>
      <c r="D68" s="11" t="str">
        <f>IFERROR(VLOOKUP(Таблица72310[[#This Row],[НОМЕР]],#REF!,2),"")</f>
        <v/>
      </c>
      <c r="E68" s="11" t="str">
        <f>IFERROR(VLOOKUP(Таблица72310[[#This Row],[НОМЕР]],#REF!,6),"")</f>
        <v/>
      </c>
      <c r="F68" s="13" t="str">
        <f>IFERROR(VLOOKUP(Таблица72310[[#This Row],[НОМЕР]],#REF!,4,0)-$J$2,"")</f>
        <v/>
      </c>
    </row>
    <row r="69" spans="2:6" ht="15" x14ac:dyDescent="0.2">
      <c r="B69" s="11" t="str">
        <f>IFERROR(VLOOKUP(Таблица72310[[#This Row],[НОМЕР]],#REF!,9,0),"")</f>
        <v/>
      </c>
      <c r="C69" s="12">
        <f>IF(Категорії!P218&lt;&gt;9999,Категорії!P218,"")</f>
        <v>0</v>
      </c>
      <c r="D69" s="11" t="str">
        <f>IFERROR(VLOOKUP(Таблица72310[[#This Row],[НОМЕР]],#REF!,2),"")</f>
        <v/>
      </c>
      <c r="E69" s="11" t="str">
        <f>IFERROR(VLOOKUP(Таблица72310[[#This Row],[НОМЕР]],#REF!,6),"")</f>
        <v/>
      </c>
      <c r="F69" s="13" t="str">
        <f>IFERROR(VLOOKUP(Таблица72310[[#This Row],[НОМЕР]],#REF!,4,0)-$J$2,"")</f>
        <v/>
      </c>
    </row>
    <row r="70" spans="2:6" ht="15" x14ac:dyDescent="0.2">
      <c r="B70" s="11" t="str">
        <f>IFERROR(VLOOKUP(Таблица72310[[#This Row],[НОМЕР]],#REF!,9,0),"")</f>
        <v/>
      </c>
      <c r="C70" s="12">
        <f>IF(Категорії!P219&lt;&gt;9999,Категорії!P219,"")</f>
        <v>0</v>
      </c>
      <c r="D70" s="11" t="str">
        <f>IFERROR(VLOOKUP(Таблица72310[[#This Row],[НОМЕР]],#REF!,2),"")</f>
        <v/>
      </c>
      <c r="E70" s="11" t="str">
        <f>IFERROR(VLOOKUP(Таблица72310[[#This Row],[НОМЕР]],#REF!,6),"")</f>
        <v/>
      </c>
      <c r="F70" s="13" t="str">
        <f>IFERROR(VLOOKUP(Таблица72310[[#This Row],[НОМЕР]],#REF!,4,0)-$J$2,"")</f>
        <v/>
      </c>
    </row>
    <row r="71" spans="2:6" ht="15" x14ac:dyDescent="0.2">
      <c r="B71" s="11" t="str">
        <f>IFERROR(VLOOKUP(Таблица72310[[#This Row],[НОМЕР]],#REF!,9,0),"")</f>
        <v/>
      </c>
      <c r="C71" s="12">
        <f>IF(Категорії!P220&lt;&gt;9999,Категорії!P220,"")</f>
        <v>0</v>
      </c>
      <c r="D71" s="11" t="str">
        <f>IFERROR(VLOOKUP(Таблица72310[[#This Row],[НОМЕР]],#REF!,2),"")</f>
        <v/>
      </c>
      <c r="E71" s="11" t="str">
        <f>IFERROR(VLOOKUP(Таблица72310[[#This Row],[НОМЕР]],#REF!,6),"")</f>
        <v/>
      </c>
      <c r="F71" s="13" t="str">
        <f>IFERROR(VLOOKUP(Таблица72310[[#This Row],[НОМЕР]],#REF!,4,0)-$J$2,"")</f>
        <v/>
      </c>
    </row>
    <row r="72" spans="2:6" ht="15" x14ac:dyDescent="0.2">
      <c r="B72" s="11" t="str">
        <f>IFERROR(VLOOKUP(Таблица72310[[#This Row],[НОМЕР]],#REF!,9,0),"")</f>
        <v/>
      </c>
      <c r="C72" s="12">
        <f>IF(Категорії!P221&lt;&gt;9999,Категорії!P221,"")</f>
        <v>0</v>
      </c>
      <c r="D72" s="11" t="str">
        <f>IFERROR(VLOOKUP(Таблица72310[[#This Row],[НОМЕР]],#REF!,2),"")</f>
        <v/>
      </c>
      <c r="E72" s="11" t="str">
        <f>IFERROR(VLOOKUP(Таблица72310[[#This Row],[НОМЕР]],#REF!,6),"")</f>
        <v/>
      </c>
      <c r="F72" s="13" t="str">
        <f>IFERROR(VLOOKUP(Таблица72310[[#This Row],[НОМЕР]],#REF!,4,0)-$J$2,"")</f>
        <v/>
      </c>
    </row>
    <row r="73" spans="2:6" ht="15" x14ac:dyDescent="0.2">
      <c r="B73" s="11" t="str">
        <f>IFERROR(VLOOKUP(Таблица72310[[#This Row],[НОМЕР]],#REF!,9,0),"")</f>
        <v/>
      </c>
      <c r="C73" s="12">
        <f>IF(Категорії!P222&lt;&gt;9999,Категорії!P222,"")</f>
        <v>0</v>
      </c>
      <c r="D73" s="11" t="str">
        <f>IFERROR(VLOOKUP(Таблица72310[[#This Row],[НОМЕР]],#REF!,2),"")</f>
        <v/>
      </c>
      <c r="E73" s="11" t="str">
        <f>IFERROR(VLOOKUP(Таблица72310[[#This Row],[НОМЕР]],#REF!,6),"")</f>
        <v/>
      </c>
      <c r="F73" s="13" t="str">
        <f>IFERROR(VLOOKUP(Таблица72310[[#This Row],[НОМЕР]],#REF!,4,0)-$J$2,"")</f>
        <v/>
      </c>
    </row>
    <row r="74" spans="2:6" ht="15" x14ac:dyDescent="0.2">
      <c r="B74" s="11" t="str">
        <f>IFERROR(VLOOKUP(Таблица72310[[#This Row],[НОМЕР]],#REF!,9,0),"")</f>
        <v/>
      </c>
      <c r="C74" s="12">
        <f>IF(Категорії!P223&lt;&gt;9999,Категорії!P223,"")</f>
        <v>0</v>
      </c>
      <c r="D74" s="11" t="str">
        <f>IFERROR(VLOOKUP(Таблица72310[[#This Row],[НОМЕР]],#REF!,2),"")</f>
        <v/>
      </c>
      <c r="E74" s="11" t="str">
        <f>IFERROR(VLOOKUP(Таблица72310[[#This Row],[НОМЕР]],#REF!,6),"")</f>
        <v/>
      </c>
      <c r="F74" s="13" t="str">
        <f>IFERROR(VLOOKUP(Таблица72310[[#This Row],[НОМЕР]],#REF!,4,0)-$J$2,"")</f>
        <v/>
      </c>
    </row>
    <row r="75" spans="2:6" ht="15" x14ac:dyDescent="0.2">
      <c r="B75" s="11" t="str">
        <f>IFERROR(VLOOKUP(Таблица72310[[#This Row],[НОМЕР]],#REF!,9,0),"")</f>
        <v/>
      </c>
      <c r="C75" s="12">
        <f>IF(Категорії!P224&lt;&gt;9999,Категорії!P224,"")</f>
        <v>0</v>
      </c>
      <c r="D75" s="11" t="str">
        <f>IFERROR(VLOOKUP(Таблица72310[[#This Row],[НОМЕР]],#REF!,2),"")</f>
        <v/>
      </c>
      <c r="E75" s="11" t="str">
        <f>IFERROR(VLOOKUP(Таблица72310[[#This Row],[НОМЕР]],#REF!,6),"")</f>
        <v/>
      </c>
      <c r="F75" s="13" t="str">
        <f>IFERROR(VLOOKUP(Таблица72310[[#This Row],[НОМЕР]],#REF!,4,0)-$J$2,"")</f>
        <v/>
      </c>
    </row>
    <row r="76" spans="2:6" ht="15" x14ac:dyDescent="0.2">
      <c r="B76" s="11" t="str">
        <f>IFERROR(VLOOKUP(Таблица72310[[#This Row],[НОМЕР]],#REF!,9,0),"")</f>
        <v/>
      </c>
      <c r="C76" s="12">
        <f>IF(Категорії!P225&lt;&gt;9999,Категорії!P225,"")</f>
        <v>0</v>
      </c>
      <c r="D76" s="11" t="str">
        <f>IFERROR(VLOOKUP(Таблица72310[[#This Row],[НОМЕР]],#REF!,2),"")</f>
        <v/>
      </c>
      <c r="E76" s="11" t="str">
        <f>IFERROR(VLOOKUP(Таблица72310[[#This Row],[НОМЕР]],#REF!,6),"")</f>
        <v/>
      </c>
      <c r="F76" s="13" t="str">
        <f>IFERROR(VLOOKUP(Таблица72310[[#This Row],[НОМЕР]],#REF!,4,0)-$J$2,"")</f>
        <v/>
      </c>
    </row>
    <row r="77" spans="2:6" ht="15" x14ac:dyDescent="0.2">
      <c r="B77" s="11" t="str">
        <f>IFERROR(VLOOKUP(Таблица72310[[#This Row],[НОМЕР]],#REF!,9,0),"")</f>
        <v/>
      </c>
      <c r="C77" s="12">
        <f>IF(Категорії!P226&lt;&gt;9999,Категорії!P226,"")</f>
        <v>0</v>
      </c>
      <c r="D77" s="11" t="str">
        <f>IFERROR(VLOOKUP(Таблица72310[[#This Row],[НОМЕР]],#REF!,2),"")</f>
        <v/>
      </c>
      <c r="E77" s="11" t="str">
        <f>IFERROR(VLOOKUP(Таблица72310[[#This Row],[НОМЕР]],#REF!,6),"")</f>
        <v/>
      </c>
      <c r="F77" s="13" t="str">
        <f>IFERROR(VLOOKUP(Таблица72310[[#This Row],[НОМЕР]],#REF!,4,0)-$J$2,"")</f>
        <v/>
      </c>
    </row>
    <row r="78" spans="2:6" ht="15" x14ac:dyDescent="0.2">
      <c r="B78" s="11" t="str">
        <f>IFERROR(VLOOKUP(Таблица72310[[#This Row],[НОМЕР]],#REF!,9,0),"")</f>
        <v/>
      </c>
      <c r="C78" s="12">
        <f>IF(Категорії!P227&lt;&gt;9999,Категорії!P227,"")</f>
        <v>0</v>
      </c>
      <c r="D78" s="11" t="str">
        <f>IFERROR(VLOOKUP(Таблица72310[[#This Row],[НОМЕР]],#REF!,2),"")</f>
        <v/>
      </c>
      <c r="E78" s="11" t="str">
        <f>IFERROR(VLOOKUP(Таблица72310[[#This Row],[НОМЕР]],#REF!,6),"")</f>
        <v/>
      </c>
      <c r="F78" s="13" t="str">
        <f>IFERROR(VLOOKUP(Таблица72310[[#This Row],[НОМЕР]],#REF!,4,0)-$J$2,"")</f>
        <v/>
      </c>
    </row>
    <row r="79" spans="2:6" ht="15" x14ac:dyDescent="0.2">
      <c r="B79" s="11" t="str">
        <f>IFERROR(VLOOKUP(Таблица72310[[#This Row],[НОМЕР]],#REF!,9,0),"")</f>
        <v/>
      </c>
      <c r="C79" s="12">
        <f>IF(Категорії!P228&lt;&gt;9999,Категорії!P228,"")</f>
        <v>0</v>
      </c>
      <c r="D79" s="11" t="str">
        <f>IFERROR(VLOOKUP(Таблица72310[[#This Row],[НОМЕР]],#REF!,2),"")</f>
        <v/>
      </c>
      <c r="E79" s="11" t="str">
        <f>IFERROR(VLOOKUP(Таблица72310[[#This Row],[НОМЕР]],#REF!,6),"")</f>
        <v/>
      </c>
      <c r="F79" s="13" t="str">
        <f>IFERROR(VLOOKUP(Таблица72310[[#This Row],[НОМЕР]],#REF!,4,0)-$J$2,"")</f>
        <v/>
      </c>
    </row>
    <row r="80" spans="2:6" ht="15" x14ac:dyDescent="0.2">
      <c r="B80" s="11" t="str">
        <f>IFERROR(VLOOKUP(Таблица72310[[#This Row],[НОМЕР]],#REF!,9,0),"")</f>
        <v/>
      </c>
      <c r="C80" s="12">
        <f>IF(Категорії!P229&lt;&gt;9999,Категорії!P229,"")</f>
        <v>0</v>
      </c>
      <c r="D80" s="11" t="str">
        <f>IFERROR(VLOOKUP(Таблица72310[[#This Row],[НОМЕР]],#REF!,2),"")</f>
        <v/>
      </c>
      <c r="E80" s="11" t="str">
        <f>IFERROR(VLOOKUP(Таблица72310[[#This Row],[НОМЕР]],#REF!,6),"")</f>
        <v/>
      </c>
      <c r="F80" s="13" t="str">
        <f>IFERROR(VLOOKUP(Таблица72310[[#This Row],[НОМЕР]],#REF!,4,0)-$J$2,"")</f>
        <v/>
      </c>
    </row>
    <row r="81" spans="2:6" ht="15" x14ac:dyDescent="0.2">
      <c r="B81" s="11" t="str">
        <f>IFERROR(VLOOKUP(Таблица72310[[#This Row],[НОМЕР]],#REF!,9,0),"")</f>
        <v/>
      </c>
      <c r="C81" s="12">
        <f>IF(Категорії!P230&lt;&gt;9999,Категорії!P230,"")</f>
        <v>0</v>
      </c>
      <c r="D81" s="11" t="str">
        <f>IFERROR(VLOOKUP(Таблица72310[[#This Row],[НОМЕР]],#REF!,2),"")</f>
        <v/>
      </c>
      <c r="E81" s="11" t="str">
        <f>IFERROR(VLOOKUP(Таблица72310[[#This Row],[НОМЕР]],#REF!,6),"")</f>
        <v/>
      </c>
      <c r="F81" s="13" t="str">
        <f>IFERROR(VLOOKUP(Таблица72310[[#This Row],[НОМЕР]],#REF!,4,0)-$J$2,"")</f>
        <v/>
      </c>
    </row>
    <row r="82" spans="2:6" ht="15" x14ac:dyDescent="0.2">
      <c r="B82" s="11" t="str">
        <f>IFERROR(VLOOKUP(Таблица72310[[#This Row],[НОМЕР]],#REF!,9,0),"")</f>
        <v/>
      </c>
      <c r="C82" s="12">
        <f>IF(Категорії!P231&lt;&gt;9999,Категорії!P231,"")</f>
        <v>0</v>
      </c>
      <c r="D82" s="11" t="str">
        <f>IFERROR(VLOOKUP(Таблица72310[[#This Row],[НОМЕР]],#REF!,2),"")</f>
        <v/>
      </c>
      <c r="E82" s="11" t="str">
        <f>IFERROR(VLOOKUP(Таблица72310[[#This Row],[НОМЕР]],#REF!,6),"")</f>
        <v/>
      </c>
      <c r="F82" s="13" t="str">
        <f>IFERROR(VLOOKUP(Таблица72310[[#This Row],[НОМЕР]],#REF!,4,0)-$J$2,"")</f>
        <v/>
      </c>
    </row>
    <row r="83" spans="2:6" ht="15" x14ac:dyDescent="0.2">
      <c r="B83" s="11" t="str">
        <f>IFERROR(VLOOKUP(Таблица72310[[#This Row],[НОМЕР]],#REF!,9,0),"")</f>
        <v/>
      </c>
      <c r="C83" s="12">
        <f>IF(Категорії!P232&lt;&gt;9999,Категорії!P232,"")</f>
        <v>0</v>
      </c>
      <c r="D83" s="11" t="str">
        <f>IFERROR(VLOOKUP(Таблица72310[[#This Row],[НОМЕР]],#REF!,2),"")</f>
        <v/>
      </c>
      <c r="E83" s="11" t="str">
        <f>IFERROR(VLOOKUP(Таблица72310[[#This Row],[НОМЕР]],#REF!,6),"")</f>
        <v/>
      </c>
      <c r="F83" s="13" t="str">
        <f>IFERROR(VLOOKUP(Таблица72310[[#This Row],[НОМЕР]],#REF!,4,0)-$J$2,"")</f>
        <v/>
      </c>
    </row>
    <row r="84" spans="2:6" ht="15" x14ac:dyDescent="0.2">
      <c r="B84" s="11" t="str">
        <f>IFERROR(VLOOKUP(Таблица72310[[#This Row],[НОМЕР]],#REF!,9,0),"")</f>
        <v/>
      </c>
      <c r="C84" s="12">
        <f>IF(Категорії!P233&lt;&gt;9999,Категорії!P233,"")</f>
        <v>0</v>
      </c>
      <c r="D84" s="11" t="str">
        <f>IFERROR(VLOOKUP(Таблица72310[[#This Row],[НОМЕР]],#REF!,2),"")</f>
        <v/>
      </c>
      <c r="E84" s="11" t="str">
        <f>IFERROR(VLOOKUP(Таблица72310[[#This Row],[НОМЕР]],#REF!,6),"")</f>
        <v/>
      </c>
      <c r="F84" s="13" t="str">
        <f>IFERROR(VLOOKUP(Таблица72310[[#This Row],[НОМЕР]],#REF!,4,0)-$J$2,"")</f>
        <v/>
      </c>
    </row>
    <row r="85" spans="2:6" ht="15" x14ac:dyDescent="0.2">
      <c r="B85" s="11" t="str">
        <f>IFERROR(VLOOKUP(Таблица72310[[#This Row],[НОМЕР]],#REF!,9,0),"")</f>
        <v/>
      </c>
      <c r="C85" s="12">
        <f>IF(Категорії!P234&lt;&gt;9999,Категорії!P234,"")</f>
        <v>0</v>
      </c>
      <c r="D85" s="11" t="str">
        <f>IFERROR(VLOOKUP(Таблица72310[[#This Row],[НОМЕР]],#REF!,2),"")</f>
        <v/>
      </c>
      <c r="E85" s="11" t="str">
        <f>IFERROR(VLOOKUP(Таблица72310[[#This Row],[НОМЕР]],#REF!,6),"")</f>
        <v/>
      </c>
      <c r="F85" s="13" t="str">
        <f>IFERROR(VLOOKUP(Таблица72310[[#This Row],[НОМЕР]],#REF!,4,0)-$J$2,"")</f>
        <v/>
      </c>
    </row>
    <row r="86" spans="2:6" ht="15" x14ac:dyDescent="0.2">
      <c r="B86" s="11" t="str">
        <f>IFERROR(VLOOKUP(Таблица72310[[#This Row],[НОМЕР]],#REF!,9,0),"")</f>
        <v/>
      </c>
      <c r="C86" s="12">
        <f>IF(Категорії!P235&lt;&gt;9999,Категорії!P235,"")</f>
        <v>0</v>
      </c>
      <c r="D86" s="11" t="str">
        <f>IFERROR(VLOOKUP(Таблица72310[[#This Row],[НОМЕР]],#REF!,2),"")</f>
        <v/>
      </c>
      <c r="E86" s="11" t="str">
        <f>IFERROR(VLOOKUP(Таблица72310[[#This Row],[НОМЕР]],#REF!,6),"")</f>
        <v/>
      </c>
      <c r="F86" s="13" t="str">
        <f>IFERROR(VLOOKUP(Таблица72310[[#This Row],[НОМЕР]],#REF!,4,0)-$J$2,"")</f>
        <v/>
      </c>
    </row>
    <row r="87" spans="2:6" ht="15" x14ac:dyDescent="0.2">
      <c r="B87" s="11" t="str">
        <f>IFERROR(VLOOKUP(Таблица72310[[#This Row],[НОМЕР]],#REF!,9,0),"")</f>
        <v/>
      </c>
      <c r="C87" s="12">
        <f>IF(Категорії!P236&lt;&gt;9999,Категорії!P236,"")</f>
        <v>0</v>
      </c>
      <c r="D87" s="11" t="str">
        <f>IFERROR(VLOOKUP(Таблица72310[[#This Row],[НОМЕР]],#REF!,2),"")</f>
        <v/>
      </c>
      <c r="E87" s="11" t="str">
        <f>IFERROR(VLOOKUP(Таблица72310[[#This Row],[НОМЕР]],#REF!,6),"")</f>
        <v/>
      </c>
      <c r="F87" s="13" t="str">
        <f>IFERROR(VLOOKUP(Таблица72310[[#This Row],[НОМЕР]],#REF!,4,0)-$J$2,"")</f>
        <v/>
      </c>
    </row>
    <row r="88" spans="2:6" ht="15" x14ac:dyDescent="0.2">
      <c r="B88" s="11" t="str">
        <f>IFERROR(VLOOKUP(Таблица72310[[#This Row],[НОМЕР]],#REF!,9,0),"")</f>
        <v/>
      </c>
      <c r="C88" s="12">
        <f>IF(Категорії!P237&lt;&gt;9999,Категорії!P237,"")</f>
        <v>0</v>
      </c>
      <c r="D88" s="11" t="str">
        <f>IFERROR(VLOOKUP(Таблица72310[[#This Row],[НОМЕР]],#REF!,2),"")</f>
        <v/>
      </c>
      <c r="E88" s="11" t="str">
        <f>IFERROR(VLOOKUP(Таблица72310[[#This Row],[НОМЕР]],#REF!,6),"")</f>
        <v/>
      </c>
      <c r="F88" s="13" t="str">
        <f>IFERROR(VLOOKUP(Таблица72310[[#This Row],[НОМЕР]],#REF!,4,0)-$J$2,"")</f>
        <v/>
      </c>
    </row>
    <row r="89" spans="2:6" ht="15" x14ac:dyDescent="0.2">
      <c r="B89" s="11" t="str">
        <f>IFERROR(VLOOKUP(Таблица72310[[#This Row],[НОМЕР]],#REF!,9,0),"")</f>
        <v/>
      </c>
      <c r="C89" s="12">
        <f>IF(Категорії!P238&lt;&gt;9999,Категорії!P238,"")</f>
        <v>0</v>
      </c>
      <c r="D89" s="11" t="str">
        <f>IFERROR(VLOOKUP(Таблица72310[[#This Row],[НОМЕР]],#REF!,2),"")</f>
        <v/>
      </c>
      <c r="E89" s="11" t="str">
        <f>IFERROR(VLOOKUP(Таблица72310[[#This Row],[НОМЕР]],#REF!,6),"")</f>
        <v/>
      </c>
      <c r="F89" s="13" t="str">
        <f>IFERROR(VLOOKUP(Таблица72310[[#This Row],[НОМЕР]],#REF!,4,0)-$J$2,"")</f>
        <v/>
      </c>
    </row>
    <row r="90" spans="2:6" ht="15" x14ac:dyDescent="0.2">
      <c r="B90" s="11" t="str">
        <f>IFERROR(VLOOKUP(Таблица72310[[#This Row],[НОМЕР]],#REF!,9,0),"")</f>
        <v/>
      </c>
      <c r="C90" s="12">
        <f>IF(Категорії!P239&lt;&gt;9999,Категорії!P239,"")</f>
        <v>0</v>
      </c>
      <c r="D90" s="11" t="str">
        <f>IFERROR(VLOOKUP(Таблица72310[[#This Row],[НОМЕР]],#REF!,2),"")</f>
        <v/>
      </c>
      <c r="E90" s="11" t="str">
        <f>IFERROR(VLOOKUP(Таблица72310[[#This Row],[НОМЕР]],#REF!,6),"")</f>
        <v/>
      </c>
      <c r="F90" s="13" t="str">
        <f>IFERROR(VLOOKUP(Таблица72310[[#This Row],[НОМЕР]],#REF!,4,0)-$J$2,"")</f>
        <v/>
      </c>
    </row>
    <row r="91" spans="2:6" ht="15" x14ac:dyDescent="0.2">
      <c r="B91" s="11" t="str">
        <f>IFERROR(VLOOKUP(Таблица72310[[#This Row],[НОМЕР]],#REF!,9,0),"")</f>
        <v/>
      </c>
      <c r="C91" s="12">
        <f>IF(Категорії!P240&lt;&gt;9999,Категорії!P240,"")</f>
        <v>0</v>
      </c>
      <c r="D91" s="11" t="str">
        <f>IFERROR(VLOOKUP(Таблица72310[[#This Row],[НОМЕР]],#REF!,2),"")</f>
        <v/>
      </c>
      <c r="E91" s="11" t="str">
        <f>IFERROR(VLOOKUP(Таблица72310[[#This Row],[НОМЕР]],#REF!,6),"")</f>
        <v/>
      </c>
      <c r="F91" s="13" t="str">
        <f>IFERROR(VLOOKUP(Таблица72310[[#This Row],[НОМЕР]],#REF!,4,0)-$J$2,"")</f>
        <v/>
      </c>
    </row>
    <row r="92" spans="2:6" ht="15" x14ac:dyDescent="0.2">
      <c r="B92" s="11" t="str">
        <f>IFERROR(VLOOKUP(Таблица72310[[#This Row],[НОМЕР]],#REF!,9,0),"")</f>
        <v/>
      </c>
      <c r="C92" s="12">
        <f>IF(Категорії!P241&lt;&gt;9999,Категорії!P241,"")</f>
        <v>0</v>
      </c>
      <c r="D92" s="11" t="str">
        <f>IFERROR(VLOOKUP(Таблица72310[[#This Row],[НОМЕР]],#REF!,2),"")</f>
        <v/>
      </c>
      <c r="E92" s="11" t="str">
        <f>IFERROR(VLOOKUP(Таблица72310[[#This Row],[НОМЕР]],#REF!,6),"")</f>
        <v/>
      </c>
      <c r="F92" s="13" t="str">
        <f>IFERROR(VLOOKUP(Таблица72310[[#This Row],[НОМЕР]],#REF!,4,0)-$J$2,"")</f>
        <v/>
      </c>
    </row>
    <row r="93" spans="2:6" ht="15" x14ac:dyDescent="0.2">
      <c r="B93" s="11" t="str">
        <f>IFERROR(VLOOKUP(Таблица72310[[#This Row],[НОМЕР]],#REF!,9,0),"")</f>
        <v/>
      </c>
      <c r="C93" s="12">
        <f>IF(Категорії!P242&lt;&gt;9999,Категорії!P242,"")</f>
        <v>0</v>
      </c>
      <c r="D93" s="11" t="str">
        <f>IFERROR(VLOOKUP(Таблица72310[[#This Row],[НОМЕР]],#REF!,2),"")</f>
        <v/>
      </c>
      <c r="E93" s="11" t="str">
        <f>IFERROR(VLOOKUP(Таблица72310[[#This Row],[НОМЕР]],#REF!,6),"")</f>
        <v/>
      </c>
      <c r="F93" s="13" t="str">
        <f>IFERROR(VLOOKUP(Таблица72310[[#This Row],[НОМЕР]],#REF!,4,0)-$J$2,"")</f>
        <v/>
      </c>
    </row>
    <row r="94" spans="2:6" ht="15" x14ac:dyDescent="0.2">
      <c r="B94" s="11" t="str">
        <f>IFERROR(VLOOKUP(Таблица72310[[#This Row],[НОМЕР]],#REF!,9,0),"")</f>
        <v/>
      </c>
      <c r="C94" s="12">
        <f>IF(Категорії!P243&lt;&gt;9999,Категорії!P243,"")</f>
        <v>0</v>
      </c>
      <c r="D94" s="11" t="str">
        <f>IFERROR(VLOOKUP(Таблица72310[[#This Row],[НОМЕР]],#REF!,2),"")</f>
        <v/>
      </c>
      <c r="E94" s="11" t="str">
        <f>IFERROR(VLOOKUP(Таблица72310[[#This Row],[НОМЕР]],#REF!,6),"")</f>
        <v/>
      </c>
      <c r="F94" s="13" t="str">
        <f>IFERROR(VLOOKUP(Таблица72310[[#This Row],[НОМЕР]],#REF!,4,0)-$J$2,"")</f>
        <v/>
      </c>
    </row>
    <row r="95" spans="2:6" ht="15" x14ac:dyDescent="0.2">
      <c r="B95" s="11" t="str">
        <f>IFERROR(VLOOKUP(Таблица72310[[#This Row],[НОМЕР]],#REF!,9,0),"")</f>
        <v/>
      </c>
      <c r="C95" s="12">
        <f>IF(Категорії!P244&lt;&gt;9999,Категорії!P244,"")</f>
        <v>0</v>
      </c>
      <c r="D95" s="11" t="str">
        <f>IFERROR(VLOOKUP(Таблица72310[[#This Row],[НОМЕР]],#REF!,2),"")</f>
        <v/>
      </c>
      <c r="E95" s="11" t="str">
        <f>IFERROR(VLOOKUP(Таблица72310[[#This Row],[НОМЕР]],#REF!,6),"")</f>
        <v/>
      </c>
      <c r="F95" s="13" t="str">
        <f>IFERROR(VLOOKUP(Таблица72310[[#This Row],[НОМЕР]],#REF!,4,0)-$J$2,"")</f>
        <v/>
      </c>
    </row>
    <row r="96" spans="2:6" ht="15" x14ac:dyDescent="0.2">
      <c r="B96" s="11" t="str">
        <f>IFERROR(VLOOKUP(Таблица72310[[#This Row],[НОМЕР]],#REF!,9,0),"")</f>
        <v/>
      </c>
      <c r="C96" s="12">
        <f>IF(Категорії!P245&lt;&gt;9999,Категорії!P245,"")</f>
        <v>0</v>
      </c>
      <c r="D96" s="11" t="str">
        <f>IFERROR(VLOOKUP(Таблица72310[[#This Row],[НОМЕР]],#REF!,2),"")</f>
        <v/>
      </c>
      <c r="E96" s="11" t="str">
        <f>IFERROR(VLOOKUP(Таблица72310[[#This Row],[НОМЕР]],#REF!,6),"")</f>
        <v/>
      </c>
      <c r="F96" s="13" t="str">
        <f>IFERROR(VLOOKUP(Таблица72310[[#This Row],[НОМЕР]],#REF!,4,0)-$J$2,"")</f>
        <v/>
      </c>
    </row>
    <row r="97" spans="2:6" ht="15" x14ac:dyDescent="0.2">
      <c r="B97" s="11" t="str">
        <f>IFERROR(VLOOKUP(Таблица72310[[#This Row],[НОМЕР]],#REF!,9,0),"")</f>
        <v/>
      </c>
      <c r="C97" s="12">
        <f>IF(Категорії!P246&lt;&gt;9999,Категорії!P246,"")</f>
        <v>0</v>
      </c>
      <c r="D97" s="11" t="str">
        <f>IFERROR(VLOOKUP(Таблица72310[[#This Row],[НОМЕР]],#REF!,2),"")</f>
        <v/>
      </c>
      <c r="E97" s="11" t="str">
        <f>IFERROR(VLOOKUP(Таблица72310[[#This Row],[НОМЕР]],#REF!,6),"")</f>
        <v/>
      </c>
      <c r="F97" s="13" t="str">
        <f>IFERROR(VLOOKUP(Таблица72310[[#This Row],[НОМЕР]],#REF!,4,0)-$J$2,"")</f>
        <v/>
      </c>
    </row>
    <row r="98" spans="2:6" ht="15" x14ac:dyDescent="0.2">
      <c r="B98" s="11" t="str">
        <f>IFERROR(VLOOKUP(Таблица72310[[#This Row],[НОМЕР]],#REF!,9,0),"")</f>
        <v/>
      </c>
      <c r="C98" s="12">
        <f>IF(Категорії!P247&lt;&gt;9999,Категорії!P247,"")</f>
        <v>0</v>
      </c>
      <c r="D98" s="11" t="str">
        <f>IFERROR(VLOOKUP(Таблица72310[[#This Row],[НОМЕР]],#REF!,2),"")</f>
        <v/>
      </c>
      <c r="E98" s="11" t="str">
        <f>IFERROR(VLOOKUP(Таблица72310[[#This Row],[НОМЕР]],#REF!,6),"")</f>
        <v/>
      </c>
      <c r="F98" s="13" t="str">
        <f>IFERROR(VLOOKUP(Таблица72310[[#This Row],[НОМЕР]],#REF!,4,0)-$J$2,"")</f>
        <v/>
      </c>
    </row>
    <row r="99" spans="2:6" ht="15" x14ac:dyDescent="0.2">
      <c r="B99" s="11" t="str">
        <f>IFERROR(VLOOKUP(Таблица72310[[#This Row],[НОМЕР]],#REF!,9,0),"")</f>
        <v/>
      </c>
      <c r="C99" s="12">
        <f>IF(Категорії!P248&lt;&gt;9999,Категорії!P248,"")</f>
        <v>0</v>
      </c>
      <c r="D99" s="11" t="str">
        <f>IFERROR(VLOOKUP(Таблица72310[[#This Row],[НОМЕР]],#REF!,2),"")</f>
        <v/>
      </c>
      <c r="E99" s="11" t="str">
        <f>IFERROR(VLOOKUP(Таблица72310[[#This Row],[НОМЕР]],#REF!,6),"")</f>
        <v/>
      </c>
      <c r="F99" s="13" t="str">
        <f>IFERROR(VLOOKUP(Таблица72310[[#This Row],[НОМЕР]],#REF!,4,0)-$J$2,"")</f>
        <v/>
      </c>
    </row>
    <row r="100" spans="2:6" ht="15" x14ac:dyDescent="0.2">
      <c r="B100" s="11" t="str">
        <f>IFERROR(VLOOKUP(Таблица72310[[#This Row],[НОМЕР]],#REF!,9,0),"")</f>
        <v/>
      </c>
      <c r="C100" s="12">
        <f>IF(Категорії!P249&lt;&gt;9999,Категорії!P249,"")</f>
        <v>0</v>
      </c>
      <c r="D100" s="11" t="str">
        <f>IFERROR(VLOOKUP(Таблица72310[[#This Row],[НОМЕР]],#REF!,2),"")</f>
        <v/>
      </c>
      <c r="E100" s="11" t="str">
        <f>IFERROR(VLOOKUP(Таблица72310[[#This Row],[НОМЕР]],#REF!,6),"")</f>
        <v/>
      </c>
      <c r="F100" s="13" t="str">
        <f>IFERROR(VLOOKUP(Таблица72310[[#This Row],[НОМЕР]],#REF!,4,0)-$J$2,"")</f>
        <v/>
      </c>
    </row>
    <row r="101" spans="2:6" ht="15" x14ac:dyDescent="0.2">
      <c r="B101" s="11" t="str">
        <f>IFERROR(VLOOKUP(Таблица72310[[#This Row],[НОМЕР]],#REF!,9,0),"")</f>
        <v/>
      </c>
      <c r="C101" s="12">
        <f>IF(Категорії!P250&lt;&gt;9999,Категорії!P250,"")</f>
        <v>0</v>
      </c>
      <c r="D101" s="11" t="str">
        <f>IFERROR(VLOOKUP(Таблица72310[[#This Row],[НОМЕР]],#REF!,2),"")</f>
        <v/>
      </c>
      <c r="E101" s="11" t="str">
        <f>IFERROR(VLOOKUP(Таблица72310[[#This Row],[НОМЕР]],#REF!,6),"")</f>
        <v/>
      </c>
      <c r="F101" s="13" t="str">
        <f>IFERROR(VLOOKUP(Таблица72310[[#This Row],[НОМЕР]],#REF!,4,0)-$J$2,"")</f>
        <v/>
      </c>
    </row>
    <row r="102" spans="2:6" ht="15" x14ac:dyDescent="0.2">
      <c r="B102" s="11" t="str">
        <f>IFERROR(VLOOKUP(Таблица72310[[#This Row],[НОМЕР]],#REF!,9,0),"")</f>
        <v/>
      </c>
      <c r="C102" s="12">
        <f>IF(Категорії!P251&lt;&gt;9999,Категорії!P251,"")</f>
        <v>0</v>
      </c>
      <c r="D102" s="11" t="str">
        <f>IFERROR(VLOOKUP(Таблица72310[[#This Row],[НОМЕР]],#REF!,2),"")</f>
        <v/>
      </c>
      <c r="E102" s="11" t="str">
        <f>IFERROR(VLOOKUP(Таблица72310[[#This Row],[НОМЕР]],#REF!,6),"")</f>
        <v/>
      </c>
      <c r="F102" s="13" t="str">
        <f>IFERROR(VLOOKUP(Таблица72310[[#This Row],[НОМЕР]],#REF!,4,0)-$J$2,"")</f>
        <v/>
      </c>
    </row>
    <row r="103" spans="2:6" ht="15" x14ac:dyDescent="0.2">
      <c r="B103" s="11" t="str">
        <f>IFERROR(VLOOKUP(Таблица72310[[#This Row],[НОМЕР]],#REF!,9,0),"")</f>
        <v/>
      </c>
      <c r="C103" s="12">
        <f>IF(Категорії!P252&lt;&gt;9999,Категорії!P252,"")</f>
        <v>0</v>
      </c>
      <c r="D103" s="11" t="str">
        <f>IFERROR(VLOOKUP(Таблица72310[[#This Row],[НОМЕР]],#REF!,2),"")</f>
        <v/>
      </c>
      <c r="E103" s="11" t="str">
        <f>IFERROR(VLOOKUP(Таблица72310[[#This Row],[НОМЕР]],#REF!,6),"")</f>
        <v/>
      </c>
      <c r="F103" s="13" t="str">
        <f>IFERROR(VLOOKUP(Таблица72310[[#This Row],[НОМЕР]],#REF!,4,0)-$J$2,"")</f>
        <v/>
      </c>
    </row>
    <row r="104" spans="2:6" ht="15" x14ac:dyDescent="0.2">
      <c r="B104" s="11" t="str">
        <f>IFERROR(VLOOKUP(Таблица72310[[#This Row],[НОМЕР]],#REF!,9,0),"")</f>
        <v/>
      </c>
      <c r="C104" s="12">
        <f>IF(Категорії!P253&lt;&gt;9999,Категорії!P253,"")</f>
        <v>0</v>
      </c>
      <c r="D104" s="11" t="str">
        <f>IFERROR(VLOOKUP(Таблица72310[[#This Row],[НОМЕР]],#REF!,2),"")</f>
        <v/>
      </c>
      <c r="E104" s="11" t="str">
        <f>IFERROR(VLOOKUP(Таблица72310[[#This Row],[НОМЕР]],#REF!,6),"")</f>
        <v/>
      </c>
      <c r="F104" s="13" t="str">
        <f>IFERROR(VLOOKUP(Таблица72310[[#This Row],[НОМЕР]],#REF!,4,0)-$J$2,"")</f>
        <v/>
      </c>
    </row>
    <row r="105" spans="2:6" ht="15" x14ac:dyDescent="0.2">
      <c r="B105" s="11" t="str">
        <f>IFERROR(VLOOKUP(Таблица72310[[#This Row],[НОМЕР]],#REF!,9,0),"")</f>
        <v/>
      </c>
      <c r="C105" s="12">
        <f>IF(Категорії!P254&lt;&gt;9999,Категорії!P254,"")</f>
        <v>0</v>
      </c>
      <c r="D105" s="11" t="str">
        <f>IFERROR(VLOOKUP(Таблица72310[[#This Row],[НОМЕР]],#REF!,2),"")</f>
        <v/>
      </c>
      <c r="E105" s="11" t="str">
        <f>IFERROR(VLOOKUP(Таблица72310[[#This Row],[НОМЕР]],#REF!,6),"")</f>
        <v/>
      </c>
      <c r="F105" s="13" t="str">
        <f>IFERROR(VLOOKUP(Таблица72310[[#This Row],[НОМЕР]],#REF!,4,0)-$J$2,"")</f>
        <v/>
      </c>
    </row>
    <row r="106" spans="2:6" ht="15" x14ac:dyDescent="0.2">
      <c r="B106" s="11" t="str">
        <f>IFERROR(VLOOKUP(Таблица72310[[#This Row],[НОМЕР]],#REF!,9,0),"")</f>
        <v/>
      </c>
      <c r="C106" s="12">
        <f>IF(Категорії!P255&lt;&gt;9999,Категорії!P255,"")</f>
        <v>0</v>
      </c>
      <c r="D106" s="11" t="str">
        <f>IFERROR(VLOOKUP(Таблица72310[[#This Row],[НОМЕР]],#REF!,2),"")</f>
        <v/>
      </c>
      <c r="E106" s="11" t="str">
        <f>IFERROR(VLOOKUP(Таблица72310[[#This Row],[НОМЕР]],#REF!,6),"")</f>
        <v/>
      </c>
      <c r="F106" s="13" t="str">
        <f>IFERROR(VLOOKUP(Таблица72310[[#This Row],[НОМЕР]],#REF!,4,0)-$J$2,"")</f>
        <v/>
      </c>
    </row>
    <row r="107" spans="2:6" ht="15" x14ac:dyDescent="0.2">
      <c r="B107" s="11" t="str">
        <f>IFERROR(VLOOKUP(Таблица72310[[#This Row],[НОМЕР]],#REF!,9,0),"")</f>
        <v/>
      </c>
      <c r="C107" s="12">
        <f>IF(Категорії!P256&lt;&gt;9999,Категорії!P256,"")</f>
        <v>0</v>
      </c>
      <c r="D107" s="11" t="str">
        <f>IFERROR(VLOOKUP(Таблица72310[[#This Row],[НОМЕР]],#REF!,2),"")</f>
        <v/>
      </c>
      <c r="E107" s="11" t="str">
        <f>IFERROR(VLOOKUP(Таблица72310[[#This Row],[НОМЕР]],#REF!,6),"")</f>
        <v/>
      </c>
      <c r="F107" s="13" t="str">
        <f>IFERROR(VLOOKUP(Таблица72310[[#This Row],[НОМЕР]],#REF!,4,0)-$J$2,"")</f>
        <v/>
      </c>
    </row>
    <row r="108" spans="2:6" ht="15" x14ac:dyDescent="0.2">
      <c r="B108" s="11" t="str">
        <f>IFERROR(VLOOKUP(Таблица72310[[#This Row],[НОМЕР]],#REF!,9,0),"")</f>
        <v/>
      </c>
      <c r="C108" s="12">
        <f>IF(Категорії!P257&lt;&gt;9999,Категорії!P257,"")</f>
        <v>0</v>
      </c>
      <c r="D108" s="11" t="str">
        <f>IFERROR(VLOOKUP(Таблица72310[[#This Row],[НОМЕР]],#REF!,2),"")</f>
        <v/>
      </c>
      <c r="E108" s="11" t="str">
        <f>IFERROR(VLOOKUP(Таблица72310[[#This Row],[НОМЕР]],#REF!,6),"")</f>
        <v/>
      </c>
      <c r="F108" s="13" t="str">
        <f>IFERROR(VLOOKUP(Таблица72310[[#This Row],[НОМЕР]],#REF!,4,0)-$J$2,"")</f>
        <v/>
      </c>
    </row>
    <row r="109" spans="2:6" ht="15" x14ac:dyDescent="0.2">
      <c r="B109" s="11" t="str">
        <f>IFERROR(VLOOKUP(Таблица72310[[#This Row],[НОМЕР]],#REF!,9,0),"")</f>
        <v/>
      </c>
      <c r="C109" s="12">
        <f>IF(Категорії!P258&lt;&gt;9999,Категорії!P258,"")</f>
        <v>0</v>
      </c>
      <c r="D109" s="11" t="str">
        <f>IFERROR(VLOOKUP(Таблица72310[[#This Row],[НОМЕР]],#REF!,2),"")</f>
        <v/>
      </c>
      <c r="E109" s="11" t="str">
        <f>IFERROR(VLOOKUP(Таблица72310[[#This Row],[НОМЕР]],#REF!,6),"")</f>
        <v/>
      </c>
      <c r="F109" s="13" t="str">
        <f>IFERROR(VLOOKUP(Таблица72310[[#This Row],[НОМЕР]],#REF!,4,0)-$J$2,"")</f>
        <v/>
      </c>
    </row>
    <row r="110" spans="2:6" ht="15" x14ac:dyDescent="0.2">
      <c r="B110" s="11" t="str">
        <f>IFERROR(VLOOKUP(Таблица72310[[#This Row],[НОМЕР]],#REF!,9,0),"")</f>
        <v/>
      </c>
      <c r="C110" s="12">
        <f>IF(Категорії!P259&lt;&gt;9999,Категорії!P259,"")</f>
        <v>0</v>
      </c>
      <c r="D110" s="11" t="str">
        <f>IFERROR(VLOOKUP(Таблица72310[[#This Row],[НОМЕР]],#REF!,2),"")</f>
        <v/>
      </c>
      <c r="E110" s="11" t="str">
        <f>IFERROR(VLOOKUP(Таблица72310[[#This Row],[НОМЕР]],#REF!,6),"")</f>
        <v/>
      </c>
      <c r="F110" s="13" t="str">
        <f>IFERROR(VLOOKUP(Таблица72310[[#This Row],[НОМЕР]],#REF!,4,0)-$J$2,"")</f>
        <v/>
      </c>
    </row>
    <row r="111" spans="2:6" ht="15" x14ac:dyDescent="0.2">
      <c r="B111" s="11" t="str">
        <f>IFERROR(VLOOKUP(Таблица72310[[#This Row],[НОМЕР]],#REF!,9,0),"")</f>
        <v/>
      </c>
      <c r="C111" s="12">
        <f>IF(Категорії!P260&lt;&gt;9999,Категорії!P260,"")</f>
        <v>0</v>
      </c>
      <c r="D111" s="11" t="str">
        <f>IFERROR(VLOOKUP(Таблица72310[[#This Row],[НОМЕР]],#REF!,2),"")</f>
        <v/>
      </c>
      <c r="E111" s="11" t="str">
        <f>IFERROR(VLOOKUP(Таблица72310[[#This Row],[НОМЕР]],#REF!,6),"")</f>
        <v/>
      </c>
      <c r="F111" s="13" t="str">
        <f>IFERROR(VLOOKUP(Таблица72310[[#This Row],[НОМЕР]],#REF!,4,0)-$J$2,"")</f>
        <v/>
      </c>
    </row>
    <row r="112" spans="2:6" ht="15" x14ac:dyDescent="0.2">
      <c r="B112" s="11" t="str">
        <f>IFERROR(VLOOKUP(Таблица72310[[#This Row],[НОМЕР]],#REF!,9,0),"")</f>
        <v/>
      </c>
      <c r="C112" s="12">
        <f>IF(Категорії!P261&lt;&gt;9999,Категорії!P261,"")</f>
        <v>0</v>
      </c>
      <c r="D112" s="11" t="str">
        <f>IFERROR(VLOOKUP(Таблица72310[[#This Row],[НОМЕР]],#REF!,2),"")</f>
        <v/>
      </c>
      <c r="E112" s="11" t="str">
        <f>IFERROR(VLOOKUP(Таблица72310[[#This Row],[НОМЕР]],#REF!,6),"")</f>
        <v/>
      </c>
      <c r="F112" s="13" t="str">
        <f>IFERROR(VLOOKUP(Таблица72310[[#This Row],[НОМЕР]],#REF!,4,0)-$J$2,"")</f>
        <v/>
      </c>
    </row>
    <row r="113" spans="2:6" ht="15" x14ac:dyDescent="0.2">
      <c r="B113" s="11" t="str">
        <f>IFERROR(VLOOKUP(Таблица72310[[#This Row],[НОМЕР]],#REF!,9,0),"")</f>
        <v/>
      </c>
      <c r="C113" s="12">
        <f>IF(Категорії!P262&lt;&gt;9999,Категорії!P262,"")</f>
        <v>0</v>
      </c>
      <c r="D113" s="11" t="str">
        <f>IFERROR(VLOOKUP(Таблица72310[[#This Row],[НОМЕР]],#REF!,2),"")</f>
        <v/>
      </c>
      <c r="E113" s="11" t="str">
        <f>IFERROR(VLOOKUP(Таблица72310[[#This Row],[НОМЕР]],#REF!,6),"")</f>
        <v/>
      </c>
      <c r="F113" s="13" t="str">
        <f>IFERROR(VLOOKUP(Таблица72310[[#This Row],[НОМЕР]],#REF!,4,0)-$J$2,"")</f>
        <v/>
      </c>
    </row>
    <row r="114" spans="2:6" ht="15" x14ac:dyDescent="0.2">
      <c r="B114" s="11" t="str">
        <f>IFERROR(VLOOKUP(Таблица72310[[#This Row],[НОМЕР]],#REF!,9,0),"")</f>
        <v/>
      </c>
      <c r="C114" s="12">
        <f>IF(Категорії!P263&lt;&gt;9999,Категорії!P263,"")</f>
        <v>0</v>
      </c>
      <c r="D114" s="11" t="str">
        <f>IFERROR(VLOOKUP(Таблица72310[[#This Row],[НОМЕР]],#REF!,2),"")</f>
        <v/>
      </c>
      <c r="E114" s="11" t="str">
        <f>IFERROR(VLOOKUP(Таблица72310[[#This Row],[НОМЕР]],#REF!,6),"")</f>
        <v/>
      </c>
      <c r="F114" s="13" t="str">
        <f>IFERROR(VLOOKUP(Таблица72310[[#This Row],[НОМЕР]],#REF!,4,0)-$J$2,"")</f>
        <v/>
      </c>
    </row>
    <row r="115" spans="2:6" ht="15" x14ac:dyDescent="0.2">
      <c r="B115" s="11" t="str">
        <f>IFERROR(VLOOKUP(Таблица72310[[#This Row],[НОМЕР]],#REF!,9,0),"")</f>
        <v/>
      </c>
      <c r="C115" s="12">
        <f>IF(Категорії!P264&lt;&gt;9999,Категорії!P264,"")</f>
        <v>0</v>
      </c>
      <c r="D115" s="11" t="str">
        <f>IFERROR(VLOOKUP(Таблица72310[[#This Row],[НОМЕР]],#REF!,2),"")</f>
        <v/>
      </c>
      <c r="E115" s="11" t="str">
        <f>IFERROR(VLOOKUP(Таблица72310[[#This Row],[НОМЕР]],#REF!,6),"")</f>
        <v/>
      </c>
      <c r="F115" s="13" t="str">
        <f>IFERROR(VLOOKUP(Таблица72310[[#This Row],[НОМЕР]],#REF!,4,0)-$J$2,"")</f>
        <v/>
      </c>
    </row>
    <row r="116" spans="2:6" ht="15" x14ac:dyDescent="0.2">
      <c r="B116" s="11" t="str">
        <f>IFERROR(VLOOKUP(Таблица72310[[#This Row],[НОМЕР]],#REF!,9,0),"")</f>
        <v/>
      </c>
      <c r="C116" s="12">
        <f>IF(Категорії!P265&lt;&gt;9999,Категорії!P265,"")</f>
        <v>0</v>
      </c>
      <c r="D116" s="11" t="str">
        <f>IFERROR(VLOOKUP(Таблица72310[[#This Row],[НОМЕР]],#REF!,2),"")</f>
        <v/>
      </c>
      <c r="E116" s="11" t="str">
        <f>IFERROR(VLOOKUP(Таблица72310[[#This Row],[НОМЕР]],#REF!,6),"")</f>
        <v/>
      </c>
      <c r="F116" s="13" t="str">
        <f>IFERROR(VLOOKUP(Таблица72310[[#This Row],[НОМЕР]],#REF!,4,0)-$J$2,"")</f>
        <v/>
      </c>
    </row>
    <row r="117" spans="2:6" ht="15" x14ac:dyDescent="0.2">
      <c r="B117" s="11" t="str">
        <f>IFERROR(VLOOKUP(Таблица72310[[#This Row],[НОМЕР]],#REF!,9,0),"")</f>
        <v/>
      </c>
      <c r="C117" s="12">
        <f>IF(Категорії!P266&lt;&gt;9999,Категорії!P266,"")</f>
        <v>0</v>
      </c>
      <c r="D117" s="11" t="str">
        <f>IFERROR(VLOOKUP(Таблица72310[[#This Row],[НОМЕР]],#REF!,2),"")</f>
        <v/>
      </c>
      <c r="E117" s="11" t="str">
        <f>IFERROR(VLOOKUP(Таблица72310[[#This Row],[НОМЕР]],#REF!,6),"")</f>
        <v/>
      </c>
      <c r="F117" s="13" t="str">
        <f>IFERROR(VLOOKUP(Таблица72310[[#This Row],[НОМЕР]],#REF!,4,0)-$J$2,"")</f>
        <v/>
      </c>
    </row>
    <row r="118" spans="2:6" ht="15" x14ac:dyDescent="0.2">
      <c r="B118" s="11" t="str">
        <f>IFERROR(VLOOKUP(Таблица72310[[#This Row],[НОМЕР]],#REF!,9,0),"")</f>
        <v/>
      </c>
      <c r="C118" s="12">
        <f>IF(Категорії!P267&lt;&gt;9999,Категорії!P267,"")</f>
        <v>0</v>
      </c>
      <c r="D118" s="11" t="str">
        <f>IFERROR(VLOOKUP(Таблица72310[[#This Row],[НОМЕР]],#REF!,2),"")</f>
        <v/>
      </c>
      <c r="E118" s="11" t="str">
        <f>IFERROR(VLOOKUP(Таблица72310[[#This Row],[НОМЕР]],#REF!,6),"")</f>
        <v/>
      </c>
      <c r="F118" s="13" t="str">
        <f>IFERROR(VLOOKUP(Таблица72310[[#This Row],[НОМЕР]],#REF!,4,0)-$J$2,"")</f>
        <v/>
      </c>
    </row>
    <row r="119" spans="2:6" ht="15" x14ac:dyDescent="0.2">
      <c r="B119" s="11" t="str">
        <f>IFERROR(VLOOKUP(Таблица72310[[#This Row],[НОМЕР]],#REF!,9,0),"")</f>
        <v/>
      </c>
      <c r="C119" s="12">
        <f>IF(Категорії!P268&lt;&gt;9999,Категорії!P268,"")</f>
        <v>0</v>
      </c>
      <c r="D119" s="11" t="str">
        <f>IFERROR(VLOOKUP(Таблица72310[[#This Row],[НОМЕР]],#REF!,2),"")</f>
        <v/>
      </c>
      <c r="E119" s="11" t="str">
        <f>IFERROR(VLOOKUP(Таблица72310[[#This Row],[НОМЕР]],#REF!,6),"")</f>
        <v/>
      </c>
      <c r="F119" s="13" t="str">
        <f>IFERROR(VLOOKUP(Таблица72310[[#This Row],[НОМЕР]],#REF!,4,0)-$J$2,"")</f>
        <v/>
      </c>
    </row>
    <row r="120" spans="2:6" ht="15" x14ac:dyDescent="0.2">
      <c r="B120" s="11" t="str">
        <f>IFERROR(VLOOKUP(Таблица72310[[#This Row],[НОМЕР]],#REF!,9,0),"")</f>
        <v/>
      </c>
      <c r="C120" s="12">
        <f>IF(Категорії!P269&lt;&gt;9999,Категорії!P269,"")</f>
        <v>0</v>
      </c>
      <c r="D120" s="11" t="str">
        <f>IFERROR(VLOOKUP(Таблица72310[[#This Row],[НОМЕР]],#REF!,2),"")</f>
        <v/>
      </c>
      <c r="E120" s="11" t="str">
        <f>IFERROR(VLOOKUP(Таблица72310[[#This Row],[НОМЕР]],#REF!,6),"")</f>
        <v/>
      </c>
      <c r="F120" s="13" t="str">
        <f>IFERROR(VLOOKUP(Таблица72310[[#This Row],[НОМЕР]],#REF!,4,0)-$J$2,"")</f>
        <v/>
      </c>
    </row>
    <row r="121" spans="2:6" ht="15" x14ac:dyDescent="0.2">
      <c r="B121" s="11" t="str">
        <f>IFERROR(VLOOKUP(Таблица72310[[#This Row],[НОМЕР]],#REF!,9,0),"")</f>
        <v/>
      </c>
      <c r="C121" s="12">
        <f>IF(Категорії!P270&lt;&gt;9999,Категорії!P270,"")</f>
        <v>0</v>
      </c>
      <c r="D121" s="11" t="str">
        <f>IFERROR(VLOOKUP(Таблица72310[[#This Row],[НОМЕР]],#REF!,2),"")</f>
        <v/>
      </c>
      <c r="E121" s="11" t="str">
        <f>IFERROR(VLOOKUP(Таблица72310[[#This Row],[НОМЕР]],#REF!,6),"")</f>
        <v/>
      </c>
      <c r="F121" s="13" t="str">
        <f>IFERROR(VLOOKUP(Таблица72310[[#This Row],[НОМЕР]],#REF!,4,0)-$J$2,"")</f>
        <v/>
      </c>
    </row>
    <row r="122" spans="2:6" ht="15" x14ac:dyDescent="0.2">
      <c r="B122" s="11" t="str">
        <f>IFERROR(VLOOKUP(Таблица72310[[#This Row],[НОМЕР]],#REF!,9,0),"")</f>
        <v/>
      </c>
      <c r="C122" s="12">
        <f>IF(Категорії!P271&lt;&gt;9999,Категорії!P271,"")</f>
        <v>0</v>
      </c>
      <c r="D122" s="11" t="str">
        <f>IFERROR(VLOOKUP(Таблица72310[[#This Row],[НОМЕР]],#REF!,2),"")</f>
        <v/>
      </c>
      <c r="E122" s="11" t="str">
        <f>IFERROR(VLOOKUP(Таблица72310[[#This Row],[НОМЕР]],#REF!,6),"")</f>
        <v/>
      </c>
      <c r="F122" s="13" t="str">
        <f>IFERROR(VLOOKUP(Таблица72310[[#This Row],[НОМЕР]],#REF!,4,0)-$J$2,"")</f>
        <v/>
      </c>
    </row>
    <row r="123" spans="2:6" ht="15" x14ac:dyDescent="0.2">
      <c r="B123" s="11" t="str">
        <f>IFERROR(VLOOKUP(Таблица72310[[#This Row],[НОМЕР]],#REF!,9,0),"")</f>
        <v/>
      </c>
      <c r="C123" s="12">
        <f>IF(Категорії!P272&lt;&gt;9999,Категорії!P272,"")</f>
        <v>0</v>
      </c>
      <c r="D123" s="11" t="str">
        <f>IFERROR(VLOOKUP(Таблица72310[[#This Row],[НОМЕР]],#REF!,2),"")</f>
        <v/>
      </c>
      <c r="E123" s="11" t="str">
        <f>IFERROR(VLOOKUP(Таблица72310[[#This Row],[НОМЕР]],#REF!,6),"")</f>
        <v/>
      </c>
      <c r="F123" s="13" t="str">
        <f>IFERROR(VLOOKUP(Таблица72310[[#This Row],[НОМЕР]],#REF!,4,0)-$J$2,"")</f>
        <v/>
      </c>
    </row>
    <row r="124" spans="2:6" ht="15" x14ac:dyDescent="0.2">
      <c r="B124" s="11" t="str">
        <f>IFERROR(VLOOKUP(Таблица72310[[#This Row],[НОМЕР]],#REF!,9,0),"")</f>
        <v/>
      </c>
      <c r="C124" s="12">
        <f>IF(Категорії!P273&lt;&gt;9999,Категорії!P273,"")</f>
        <v>0</v>
      </c>
      <c r="D124" s="11" t="str">
        <f>IFERROR(VLOOKUP(Таблица72310[[#This Row],[НОМЕР]],#REF!,2),"")</f>
        <v/>
      </c>
      <c r="E124" s="11" t="str">
        <f>IFERROR(VLOOKUP(Таблица72310[[#This Row],[НОМЕР]],#REF!,6),"")</f>
        <v/>
      </c>
      <c r="F124" s="13" t="str">
        <f>IFERROR(VLOOKUP(Таблица72310[[#This Row],[НОМЕР]],#REF!,4,0)-$J$2,"")</f>
        <v/>
      </c>
    </row>
    <row r="125" spans="2:6" ht="15" x14ac:dyDescent="0.2">
      <c r="B125" s="11" t="str">
        <f>IFERROR(VLOOKUP(Таблица72310[[#This Row],[НОМЕР]],#REF!,9,0),"")</f>
        <v/>
      </c>
      <c r="C125" s="12">
        <f>IF(Категорії!P274&lt;&gt;9999,Категорії!P274,"")</f>
        <v>0</v>
      </c>
      <c r="D125" s="11" t="str">
        <f>IFERROR(VLOOKUP(Таблица72310[[#This Row],[НОМЕР]],#REF!,2),"")</f>
        <v/>
      </c>
      <c r="E125" s="11" t="str">
        <f>IFERROR(VLOOKUP(Таблица72310[[#This Row],[НОМЕР]],#REF!,6),"")</f>
        <v/>
      </c>
      <c r="F125" s="13" t="str">
        <f>IFERROR(VLOOKUP(Таблица72310[[#This Row],[НОМЕР]],#REF!,4,0)-$J$2,"")</f>
        <v/>
      </c>
    </row>
    <row r="126" spans="2:6" ht="15" x14ac:dyDescent="0.2">
      <c r="B126" s="11" t="str">
        <f>IFERROR(VLOOKUP(Таблица72310[[#This Row],[НОМЕР]],#REF!,9,0),"")</f>
        <v/>
      </c>
      <c r="C126" s="12">
        <f>IF(Категорії!P275&lt;&gt;9999,Категорії!P275,"")</f>
        <v>0</v>
      </c>
      <c r="D126" s="11" t="str">
        <f>IFERROR(VLOOKUP(Таблица72310[[#This Row],[НОМЕР]],#REF!,2),"")</f>
        <v/>
      </c>
      <c r="E126" s="11" t="str">
        <f>IFERROR(VLOOKUP(Таблица72310[[#This Row],[НОМЕР]],#REF!,6),"")</f>
        <v/>
      </c>
      <c r="F126" s="13" t="str">
        <f>IFERROR(VLOOKUP(Таблица72310[[#This Row],[НОМЕР]],#REF!,4,0)-$J$2,"")</f>
        <v/>
      </c>
    </row>
    <row r="127" spans="2:6" ht="15" x14ac:dyDescent="0.2">
      <c r="B127" s="11" t="str">
        <f>IFERROR(VLOOKUP(Таблица72310[[#This Row],[НОМЕР]],#REF!,9,0),"")</f>
        <v/>
      </c>
      <c r="C127" s="12">
        <f>IF(Категорії!P276&lt;&gt;9999,Категорії!P276,"")</f>
        <v>0</v>
      </c>
      <c r="D127" s="11" t="str">
        <f>IFERROR(VLOOKUP(Таблица72310[[#This Row],[НОМЕР]],#REF!,2),"")</f>
        <v/>
      </c>
      <c r="E127" s="11" t="str">
        <f>IFERROR(VLOOKUP(Таблица72310[[#This Row],[НОМЕР]],#REF!,6),"")</f>
        <v/>
      </c>
      <c r="F127" s="13" t="str">
        <f>IFERROR(VLOOKUP(Таблица72310[[#This Row],[НОМЕР]],#REF!,4,0)-$J$2,"")</f>
        <v/>
      </c>
    </row>
    <row r="128" spans="2:6" ht="15" x14ac:dyDescent="0.2">
      <c r="B128" s="11" t="str">
        <f>IFERROR(VLOOKUP(Таблица72310[[#This Row],[НОМЕР]],#REF!,9,0),"")</f>
        <v/>
      </c>
      <c r="C128" s="12">
        <f>IF(Категорії!P277&lt;&gt;9999,Категорії!P277,"")</f>
        <v>0</v>
      </c>
      <c r="D128" s="11" t="str">
        <f>IFERROR(VLOOKUP(Таблица72310[[#This Row],[НОМЕР]],#REF!,2),"")</f>
        <v/>
      </c>
      <c r="E128" s="11" t="str">
        <f>IFERROR(VLOOKUP(Таблица72310[[#This Row],[НОМЕР]],#REF!,6),"")</f>
        <v/>
      </c>
      <c r="F128" s="13" t="str">
        <f>IFERROR(VLOOKUP(Таблица72310[[#This Row],[НОМЕР]],#REF!,4,0)-$J$2,"")</f>
        <v/>
      </c>
    </row>
    <row r="129" spans="2:6" ht="15" x14ac:dyDescent="0.2">
      <c r="B129" s="11" t="str">
        <f>IFERROR(VLOOKUP(Таблица72310[[#This Row],[НОМЕР]],#REF!,9,0),"")</f>
        <v/>
      </c>
      <c r="C129" s="12">
        <f>IF(Категорії!P278&lt;&gt;9999,Категорії!P278,"")</f>
        <v>0</v>
      </c>
      <c r="D129" s="11" t="str">
        <f>IFERROR(VLOOKUP(Таблица72310[[#This Row],[НОМЕР]],#REF!,2),"")</f>
        <v/>
      </c>
      <c r="E129" s="11" t="str">
        <f>IFERROR(VLOOKUP(Таблица72310[[#This Row],[НОМЕР]],#REF!,6),"")</f>
        <v/>
      </c>
      <c r="F129" s="13" t="str">
        <f>IFERROR(VLOOKUP(Таблица72310[[#This Row],[НОМЕР]],#REF!,4,0)-$J$2,"")</f>
        <v/>
      </c>
    </row>
    <row r="130" spans="2:6" ht="15" x14ac:dyDescent="0.2">
      <c r="B130" s="11" t="str">
        <f>IFERROR(VLOOKUP(Таблица72310[[#This Row],[НОМЕР]],#REF!,9,0),"")</f>
        <v/>
      </c>
      <c r="C130" s="12">
        <f>IF(Категорії!P279&lt;&gt;9999,Категорії!P279,"")</f>
        <v>0</v>
      </c>
      <c r="D130" s="11" t="str">
        <f>IFERROR(VLOOKUP(Таблица72310[[#This Row],[НОМЕР]],#REF!,2),"")</f>
        <v/>
      </c>
      <c r="E130" s="11" t="str">
        <f>IFERROR(VLOOKUP(Таблица72310[[#This Row],[НОМЕР]],#REF!,6),"")</f>
        <v/>
      </c>
      <c r="F130" s="13" t="str">
        <f>IFERROR(VLOOKUP(Таблица72310[[#This Row],[НОМЕР]],#REF!,4,0)-$J$2,"")</f>
        <v/>
      </c>
    </row>
    <row r="131" spans="2:6" ht="15" x14ac:dyDescent="0.2">
      <c r="B131" s="11" t="str">
        <f>IFERROR(VLOOKUP(Таблица72310[[#This Row],[НОМЕР]],#REF!,9,0),"")</f>
        <v/>
      </c>
      <c r="C131" s="12">
        <f>IF(Категорії!P280&lt;&gt;9999,Категорії!P280,"")</f>
        <v>0</v>
      </c>
      <c r="D131" s="11" t="str">
        <f>IFERROR(VLOOKUP(Таблица72310[[#This Row],[НОМЕР]],#REF!,2),"")</f>
        <v/>
      </c>
      <c r="E131" s="11" t="str">
        <f>IFERROR(VLOOKUP(Таблица72310[[#This Row],[НОМЕР]],#REF!,6),"")</f>
        <v/>
      </c>
      <c r="F131" s="13" t="str">
        <f>IFERROR(VLOOKUP(Таблица72310[[#This Row],[НОМЕР]],#REF!,4,0)-$J$2,"")</f>
        <v/>
      </c>
    </row>
    <row r="132" spans="2:6" ht="15" x14ac:dyDescent="0.2">
      <c r="B132" s="11" t="str">
        <f>IFERROR(VLOOKUP(Таблица72310[[#This Row],[НОМЕР]],#REF!,9,0),"")</f>
        <v/>
      </c>
      <c r="C132" s="12">
        <f>IF(Категорії!P281&lt;&gt;9999,Категорії!P281,"")</f>
        <v>0</v>
      </c>
      <c r="D132" s="11" t="str">
        <f>IFERROR(VLOOKUP(Таблица72310[[#This Row],[НОМЕР]],#REF!,2),"")</f>
        <v/>
      </c>
      <c r="E132" s="11" t="str">
        <f>IFERROR(VLOOKUP(Таблица72310[[#This Row],[НОМЕР]],#REF!,6),"")</f>
        <v/>
      </c>
      <c r="F132" s="13" t="str">
        <f>IFERROR(VLOOKUP(Таблица72310[[#This Row],[НОМЕР]],#REF!,4,0)-$J$2,"")</f>
        <v/>
      </c>
    </row>
    <row r="133" spans="2:6" ht="15" x14ac:dyDescent="0.2">
      <c r="B133" s="11" t="str">
        <f>IFERROR(VLOOKUP(Таблица72310[[#This Row],[НОМЕР]],#REF!,9,0),"")</f>
        <v/>
      </c>
      <c r="C133" s="12">
        <f>IF(Категорії!P282&lt;&gt;9999,Категорії!P282,"")</f>
        <v>0</v>
      </c>
      <c r="D133" s="11" t="str">
        <f>IFERROR(VLOOKUP(Таблица72310[[#This Row],[НОМЕР]],#REF!,2),"")</f>
        <v/>
      </c>
      <c r="E133" s="11" t="str">
        <f>IFERROR(VLOOKUP(Таблица72310[[#This Row],[НОМЕР]],#REF!,6),"")</f>
        <v/>
      </c>
      <c r="F133" s="13" t="str">
        <f>IFERROR(VLOOKUP(Таблица72310[[#This Row],[НОМЕР]],#REF!,4,0)-$J$2,"")</f>
        <v/>
      </c>
    </row>
    <row r="134" spans="2:6" ht="15" x14ac:dyDescent="0.2">
      <c r="B134" s="11" t="str">
        <f>IFERROR(VLOOKUP(Таблица72310[[#This Row],[НОМЕР]],#REF!,9,0),"")</f>
        <v/>
      </c>
      <c r="C134" s="12">
        <f>IF(Категорії!P283&lt;&gt;9999,Категорії!P283,"")</f>
        <v>0</v>
      </c>
      <c r="D134" s="11" t="str">
        <f>IFERROR(VLOOKUP(Таблица72310[[#This Row],[НОМЕР]],#REF!,2),"")</f>
        <v/>
      </c>
      <c r="E134" s="11" t="str">
        <f>IFERROR(VLOOKUP(Таблица72310[[#This Row],[НОМЕР]],#REF!,6),"")</f>
        <v/>
      </c>
      <c r="F134" s="13" t="str">
        <f>IFERROR(VLOOKUP(Таблица72310[[#This Row],[НОМЕР]],#REF!,4,0)-$J$2,"")</f>
        <v/>
      </c>
    </row>
    <row r="135" spans="2:6" ht="15" x14ac:dyDescent="0.2">
      <c r="B135" s="11" t="str">
        <f>IFERROR(VLOOKUP(Таблица72310[[#This Row],[НОМЕР]],#REF!,9,0),"")</f>
        <v/>
      </c>
      <c r="C135" s="12">
        <f>IF(Категорії!P284&lt;&gt;9999,Категорії!P284,"")</f>
        <v>0</v>
      </c>
      <c r="D135" s="11" t="str">
        <f>IFERROR(VLOOKUP(Таблица72310[[#This Row],[НОМЕР]],#REF!,2),"")</f>
        <v/>
      </c>
      <c r="E135" s="11" t="str">
        <f>IFERROR(VLOOKUP(Таблица72310[[#This Row],[НОМЕР]],#REF!,6),"")</f>
        <v/>
      </c>
      <c r="F135" s="13" t="str">
        <f>IFERROR(VLOOKUP(Таблица72310[[#This Row],[НОМЕР]],#REF!,4,0)-$J$2,"")</f>
        <v/>
      </c>
    </row>
    <row r="136" spans="2:6" ht="15" x14ac:dyDescent="0.2">
      <c r="B136" s="11" t="str">
        <f>IFERROR(VLOOKUP(Таблица72310[[#This Row],[НОМЕР]],#REF!,9,0),"")</f>
        <v/>
      </c>
      <c r="C136" s="12">
        <f>IF(Категорії!P285&lt;&gt;9999,Категорії!P285,"")</f>
        <v>0</v>
      </c>
      <c r="D136" s="11" t="str">
        <f>IFERROR(VLOOKUP(Таблица72310[[#This Row],[НОМЕР]],#REF!,2),"")</f>
        <v/>
      </c>
      <c r="E136" s="11" t="str">
        <f>IFERROR(VLOOKUP(Таблица72310[[#This Row],[НОМЕР]],#REF!,6),"")</f>
        <v/>
      </c>
      <c r="F136" s="13" t="str">
        <f>IFERROR(VLOOKUP(Таблица72310[[#This Row],[НОМЕР]],#REF!,4,0)-$J$2,"")</f>
        <v/>
      </c>
    </row>
    <row r="137" spans="2:6" ht="15" x14ac:dyDescent="0.2">
      <c r="B137" s="11" t="str">
        <f>IFERROR(VLOOKUP(Таблица72310[[#This Row],[НОМЕР]],#REF!,9,0),"")</f>
        <v/>
      </c>
      <c r="C137" s="12">
        <f>IF(Категорії!P286&lt;&gt;9999,Категорії!P286,"")</f>
        <v>0</v>
      </c>
      <c r="D137" s="11" t="str">
        <f>IFERROR(VLOOKUP(Таблица72310[[#This Row],[НОМЕР]],#REF!,2),"")</f>
        <v/>
      </c>
      <c r="E137" s="11" t="str">
        <f>IFERROR(VLOOKUP(Таблица72310[[#This Row],[НОМЕР]],#REF!,6),"")</f>
        <v/>
      </c>
      <c r="F137" s="13" t="str">
        <f>IFERROR(VLOOKUP(Таблица72310[[#This Row],[НОМЕР]],#REF!,4,0)-$J$2,"")</f>
        <v/>
      </c>
    </row>
    <row r="138" spans="2:6" ht="15" x14ac:dyDescent="0.2">
      <c r="B138" s="11" t="str">
        <f>IFERROR(VLOOKUP(Таблица72310[[#This Row],[НОМЕР]],#REF!,9,0),"")</f>
        <v/>
      </c>
      <c r="C138" s="12">
        <f>IF(Категорії!P287&lt;&gt;9999,Категорії!P287,"")</f>
        <v>0</v>
      </c>
      <c r="D138" s="11" t="str">
        <f>IFERROR(VLOOKUP(Таблица72310[[#This Row],[НОМЕР]],#REF!,2),"")</f>
        <v/>
      </c>
      <c r="E138" s="11" t="str">
        <f>IFERROR(VLOOKUP(Таблица72310[[#This Row],[НОМЕР]],#REF!,6),"")</f>
        <v/>
      </c>
      <c r="F138" s="13" t="str">
        <f>IFERROR(VLOOKUP(Таблица72310[[#This Row],[НОМЕР]],#REF!,4,0)-$J$2,"")</f>
        <v/>
      </c>
    </row>
    <row r="139" spans="2:6" ht="15" x14ac:dyDescent="0.2">
      <c r="B139" s="11" t="str">
        <f>IFERROR(VLOOKUP(Таблица72310[[#This Row],[НОМЕР]],#REF!,9,0),"")</f>
        <v/>
      </c>
      <c r="C139" s="12">
        <f>IF(Категорії!P288&lt;&gt;9999,Категорії!P288,"")</f>
        <v>0</v>
      </c>
      <c r="D139" s="11" t="str">
        <f>IFERROR(VLOOKUP(Таблица72310[[#This Row],[НОМЕР]],#REF!,2),"")</f>
        <v/>
      </c>
      <c r="E139" s="11" t="str">
        <f>IFERROR(VLOOKUP(Таблица72310[[#This Row],[НОМЕР]],#REF!,6),"")</f>
        <v/>
      </c>
      <c r="F139" s="13" t="str">
        <f>IFERROR(VLOOKUP(Таблица72310[[#This Row],[НОМЕР]],#REF!,4,0)-$J$2,"")</f>
        <v/>
      </c>
    </row>
    <row r="140" spans="2:6" ht="15" x14ac:dyDescent="0.2">
      <c r="B140" s="11" t="str">
        <f>IFERROR(VLOOKUP(Таблица72310[[#This Row],[НОМЕР]],#REF!,9,0),"")</f>
        <v/>
      </c>
      <c r="C140" s="12">
        <f>IF(Категорії!P289&lt;&gt;9999,Категорії!P289,"")</f>
        <v>0</v>
      </c>
      <c r="D140" s="11" t="str">
        <f>IFERROR(VLOOKUP(Таблица72310[[#This Row],[НОМЕР]],#REF!,2),"")</f>
        <v/>
      </c>
      <c r="E140" s="11" t="str">
        <f>IFERROR(VLOOKUP(Таблица72310[[#This Row],[НОМЕР]],#REF!,6),"")</f>
        <v/>
      </c>
      <c r="F140" s="13" t="str">
        <f>IFERROR(VLOOKUP(Таблица72310[[#This Row],[НОМЕР]],#REF!,4,0)-$J$2,"")</f>
        <v/>
      </c>
    </row>
    <row r="141" spans="2:6" ht="15" x14ac:dyDescent="0.2">
      <c r="B141" s="11" t="str">
        <f>IFERROR(VLOOKUP(Таблица72310[[#This Row],[НОМЕР]],#REF!,9,0),"")</f>
        <v/>
      </c>
      <c r="C141" s="12">
        <f>IF(Категорії!P290&lt;&gt;9999,Категорії!P290,"")</f>
        <v>0</v>
      </c>
      <c r="D141" s="11" t="str">
        <f>IFERROR(VLOOKUP(Таблица72310[[#This Row],[НОМЕР]],#REF!,2),"")</f>
        <v/>
      </c>
      <c r="E141" s="11" t="str">
        <f>IFERROR(VLOOKUP(Таблица72310[[#This Row],[НОМЕР]],#REF!,6),"")</f>
        <v/>
      </c>
      <c r="F141" s="13" t="str">
        <f>IFERROR(VLOOKUP(Таблица72310[[#This Row],[НОМЕР]],#REF!,4,0)-$J$2,"")</f>
        <v/>
      </c>
    </row>
    <row r="142" spans="2:6" ht="15" x14ac:dyDescent="0.2">
      <c r="B142" s="11" t="str">
        <f>IFERROR(VLOOKUP(Таблица72310[[#This Row],[НОМЕР]],#REF!,9,0),"")</f>
        <v/>
      </c>
      <c r="C142" s="12">
        <f>IF(Категорії!P291&lt;&gt;9999,Категорії!P291,"")</f>
        <v>0</v>
      </c>
      <c r="D142" s="11" t="str">
        <f>IFERROR(VLOOKUP(Таблица72310[[#This Row],[НОМЕР]],#REF!,2),"")</f>
        <v/>
      </c>
      <c r="E142" s="11" t="str">
        <f>IFERROR(VLOOKUP(Таблица72310[[#This Row],[НОМЕР]],#REF!,6),"")</f>
        <v/>
      </c>
      <c r="F142" s="13" t="str">
        <f>IFERROR(VLOOKUP(Таблица72310[[#This Row],[НОМЕР]],#REF!,4,0)-$J$2,"")</f>
        <v/>
      </c>
    </row>
    <row r="143" spans="2:6" ht="15" x14ac:dyDescent="0.2">
      <c r="B143" s="11" t="str">
        <f>IFERROR(VLOOKUP(Таблица72310[[#This Row],[НОМЕР]],#REF!,9,0),"")</f>
        <v/>
      </c>
      <c r="C143" s="12">
        <f>IF(Категорії!P292&lt;&gt;9999,Категорії!P292,"")</f>
        <v>0</v>
      </c>
      <c r="D143" s="11" t="str">
        <f>IFERROR(VLOOKUP(Таблица72310[[#This Row],[НОМЕР]],#REF!,2),"")</f>
        <v/>
      </c>
      <c r="E143" s="11" t="str">
        <f>IFERROR(VLOOKUP(Таблица72310[[#This Row],[НОМЕР]],#REF!,6),"")</f>
        <v/>
      </c>
      <c r="F143" s="13" t="str">
        <f>IFERROR(VLOOKUP(Таблица72310[[#This Row],[НОМЕР]],#REF!,4,0)-$J$2,"")</f>
        <v/>
      </c>
    </row>
    <row r="144" spans="2:6" ht="15" x14ac:dyDescent="0.2">
      <c r="B144" s="11" t="str">
        <f>IFERROR(VLOOKUP(Таблица72310[[#This Row],[НОМЕР]],#REF!,9,0),"")</f>
        <v/>
      </c>
      <c r="C144" s="12">
        <f>IF(Категорії!P293&lt;&gt;9999,Категорії!P293,"")</f>
        <v>0</v>
      </c>
      <c r="D144" s="11" t="str">
        <f>IFERROR(VLOOKUP(Таблица72310[[#This Row],[НОМЕР]],#REF!,2),"")</f>
        <v/>
      </c>
      <c r="E144" s="11" t="str">
        <f>IFERROR(VLOOKUP(Таблица72310[[#This Row],[НОМЕР]],#REF!,6),"")</f>
        <v/>
      </c>
      <c r="F144" s="13" t="str">
        <f>IFERROR(VLOOKUP(Таблица72310[[#This Row],[НОМЕР]],#REF!,4,0)-$J$2,"")</f>
        <v/>
      </c>
    </row>
    <row r="145" spans="2:6" ht="15" x14ac:dyDescent="0.2">
      <c r="B145" s="11" t="str">
        <f>IFERROR(VLOOKUP(Таблица72310[[#This Row],[НОМЕР]],#REF!,9,0),"")</f>
        <v/>
      </c>
      <c r="C145" s="12">
        <f>IF(Категорії!P294&lt;&gt;9999,Категорії!P294,"")</f>
        <v>0</v>
      </c>
      <c r="D145" s="11" t="str">
        <f>IFERROR(VLOOKUP(Таблица72310[[#This Row],[НОМЕР]],#REF!,2),"")</f>
        <v/>
      </c>
      <c r="E145" s="11" t="str">
        <f>IFERROR(VLOOKUP(Таблица72310[[#This Row],[НОМЕР]],#REF!,6),"")</f>
        <v/>
      </c>
      <c r="F145" s="13" t="str">
        <f>IFERROR(VLOOKUP(Таблица72310[[#This Row],[НОМЕР]],#REF!,4,0)-$J$2,"")</f>
        <v/>
      </c>
    </row>
    <row r="146" spans="2:6" ht="15" x14ac:dyDescent="0.2">
      <c r="B146" s="11" t="str">
        <f>IFERROR(VLOOKUP(Таблица72310[[#This Row],[НОМЕР]],#REF!,9,0),"")</f>
        <v/>
      </c>
      <c r="C146" s="12">
        <f>IF(Категорії!P295&lt;&gt;9999,Категорії!P295,"")</f>
        <v>0</v>
      </c>
      <c r="D146" s="11" t="str">
        <f>IFERROR(VLOOKUP(Таблица72310[[#This Row],[НОМЕР]],#REF!,2),"")</f>
        <v/>
      </c>
      <c r="E146" s="11" t="str">
        <f>IFERROR(VLOOKUP(Таблица72310[[#This Row],[НОМЕР]],#REF!,6),"")</f>
        <v/>
      </c>
      <c r="F146" s="13" t="str">
        <f>IFERROR(VLOOKUP(Таблица72310[[#This Row],[НОМЕР]],#REF!,4,0)-$J$2,"")</f>
        <v/>
      </c>
    </row>
    <row r="147" spans="2:6" ht="15" x14ac:dyDescent="0.2">
      <c r="B147" s="11" t="str">
        <f>IFERROR(VLOOKUP(Таблица72310[[#This Row],[НОМЕР]],#REF!,9,0),"")</f>
        <v/>
      </c>
      <c r="C147" s="12">
        <f>IF(Категорії!P296&lt;&gt;9999,Категорії!P296,"")</f>
        <v>0</v>
      </c>
      <c r="D147" s="11" t="str">
        <f>IFERROR(VLOOKUP(Таблица72310[[#This Row],[НОМЕР]],#REF!,2),"")</f>
        <v/>
      </c>
      <c r="E147" s="11" t="str">
        <f>IFERROR(VLOOKUP(Таблица72310[[#This Row],[НОМЕР]],#REF!,6),"")</f>
        <v/>
      </c>
      <c r="F147" s="13" t="str">
        <f>IFERROR(VLOOKUP(Таблица72310[[#This Row],[НОМЕР]],#REF!,4,0)-$J$2,"")</f>
        <v/>
      </c>
    </row>
    <row r="148" spans="2:6" ht="15" x14ac:dyDescent="0.2">
      <c r="B148" s="11" t="str">
        <f>IFERROR(VLOOKUP(Таблица72310[[#This Row],[НОМЕР]],#REF!,9,0),"")</f>
        <v/>
      </c>
      <c r="C148" s="12">
        <f>IF(Категорії!P297&lt;&gt;9999,Категорії!P297,"")</f>
        <v>0</v>
      </c>
      <c r="D148" s="11" t="str">
        <f>IFERROR(VLOOKUP(Таблица72310[[#This Row],[НОМЕР]],#REF!,2),"")</f>
        <v/>
      </c>
      <c r="E148" s="11" t="str">
        <f>IFERROR(VLOOKUP(Таблица72310[[#This Row],[НОМЕР]],#REF!,6),"")</f>
        <v/>
      </c>
      <c r="F148" s="13" t="str">
        <f>IFERROR(VLOOKUP(Таблица72310[[#This Row],[НОМЕР]],#REF!,4,0)-$J$2,"")</f>
        <v/>
      </c>
    </row>
    <row r="149" spans="2:6" ht="15" x14ac:dyDescent="0.2">
      <c r="B149" s="11" t="str">
        <f>IFERROR(VLOOKUP(Таблица72310[[#This Row],[НОМЕР]],#REF!,9,0),"")</f>
        <v/>
      </c>
      <c r="C149" s="12">
        <f>IF(Категорії!P298&lt;&gt;9999,Категорії!P298,"")</f>
        <v>0</v>
      </c>
      <c r="D149" s="11" t="str">
        <f>IFERROR(VLOOKUP(Таблица72310[[#This Row],[НОМЕР]],#REF!,2),"")</f>
        <v/>
      </c>
      <c r="E149" s="11" t="str">
        <f>IFERROR(VLOOKUP(Таблица72310[[#This Row],[НОМЕР]],#REF!,6),"")</f>
        <v/>
      </c>
      <c r="F149" s="13" t="str">
        <f>IFERROR(VLOOKUP(Таблица72310[[#This Row],[НОМЕР]],#REF!,4,0)-$J$2,"")</f>
        <v/>
      </c>
    </row>
    <row r="150" spans="2:6" ht="15" x14ac:dyDescent="0.2">
      <c r="B150" s="11" t="str">
        <f>IFERROR(VLOOKUP(Таблица72310[[#This Row],[НОМЕР]],#REF!,9,0),"")</f>
        <v/>
      </c>
      <c r="C150" s="12">
        <f>IF(Категорії!P299&lt;&gt;9999,Категорії!P299,"")</f>
        <v>0</v>
      </c>
      <c r="D150" s="11" t="str">
        <f>IFERROR(VLOOKUP(Таблица72310[[#This Row],[НОМЕР]],#REF!,2),"")</f>
        <v/>
      </c>
      <c r="E150" s="11" t="str">
        <f>IFERROR(VLOOKUP(Таблица72310[[#This Row],[НОМЕР]],#REF!,6),"")</f>
        <v/>
      </c>
      <c r="F150" s="13" t="str">
        <f>IFERROR(VLOOKUP(Таблица72310[[#This Row],[НОМЕР]],#REF!,4,0)-$J$2,"")</f>
        <v/>
      </c>
    </row>
    <row r="151" spans="2:6" ht="15" x14ac:dyDescent="0.2">
      <c r="B151" s="11" t="str">
        <f>IFERROR(VLOOKUP(Таблица72310[[#This Row],[НОМЕР]],#REF!,9,0),"")</f>
        <v/>
      </c>
      <c r="C151" s="12">
        <f>IF(Категорії!P300&lt;&gt;9999,Категорії!P300,"")</f>
        <v>0</v>
      </c>
      <c r="D151" s="11" t="str">
        <f>IFERROR(VLOOKUP(Таблица72310[[#This Row],[НОМЕР]],#REF!,2),"")</f>
        <v/>
      </c>
      <c r="E151" s="11" t="str">
        <f>IFERROR(VLOOKUP(Таблица72310[[#This Row],[НОМЕР]],#REF!,6),"")</f>
        <v/>
      </c>
      <c r="F151" s="13" t="str">
        <f>IFERROR(VLOOKUP(Таблица72310[[#This Row],[НОМЕР]],#REF!,4,0)-$J$2,"")</f>
        <v/>
      </c>
    </row>
    <row r="152" spans="2:6" ht="15" x14ac:dyDescent="0.2">
      <c r="B152" s="11" t="str">
        <f>IFERROR(VLOOKUP(Таблица72310[[#This Row],[НОМЕР]],#REF!,9,0),"")</f>
        <v/>
      </c>
      <c r="C152" s="12">
        <f>IF(Категорії!P301&lt;&gt;9999,Категорії!P301,"")</f>
        <v>0</v>
      </c>
      <c r="D152" s="11" t="str">
        <f>IFERROR(VLOOKUP(Таблица72310[[#This Row],[НОМЕР]],#REF!,2),"")</f>
        <v/>
      </c>
      <c r="E152" s="11" t="str">
        <f>IFERROR(VLOOKUP(Таблица72310[[#This Row],[НОМЕР]],#REF!,6),"")</f>
        <v/>
      </c>
      <c r="F152" s="13" t="str">
        <f>IFERROR(VLOOKUP(Таблица72310[[#This Row],[НОМЕР]],#REF!,4,0)-$J$2,"")</f>
        <v/>
      </c>
    </row>
    <row r="153" spans="2:6" ht="15" x14ac:dyDescent="0.2">
      <c r="B153" s="11" t="str">
        <f>IFERROR(VLOOKUP(Таблица72310[[#This Row],[НОМЕР]],#REF!,9,0),"")</f>
        <v/>
      </c>
      <c r="C153" s="12">
        <f>IF(Категорії!P302&lt;&gt;9999,Категорії!P302,"")</f>
        <v>0</v>
      </c>
      <c r="D153" s="11" t="str">
        <f>IFERROR(VLOOKUP(Таблица72310[[#This Row],[НОМЕР]],#REF!,2),"")</f>
        <v/>
      </c>
      <c r="E153" s="11" t="str">
        <f>IFERROR(VLOOKUP(Таблица72310[[#This Row],[НОМЕР]],#REF!,6),"")</f>
        <v/>
      </c>
      <c r="F153" s="13" t="str">
        <f>IFERROR(VLOOKUP(Таблица72310[[#This Row],[НОМЕР]],#REF!,4,0)-$J$2,"")</f>
        <v/>
      </c>
    </row>
    <row r="154" spans="2:6" ht="15" x14ac:dyDescent="0.2">
      <c r="B154" s="11" t="str">
        <f>IFERROR(VLOOKUP(Таблица72310[[#This Row],[НОМЕР]],#REF!,9,0),"")</f>
        <v/>
      </c>
      <c r="C154" s="12">
        <f>IF(Категорії!P303&lt;&gt;9999,Категорії!P303,"")</f>
        <v>0</v>
      </c>
      <c r="D154" s="11" t="str">
        <f>IFERROR(VLOOKUP(Таблица72310[[#This Row],[НОМЕР]],#REF!,2),"")</f>
        <v/>
      </c>
      <c r="E154" s="11" t="str">
        <f>IFERROR(VLOOKUP(Таблица72310[[#This Row],[НОМЕР]],#REF!,6),"")</f>
        <v/>
      </c>
      <c r="F154" s="13" t="str">
        <f>IFERROR(VLOOKUP(Таблица72310[[#This Row],[НОМЕР]],#REF!,4,0)-$J$2,"")</f>
        <v/>
      </c>
    </row>
    <row r="155" spans="2:6" ht="15" x14ac:dyDescent="0.2">
      <c r="B155" s="11" t="str">
        <f>IFERROR(VLOOKUP(Таблица72310[[#This Row],[НОМЕР]],#REF!,9,0),"")</f>
        <v/>
      </c>
      <c r="C155" s="12">
        <f>IF(Категорії!P304&lt;&gt;9999,Категорії!P304,"")</f>
        <v>0</v>
      </c>
      <c r="D155" s="11" t="str">
        <f>IFERROR(VLOOKUP(Таблица72310[[#This Row],[НОМЕР]],#REF!,2),"")</f>
        <v/>
      </c>
      <c r="E155" s="11" t="str">
        <f>IFERROR(VLOOKUP(Таблица72310[[#This Row],[НОМЕР]],#REF!,6),"")</f>
        <v/>
      </c>
      <c r="F155" s="13" t="str">
        <f>IFERROR(VLOOKUP(Таблица72310[[#This Row],[НОМЕР]],#REF!,4,0)-$J$2,"")</f>
        <v/>
      </c>
    </row>
    <row r="156" spans="2:6" ht="15" x14ac:dyDescent="0.2">
      <c r="B156" s="11" t="str">
        <f>IFERROR(VLOOKUP(Таблица72310[[#This Row],[НОМЕР]],#REF!,9,0),"")</f>
        <v/>
      </c>
      <c r="C156" s="12">
        <f>IF(Категорії!P305&lt;&gt;9999,Категорії!P305,"")</f>
        <v>0</v>
      </c>
      <c r="D156" s="11" t="str">
        <f>IFERROR(VLOOKUP(Таблица72310[[#This Row],[НОМЕР]],#REF!,2),"")</f>
        <v/>
      </c>
      <c r="E156" s="11" t="str">
        <f>IFERROR(VLOOKUP(Таблица72310[[#This Row],[НОМЕР]],#REF!,6),"")</f>
        <v/>
      </c>
      <c r="F156" s="13" t="str">
        <f>IFERROR(VLOOKUP(Таблица72310[[#This Row],[НОМЕР]],#REF!,4,0)-$J$2,"")</f>
        <v/>
      </c>
    </row>
    <row r="157" spans="2:6" ht="15" x14ac:dyDescent="0.2">
      <c r="B157" s="11" t="str">
        <f>IFERROR(VLOOKUP(Таблица72310[[#This Row],[НОМЕР]],#REF!,9,0),"")</f>
        <v/>
      </c>
      <c r="C157" s="12">
        <f>IF(Категорії!P306&lt;&gt;9999,Категорії!P306,"")</f>
        <v>0</v>
      </c>
      <c r="D157" s="11" t="str">
        <f>IFERROR(VLOOKUP(Таблица72310[[#This Row],[НОМЕР]],#REF!,2),"")</f>
        <v/>
      </c>
      <c r="E157" s="11" t="str">
        <f>IFERROR(VLOOKUP(Таблица72310[[#This Row],[НОМЕР]],#REF!,6),"")</f>
        <v/>
      </c>
      <c r="F157" s="13" t="str">
        <f>IFERROR(VLOOKUP(Таблица72310[[#This Row],[НОМЕР]],#REF!,4,0)-$J$2,"")</f>
        <v/>
      </c>
    </row>
    <row r="158" spans="2:6" ht="15" x14ac:dyDescent="0.2">
      <c r="B158" s="11" t="str">
        <f>IFERROR(VLOOKUP(Таблица72310[[#This Row],[НОМЕР]],#REF!,9,0),"")</f>
        <v/>
      </c>
      <c r="C158" s="12">
        <f>IF(Категорії!P307&lt;&gt;9999,Категорії!P307,"")</f>
        <v>0</v>
      </c>
      <c r="D158" s="11" t="str">
        <f>IFERROR(VLOOKUP(Таблица72310[[#This Row],[НОМЕР]],#REF!,2),"")</f>
        <v/>
      </c>
      <c r="E158" s="11" t="str">
        <f>IFERROR(VLOOKUP(Таблица72310[[#This Row],[НОМЕР]],#REF!,6),"")</f>
        <v/>
      </c>
      <c r="F158" s="13" t="str">
        <f>IFERROR(VLOOKUP(Таблица72310[[#This Row],[НОМЕР]],#REF!,4,0)-$J$2,"")</f>
        <v/>
      </c>
    </row>
    <row r="159" spans="2:6" ht="15" x14ac:dyDescent="0.2">
      <c r="B159" s="11" t="str">
        <f>IFERROR(VLOOKUP(Таблица72310[[#This Row],[НОМЕР]],#REF!,9,0),"")</f>
        <v/>
      </c>
      <c r="C159" s="12">
        <f>IF(Категорії!P308&lt;&gt;9999,Категорії!P308,"")</f>
        <v>0</v>
      </c>
      <c r="D159" s="11" t="str">
        <f>IFERROR(VLOOKUP(Таблица72310[[#This Row],[НОМЕР]],#REF!,2),"")</f>
        <v/>
      </c>
      <c r="E159" s="11" t="str">
        <f>IFERROR(VLOOKUP(Таблица72310[[#This Row],[НОМЕР]],#REF!,6),"")</f>
        <v/>
      </c>
      <c r="F159" s="13" t="str">
        <f>IFERROR(VLOOKUP(Таблица72310[[#This Row],[НОМЕР]],#REF!,4,0)-$J$2,"")</f>
        <v/>
      </c>
    </row>
    <row r="160" spans="2:6" ht="15" x14ac:dyDescent="0.2">
      <c r="B160" s="11" t="str">
        <f>IFERROR(VLOOKUP(Таблица72310[[#This Row],[НОМЕР]],#REF!,9,0),"")</f>
        <v/>
      </c>
      <c r="C160" s="12">
        <f>IF(Категорії!P309&lt;&gt;9999,Категорії!P309,"")</f>
        <v>0</v>
      </c>
      <c r="D160" s="11" t="str">
        <f>IFERROR(VLOOKUP(Таблица72310[[#This Row],[НОМЕР]],#REF!,2),"")</f>
        <v/>
      </c>
      <c r="E160" s="11" t="str">
        <f>IFERROR(VLOOKUP(Таблица72310[[#This Row],[НОМЕР]],#REF!,6),"")</f>
        <v/>
      </c>
      <c r="F160" s="13" t="str">
        <f>IFERROR(VLOOKUP(Таблица72310[[#This Row],[НОМЕР]],#REF!,4,0)-$J$2,"")</f>
        <v/>
      </c>
    </row>
    <row r="161" spans="2:6" ht="15" x14ac:dyDescent="0.2">
      <c r="B161" s="11" t="str">
        <f>IFERROR(VLOOKUP(Таблица72310[[#This Row],[НОМЕР]],#REF!,9,0),"")</f>
        <v/>
      </c>
      <c r="C161" s="12">
        <f>IF(Категорії!P310&lt;&gt;9999,Категорії!P310,"")</f>
        <v>0</v>
      </c>
      <c r="D161" s="11" t="str">
        <f>IFERROR(VLOOKUP(Таблица72310[[#This Row],[НОМЕР]],#REF!,2),"")</f>
        <v/>
      </c>
      <c r="E161" s="11" t="str">
        <f>IFERROR(VLOOKUP(Таблица72310[[#This Row],[НОМЕР]],#REF!,6),"")</f>
        <v/>
      </c>
      <c r="F161" s="13" t="str">
        <f>IFERROR(VLOOKUP(Таблица72310[[#This Row],[НОМЕР]],#REF!,4,0)-$J$2,"")</f>
        <v/>
      </c>
    </row>
    <row r="162" spans="2:6" ht="15" x14ac:dyDescent="0.2">
      <c r="B162" s="11" t="str">
        <f>IFERROR(VLOOKUP(Таблица72310[[#This Row],[НОМЕР]],#REF!,9,0),"")</f>
        <v/>
      </c>
      <c r="C162" s="12">
        <f>IF(Категорії!P311&lt;&gt;9999,Категорії!P311,"")</f>
        <v>0</v>
      </c>
      <c r="D162" s="11" t="str">
        <f>IFERROR(VLOOKUP(Таблица72310[[#This Row],[НОМЕР]],#REF!,2),"")</f>
        <v/>
      </c>
      <c r="E162" s="11" t="str">
        <f>IFERROR(VLOOKUP(Таблица72310[[#This Row],[НОМЕР]],#REF!,6),"")</f>
        <v/>
      </c>
      <c r="F162" s="13" t="str">
        <f>IFERROR(VLOOKUP(Таблица72310[[#This Row],[НОМЕР]],#REF!,4,0)-$J$2,"")</f>
        <v/>
      </c>
    </row>
    <row r="163" spans="2:6" ht="15" x14ac:dyDescent="0.2">
      <c r="B163" s="11" t="str">
        <f>IFERROR(VLOOKUP(Таблица72310[[#This Row],[НОМЕР]],#REF!,9,0),"")</f>
        <v/>
      </c>
      <c r="C163" s="12">
        <f>IF(Категорії!P312&lt;&gt;9999,Категорії!P312,"")</f>
        <v>0</v>
      </c>
      <c r="D163" s="11" t="str">
        <f>IFERROR(VLOOKUP(Таблица72310[[#This Row],[НОМЕР]],#REF!,2),"")</f>
        <v/>
      </c>
      <c r="E163" s="11" t="str">
        <f>IFERROR(VLOOKUP(Таблица72310[[#This Row],[НОМЕР]],#REF!,6),"")</f>
        <v/>
      </c>
      <c r="F163" s="13" t="str">
        <f>IFERROR(VLOOKUP(Таблица72310[[#This Row],[НОМЕР]],#REF!,4,0)-$J$2,"")</f>
        <v/>
      </c>
    </row>
    <row r="164" spans="2:6" ht="15" x14ac:dyDescent="0.2">
      <c r="B164" s="11" t="str">
        <f>IFERROR(VLOOKUP(Таблица72310[[#This Row],[НОМЕР]],#REF!,9,0),"")</f>
        <v/>
      </c>
      <c r="C164" s="12">
        <f>IF(Категорії!P313&lt;&gt;9999,Категорії!P313,"")</f>
        <v>0</v>
      </c>
      <c r="D164" s="11" t="str">
        <f>IFERROR(VLOOKUP(Таблица72310[[#This Row],[НОМЕР]],#REF!,2),"")</f>
        <v/>
      </c>
      <c r="E164" s="11" t="str">
        <f>IFERROR(VLOOKUP(Таблица72310[[#This Row],[НОМЕР]],#REF!,6),"")</f>
        <v/>
      </c>
      <c r="F164" s="13" t="str">
        <f>IFERROR(VLOOKUP(Таблица72310[[#This Row],[НОМЕР]],#REF!,4,0)-$J$2,"")</f>
        <v/>
      </c>
    </row>
    <row r="165" spans="2:6" ht="15" x14ac:dyDescent="0.2">
      <c r="B165" s="11" t="str">
        <f>IFERROR(VLOOKUP(Таблица72310[[#This Row],[НОМЕР]],#REF!,9,0),"")</f>
        <v/>
      </c>
      <c r="C165" s="12">
        <f>IF(Категорії!P314&lt;&gt;9999,Категорії!P314,"")</f>
        <v>0</v>
      </c>
      <c r="D165" s="11" t="str">
        <f>IFERROR(VLOOKUP(Таблица72310[[#This Row],[НОМЕР]],#REF!,2),"")</f>
        <v/>
      </c>
      <c r="E165" s="11" t="str">
        <f>IFERROR(VLOOKUP(Таблица72310[[#This Row],[НОМЕР]],#REF!,6),"")</f>
        <v/>
      </c>
      <c r="F165" s="13" t="str">
        <f>IFERROR(VLOOKUP(Таблица72310[[#This Row],[НОМЕР]],#REF!,4,0)-$J$2,"")</f>
        <v/>
      </c>
    </row>
    <row r="166" spans="2:6" ht="15" x14ac:dyDescent="0.2">
      <c r="B166" s="11" t="str">
        <f>IFERROR(VLOOKUP(Таблица72310[[#This Row],[НОМЕР]],#REF!,9,0),"")</f>
        <v/>
      </c>
      <c r="C166" s="12">
        <f>IF(Категорії!P315&lt;&gt;9999,Категорії!P315,"")</f>
        <v>0</v>
      </c>
      <c r="D166" s="11" t="str">
        <f>IFERROR(VLOOKUP(Таблица72310[[#This Row],[НОМЕР]],#REF!,2),"")</f>
        <v/>
      </c>
      <c r="E166" s="11" t="str">
        <f>IFERROR(VLOOKUP(Таблица72310[[#This Row],[НОМЕР]],#REF!,6),"")</f>
        <v/>
      </c>
      <c r="F166" s="13" t="str">
        <f>IFERROR(VLOOKUP(Таблица72310[[#This Row],[НОМЕР]],#REF!,4,0)-$J$2,"")</f>
        <v/>
      </c>
    </row>
    <row r="167" spans="2:6" ht="15" x14ac:dyDescent="0.2">
      <c r="B167" s="11" t="str">
        <f>IFERROR(VLOOKUP(Таблица72310[[#This Row],[НОМЕР]],#REF!,9,0),"")</f>
        <v/>
      </c>
      <c r="C167" s="12">
        <f>IF(Категорії!P316&lt;&gt;9999,Категорії!P316,"")</f>
        <v>0</v>
      </c>
      <c r="D167" s="11" t="str">
        <f>IFERROR(VLOOKUP(Таблица72310[[#This Row],[НОМЕР]],#REF!,2),"")</f>
        <v/>
      </c>
      <c r="E167" s="11" t="str">
        <f>IFERROR(VLOOKUP(Таблица72310[[#This Row],[НОМЕР]],#REF!,6),"")</f>
        <v/>
      </c>
      <c r="F167" s="13" t="str">
        <f>IFERROR(VLOOKUP(Таблица72310[[#This Row],[НОМЕР]],#REF!,4,0)-$J$2,"")</f>
        <v/>
      </c>
    </row>
    <row r="168" spans="2:6" ht="15" x14ac:dyDescent="0.2">
      <c r="B168" s="11" t="str">
        <f>IFERROR(VLOOKUP(Таблица72310[[#This Row],[НОМЕР]],#REF!,9,0),"")</f>
        <v/>
      </c>
      <c r="C168" s="12">
        <f>IF(Категорії!P317&lt;&gt;9999,Категорії!P317,"")</f>
        <v>0</v>
      </c>
      <c r="D168" s="11" t="str">
        <f>IFERROR(VLOOKUP(Таблица72310[[#This Row],[НОМЕР]],#REF!,2),"")</f>
        <v/>
      </c>
      <c r="E168" s="11" t="str">
        <f>IFERROR(VLOOKUP(Таблица72310[[#This Row],[НОМЕР]],#REF!,6),"")</f>
        <v/>
      </c>
      <c r="F168" s="13" t="str">
        <f>IFERROR(VLOOKUP(Таблица72310[[#This Row],[НОМЕР]],#REF!,4,0)-$J$2,"")</f>
        <v/>
      </c>
    </row>
    <row r="169" spans="2:6" ht="15" x14ac:dyDescent="0.2">
      <c r="B169" s="11" t="str">
        <f>IFERROR(VLOOKUP(Таблица72310[[#This Row],[НОМЕР]],#REF!,9,0),"")</f>
        <v/>
      </c>
      <c r="C169" s="12">
        <f>IF(Категорії!P318&lt;&gt;9999,Категорії!P318,"")</f>
        <v>0</v>
      </c>
      <c r="D169" s="11" t="str">
        <f>IFERROR(VLOOKUP(Таблица72310[[#This Row],[НОМЕР]],#REF!,2),"")</f>
        <v/>
      </c>
      <c r="E169" s="11" t="str">
        <f>IFERROR(VLOOKUP(Таблица72310[[#This Row],[НОМЕР]],#REF!,6),"")</f>
        <v/>
      </c>
      <c r="F169" s="13" t="str">
        <f>IFERROR(VLOOKUP(Таблица72310[[#This Row],[НОМЕР]],#REF!,4,0)-$J$2,"")</f>
        <v/>
      </c>
    </row>
    <row r="170" spans="2:6" ht="15" x14ac:dyDescent="0.2">
      <c r="B170" s="11" t="str">
        <f>IFERROR(VLOOKUP(Таблица72310[[#This Row],[НОМЕР]],#REF!,9,0),"")</f>
        <v/>
      </c>
      <c r="C170" s="12">
        <f>IF(Категорії!P319&lt;&gt;9999,Категорії!P319,"")</f>
        <v>0</v>
      </c>
      <c r="D170" s="11" t="str">
        <f>IFERROR(VLOOKUP(Таблица72310[[#This Row],[НОМЕР]],#REF!,2),"")</f>
        <v/>
      </c>
      <c r="E170" s="11" t="str">
        <f>IFERROR(VLOOKUP(Таблица72310[[#This Row],[НОМЕР]],#REF!,6),"")</f>
        <v/>
      </c>
      <c r="F170" s="13" t="str">
        <f>IFERROR(VLOOKUP(Таблица72310[[#This Row],[НОМЕР]],#REF!,4,0)-$J$2,"")</f>
        <v/>
      </c>
    </row>
    <row r="171" spans="2:6" ht="15" x14ac:dyDescent="0.2">
      <c r="B171" s="11" t="str">
        <f>IFERROR(VLOOKUP(Таблица72310[[#This Row],[НОМЕР]],#REF!,9,0),"")</f>
        <v/>
      </c>
      <c r="C171" s="12">
        <f>IF(Категорії!P320&lt;&gt;9999,Категорії!P320,"")</f>
        <v>0</v>
      </c>
      <c r="D171" s="11" t="str">
        <f>IFERROR(VLOOKUP(Таблица72310[[#This Row],[НОМЕР]],#REF!,2),"")</f>
        <v/>
      </c>
      <c r="E171" s="11" t="str">
        <f>IFERROR(VLOOKUP(Таблица72310[[#This Row],[НОМЕР]],#REF!,6),"")</f>
        <v/>
      </c>
      <c r="F171" s="13" t="str">
        <f>IFERROR(VLOOKUP(Таблица72310[[#This Row],[НОМЕР]],#REF!,4,0)-$J$2,"")</f>
        <v/>
      </c>
    </row>
    <row r="172" spans="2:6" ht="15" x14ac:dyDescent="0.2">
      <c r="B172" s="11" t="str">
        <f>IFERROR(VLOOKUP(Таблица72310[[#This Row],[НОМЕР]],#REF!,9,0),"")</f>
        <v/>
      </c>
      <c r="C172" s="12">
        <f>IF(Категорії!P321&lt;&gt;9999,Категорії!P321,"")</f>
        <v>0</v>
      </c>
      <c r="D172" s="11" t="str">
        <f>IFERROR(VLOOKUP(Таблица72310[[#This Row],[НОМЕР]],#REF!,2),"")</f>
        <v/>
      </c>
      <c r="E172" s="11" t="str">
        <f>IFERROR(VLOOKUP(Таблица72310[[#This Row],[НОМЕР]],#REF!,6),"")</f>
        <v/>
      </c>
      <c r="F172" s="13" t="str">
        <f>IFERROR(VLOOKUP(Таблица72310[[#This Row],[НОМЕР]],#REF!,4,0)-$J$2,"")</f>
        <v/>
      </c>
    </row>
    <row r="173" spans="2:6" ht="15" x14ac:dyDescent="0.2">
      <c r="B173" s="11" t="str">
        <f>IFERROR(VLOOKUP(Таблица72310[[#This Row],[НОМЕР]],#REF!,9,0),"")</f>
        <v/>
      </c>
      <c r="C173" s="12">
        <f>IF(Категорії!P322&lt;&gt;9999,Категорії!P322,"")</f>
        <v>0</v>
      </c>
      <c r="D173" s="11" t="str">
        <f>IFERROR(VLOOKUP(Таблица72310[[#This Row],[НОМЕР]],#REF!,2),"")</f>
        <v/>
      </c>
      <c r="E173" s="11" t="str">
        <f>IFERROR(VLOOKUP(Таблица72310[[#This Row],[НОМЕР]],#REF!,6),"")</f>
        <v/>
      </c>
      <c r="F173" s="13" t="str">
        <f>IFERROR(VLOOKUP(Таблица72310[[#This Row],[НОМЕР]],#REF!,4,0)-$J$2,"")</f>
        <v/>
      </c>
    </row>
    <row r="174" spans="2:6" ht="15" x14ac:dyDescent="0.2">
      <c r="B174" s="11" t="str">
        <f>IFERROR(VLOOKUP(Таблица72310[[#This Row],[НОМЕР]],#REF!,9,0),"")</f>
        <v/>
      </c>
      <c r="C174" s="12">
        <f>IF(Категорії!P323&lt;&gt;9999,Категорії!P323,"")</f>
        <v>0</v>
      </c>
      <c r="D174" s="11" t="str">
        <f>IFERROR(VLOOKUP(Таблица72310[[#This Row],[НОМЕР]],#REF!,2),"")</f>
        <v/>
      </c>
      <c r="E174" s="11" t="str">
        <f>IFERROR(VLOOKUP(Таблица72310[[#This Row],[НОМЕР]],#REF!,6),"")</f>
        <v/>
      </c>
      <c r="F174" s="13" t="str">
        <f>IFERROR(VLOOKUP(Таблица72310[[#This Row],[НОМЕР]],#REF!,4,0)-$J$2,"")</f>
        <v/>
      </c>
    </row>
    <row r="175" spans="2:6" ht="15" x14ac:dyDescent="0.2">
      <c r="B175" s="11" t="str">
        <f>IFERROR(VLOOKUP(Таблица72310[[#This Row],[НОМЕР]],#REF!,9,0),"")</f>
        <v/>
      </c>
      <c r="C175" s="12">
        <f>IF(Категорії!P324&lt;&gt;9999,Категорії!P324,"")</f>
        <v>0</v>
      </c>
      <c r="D175" s="11" t="str">
        <f>IFERROR(VLOOKUP(Таблица72310[[#This Row],[НОМЕР]],#REF!,2),"")</f>
        <v/>
      </c>
      <c r="E175" s="11" t="str">
        <f>IFERROR(VLOOKUP(Таблица72310[[#This Row],[НОМЕР]],#REF!,6),"")</f>
        <v/>
      </c>
      <c r="F175" s="13" t="str">
        <f>IFERROR(VLOOKUP(Таблица72310[[#This Row],[НОМЕР]],#REF!,4,0)-$J$2,"")</f>
        <v/>
      </c>
    </row>
    <row r="176" spans="2:6" ht="15" x14ac:dyDescent="0.2">
      <c r="B176" s="11" t="str">
        <f>IFERROR(VLOOKUP(Таблица72310[[#This Row],[НОМЕР]],#REF!,9,0),"")</f>
        <v/>
      </c>
      <c r="C176" s="12">
        <f>IF(Категорії!P325&lt;&gt;9999,Категорії!P325,"")</f>
        <v>0</v>
      </c>
      <c r="D176" s="11" t="str">
        <f>IFERROR(VLOOKUP(Таблица72310[[#This Row],[НОМЕР]],#REF!,2),"")</f>
        <v/>
      </c>
      <c r="E176" s="11" t="str">
        <f>IFERROR(VLOOKUP(Таблица72310[[#This Row],[НОМЕР]],#REF!,6),"")</f>
        <v/>
      </c>
      <c r="F176" s="13" t="str">
        <f>IFERROR(VLOOKUP(Таблица72310[[#This Row],[НОМЕР]],#REF!,4,0)-$J$2,"")</f>
        <v/>
      </c>
    </row>
    <row r="177" spans="2:6" ht="15" x14ac:dyDescent="0.2">
      <c r="B177" s="11" t="str">
        <f>IFERROR(VLOOKUP(Таблица72310[[#This Row],[НОМЕР]],#REF!,9,0),"")</f>
        <v/>
      </c>
      <c r="C177" s="12">
        <f>IF(Категорії!P326&lt;&gt;9999,Категорії!P326,"")</f>
        <v>0</v>
      </c>
      <c r="D177" s="11" t="str">
        <f>IFERROR(VLOOKUP(Таблица72310[[#This Row],[НОМЕР]],#REF!,2),"")</f>
        <v/>
      </c>
      <c r="E177" s="11" t="str">
        <f>IFERROR(VLOOKUP(Таблица72310[[#This Row],[НОМЕР]],#REF!,6),"")</f>
        <v/>
      </c>
      <c r="F177" s="13" t="str">
        <f>IFERROR(VLOOKUP(Таблица72310[[#This Row],[НОМЕР]],#REF!,4,0)-$J$2,"")</f>
        <v/>
      </c>
    </row>
    <row r="178" spans="2:6" ht="15" x14ac:dyDescent="0.2">
      <c r="B178" s="11" t="str">
        <f>IFERROR(VLOOKUP(Таблица72310[[#This Row],[НОМЕР]],#REF!,9,0),"")</f>
        <v/>
      </c>
      <c r="C178" s="12">
        <f>IF(Категорії!P327&lt;&gt;9999,Категорії!P327,"")</f>
        <v>0</v>
      </c>
      <c r="D178" s="11" t="str">
        <f>IFERROR(VLOOKUP(Таблица72310[[#This Row],[НОМЕР]],#REF!,2),"")</f>
        <v/>
      </c>
      <c r="E178" s="11" t="str">
        <f>IFERROR(VLOOKUP(Таблица72310[[#This Row],[НОМЕР]],#REF!,6),"")</f>
        <v/>
      </c>
      <c r="F178" s="13" t="str">
        <f>IFERROR(VLOOKUP(Таблица72310[[#This Row],[НОМЕР]],#REF!,4,0)-$J$2,"")</f>
        <v/>
      </c>
    </row>
    <row r="179" spans="2:6" ht="15" x14ac:dyDescent="0.2">
      <c r="B179" s="11" t="str">
        <f>IFERROR(VLOOKUP(Таблица72310[[#This Row],[НОМЕР]],#REF!,9,0),"")</f>
        <v/>
      </c>
      <c r="C179" s="12">
        <f>IF(Категорії!P328&lt;&gt;9999,Категорії!P328,"")</f>
        <v>0</v>
      </c>
      <c r="D179" s="11" t="str">
        <f>IFERROR(VLOOKUP(Таблица72310[[#This Row],[НОМЕР]],#REF!,2),"")</f>
        <v/>
      </c>
      <c r="E179" s="11" t="str">
        <f>IFERROR(VLOOKUP(Таблица72310[[#This Row],[НОМЕР]],#REF!,6),"")</f>
        <v/>
      </c>
      <c r="F179" s="13" t="str">
        <f>IFERROR(VLOOKUP(Таблица72310[[#This Row],[НОМЕР]],#REF!,4,0)-$J$2,"")</f>
        <v/>
      </c>
    </row>
    <row r="180" spans="2:6" ht="15" x14ac:dyDescent="0.2">
      <c r="B180" s="11" t="str">
        <f>IFERROR(VLOOKUP(Таблица72310[[#This Row],[НОМЕР]],#REF!,9,0),"")</f>
        <v/>
      </c>
      <c r="C180" s="12">
        <f>IF(Категорії!P329&lt;&gt;9999,Категорії!P329,"")</f>
        <v>0</v>
      </c>
      <c r="D180" s="11" t="str">
        <f>IFERROR(VLOOKUP(Таблица72310[[#This Row],[НОМЕР]],#REF!,2),"")</f>
        <v/>
      </c>
      <c r="E180" s="11" t="str">
        <f>IFERROR(VLOOKUP(Таблица72310[[#This Row],[НОМЕР]],#REF!,6),"")</f>
        <v/>
      </c>
      <c r="F180" s="13" t="str">
        <f>IFERROR(VLOOKUP(Таблица72310[[#This Row],[НОМЕР]],#REF!,4,0)-$J$2,"")</f>
        <v/>
      </c>
    </row>
    <row r="181" spans="2:6" ht="15" x14ac:dyDescent="0.2">
      <c r="B181" s="11" t="str">
        <f>IFERROR(VLOOKUP(Таблица72310[[#This Row],[НОМЕР]],#REF!,9,0),"")</f>
        <v/>
      </c>
      <c r="C181" s="12">
        <f>IF(Категорії!P330&lt;&gt;9999,Категорії!P330,"")</f>
        <v>0</v>
      </c>
      <c r="D181" s="11" t="str">
        <f>IFERROR(VLOOKUP(Таблица72310[[#This Row],[НОМЕР]],#REF!,2),"")</f>
        <v/>
      </c>
      <c r="E181" s="11" t="str">
        <f>IFERROR(VLOOKUP(Таблица72310[[#This Row],[НОМЕР]],#REF!,6),"")</f>
        <v/>
      </c>
      <c r="F181" s="13" t="str">
        <f>IFERROR(VLOOKUP(Таблица72310[[#This Row],[НОМЕР]],#REF!,4,0)-$J$2,"")</f>
        <v/>
      </c>
    </row>
    <row r="182" spans="2:6" ht="15" x14ac:dyDescent="0.2">
      <c r="B182" s="11" t="str">
        <f>IFERROR(VLOOKUP(Таблица72310[[#This Row],[НОМЕР]],#REF!,9,0),"")</f>
        <v/>
      </c>
      <c r="C182" s="12">
        <f>IF(Категорії!P331&lt;&gt;9999,Категорії!P331,"")</f>
        <v>0</v>
      </c>
      <c r="D182" s="11" t="str">
        <f>IFERROR(VLOOKUP(Таблица72310[[#This Row],[НОМЕР]],#REF!,2),"")</f>
        <v/>
      </c>
      <c r="E182" s="11" t="str">
        <f>IFERROR(VLOOKUP(Таблица72310[[#This Row],[НОМЕР]],#REF!,6),"")</f>
        <v/>
      </c>
      <c r="F182" s="13" t="str">
        <f>IFERROR(VLOOKUP(Таблица72310[[#This Row],[НОМЕР]],#REF!,4,0)-$J$2,"")</f>
        <v/>
      </c>
    </row>
    <row r="183" spans="2:6" ht="15" x14ac:dyDescent="0.2">
      <c r="B183" s="11" t="str">
        <f>IFERROR(VLOOKUP(Таблица72310[[#This Row],[НОМЕР]],#REF!,9,0),"")</f>
        <v/>
      </c>
      <c r="C183" s="12">
        <f>IF(Категорії!P332&lt;&gt;9999,Категорії!P332,"")</f>
        <v>0</v>
      </c>
      <c r="D183" s="11" t="str">
        <f>IFERROR(VLOOKUP(Таблица72310[[#This Row],[НОМЕР]],#REF!,2),"")</f>
        <v/>
      </c>
      <c r="E183" s="11" t="str">
        <f>IFERROR(VLOOKUP(Таблица72310[[#This Row],[НОМЕР]],#REF!,6),"")</f>
        <v/>
      </c>
      <c r="F183" s="13" t="str">
        <f>IFERROR(VLOOKUP(Таблица72310[[#This Row],[НОМЕР]],#REF!,4,0)-$J$2,"")</f>
        <v/>
      </c>
    </row>
    <row r="184" spans="2:6" ht="15" x14ac:dyDescent="0.2">
      <c r="B184" s="11" t="str">
        <f>IFERROR(VLOOKUP(Таблица72310[[#This Row],[НОМЕР]],#REF!,9,0),"")</f>
        <v/>
      </c>
      <c r="C184" s="12">
        <f>IF(Категорії!P333&lt;&gt;9999,Категорії!P333,"")</f>
        <v>0</v>
      </c>
      <c r="D184" s="11" t="str">
        <f>IFERROR(VLOOKUP(Таблица72310[[#This Row],[НОМЕР]],#REF!,2),"")</f>
        <v/>
      </c>
      <c r="E184" s="11" t="str">
        <f>IFERROR(VLOOKUP(Таблица72310[[#This Row],[НОМЕР]],#REF!,6),"")</f>
        <v/>
      </c>
      <c r="F184" s="13" t="str">
        <f>IFERROR(VLOOKUP(Таблица72310[[#This Row],[НОМЕР]],#REF!,4,0)-$J$2,"")</f>
        <v/>
      </c>
    </row>
    <row r="185" spans="2:6" ht="15" x14ac:dyDescent="0.2">
      <c r="B185" s="11" t="str">
        <f>IFERROR(VLOOKUP(Таблица72310[[#This Row],[НОМЕР]],#REF!,9,0),"")</f>
        <v/>
      </c>
      <c r="C185" s="12">
        <f>IF(Категорії!P334&lt;&gt;9999,Категорії!P334,"")</f>
        <v>0</v>
      </c>
      <c r="D185" s="11" t="str">
        <f>IFERROR(VLOOKUP(Таблица72310[[#This Row],[НОМЕР]],#REF!,2),"")</f>
        <v/>
      </c>
      <c r="E185" s="11" t="str">
        <f>IFERROR(VLOOKUP(Таблица72310[[#This Row],[НОМЕР]],#REF!,6),"")</f>
        <v/>
      </c>
      <c r="F185" s="13" t="str">
        <f>IFERROR(VLOOKUP(Таблица72310[[#This Row],[НОМЕР]],#REF!,4,0)-$J$2,"")</f>
        <v/>
      </c>
    </row>
    <row r="186" spans="2:6" ht="15" x14ac:dyDescent="0.2">
      <c r="B186" s="11" t="str">
        <f>IFERROR(VLOOKUP(Таблица72310[[#This Row],[НОМЕР]],#REF!,9,0),"")</f>
        <v/>
      </c>
      <c r="C186" s="12">
        <f>IF(Категорії!P335&lt;&gt;9999,Категорії!P335,"")</f>
        <v>0</v>
      </c>
      <c r="D186" s="11" t="str">
        <f>IFERROR(VLOOKUP(Таблица72310[[#This Row],[НОМЕР]],#REF!,2),"")</f>
        <v/>
      </c>
      <c r="E186" s="11" t="str">
        <f>IFERROR(VLOOKUP(Таблица72310[[#This Row],[НОМЕР]],#REF!,6),"")</f>
        <v/>
      </c>
      <c r="F186" s="13" t="str">
        <f>IFERROR(VLOOKUP(Таблица72310[[#This Row],[НОМЕР]],#REF!,4,0)-$J$2,"")</f>
        <v/>
      </c>
    </row>
    <row r="187" spans="2:6" ht="15" x14ac:dyDescent="0.2">
      <c r="B187" s="11" t="str">
        <f>IFERROR(VLOOKUP(Таблица72310[[#This Row],[НОМЕР]],#REF!,9,0),"")</f>
        <v/>
      </c>
      <c r="C187" s="12">
        <f>IF(Категорії!P336&lt;&gt;9999,Категорії!P336,"")</f>
        <v>0</v>
      </c>
      <c r="D187" s="11" t="str">
        <f>IFERROR(VLOOKUP(Таблица72310[[#This Row],[НОМЕР]],#REF!,2),"")</f>
        <v/>
      </c>
      <c r="E187" s="11" t="str">
        <f>IFERROR(VLOOKUP(Таблица72310[[#This Row],[НОМЕР]],#REF!,6),"")</f>
        <v/>
      </c>
      <c r="F187" s="13" t="str">
        <f>IFERROR(VLOOKUP(Таблица72310[[#This Row],[НОМЕР]],#REF!,4,0)-$J$2,"")</f>
        <v/>
      </c>
    </row>
    <row r="188" spans="2:6" ht="15" x14ac:dyDescent="0.2">
      <c r="B188" s="11" t="str">
        <f>IFERROR(VLOOKUP(Таблица72310[[#This Row],[НОМЕР]],#REF!,9,0),"")</f>
        <v/>
      </c>
      <c r="C188" s="12">
        <f>IF(Категорії!P337&lt;&gt;9999,Категорії!P337,"")</f>
        <v>0</v>
      </c>
      <c r="D188" s="11" t="str">
        <f>IFERROR(VLOOKUP(Таблица72310[[#This Row],[НОМЕР]],#REF!,2),"")</f>
        <v/>
      </c>
      <c r="E188" s="11" t="str">
        <f>IFERROR(VLOOKUP(Таблица72310[[#This Row],[НОМЕР]],#REF!,6),"")</f>
        <v/>
      </c>
      <c r="F188" s="13" t="str">
        <f>IFERROR(VLOOKUP(Таблица72310[[#This Row],[НОМЕР]],#REF!,4,0)-$J$2,"")</f>
        <v/>
      </c>
    </row>
    <row r="189" spans="2:6" ht="15" x14ac:dyDescent="0.2">
      <c r="B189" s="11" t="str">
        <f>IFERROR(VLOOKUP(Таблица72310[[#This Row],[НОМЕР]],#REF!,9,0),"")</f>
        <v/>
      </c>
      <c r="C189" s="12">
        <f>IF(Категорії!P338&lt;&gt;9999,Категорії!P338,"")</f>
        <v>0</v>
      </c>
      <c r="D189" s="11" t="str">
        <f>IFERROR(VLOOKUP(Таблица72310[[#This Row],[НОМЕР]],#REF!,2),"")</f>
        <v/>
      </c>
      <c r="E189" s="11" t="str">
        <f>IFERROR(VLOOKUP(Таблица72310[[#This Row],[НОМЕР]],#REF!,6),"")</f>
        <v/>
      </c>
      <c r="F189" s="13" t="str">
        <f>IFERROR(VLOOKUP(Таблица72310[[#This Row],[НОМЕР]],#REF!,4,0)-$J$2,"")</f>
        <v/>
      </c>
    </row>
    <row r="190" spans="2:6" ht="15" x14ac:dyDescent="0.2">
      <c r="B190" s="11" t="str">
        <f>IFERROR(VLOOKUP(Таблица72310[[#This Row],[НОМЕР]],#REF!,9,0),"")</f>
        <v/>
      </c>
      <c r="C190" s="12">
        <f>IF(Категорії!P339&lt;&gt;9999,Категорії!P339,"")</f>
        <v>0</v>
      </c>
      <c r="D190" s="11" t="str">
        <f>IFERROR(VLOOKUP(Таблица72310[[#This Row],[НОМЕР]],#REF!,2),"")</f>
        <v/>
      </c>
      <c r="E190" s="11" t="str">
        <f>IFERROR(VLOOKUP(Таблица72310[[#This Row],[НОМЕР]],#REF!,6),"")</f>
        <v/>
      </c>
      <c r="F190" s="13" t="str">
        <f>IFERROR(VLOOKUP(Таблица72310[[#This Row],[НОМЕР]],#REF!,4,0)-$J$2,"")</f>
        <v/>
      </c>
    </row>
    <row r="191" spans="2:6" ht="15" x14ac:dyDescent="0.2">
      <c r="B191" s="11" t="str">
        <f>IFERROR(VLOOKUP(Таблица72310[[#This Row],[НОМЕР]],#REF!,9,0),"")</f>
        <v/>
      </c>
      <c r="C191" s="12">
        <f>IF(Категорії!P340&lt;&gt;9999,Категорії!P340,"")</f>
        <v>0</v>
      </c>
      <c r="D191" s="11" t="str">
        <f>IFERROR(VLOOKUP(Таблица72310[[#This Row],[НОМЕР]],#REF!,2),"")</f>
        <v/>
      </c>
      <c r="E191" s="11" t="str">
        <f>IFERROR(VLOOKUP(Таблица72310[[#This Row],[НОМЕР]],#REF!,6),"")</f>
        <v/>
      </c>
      <c r="F191" s="13" t="str">
        <f>IFERROR(VLOOKUP(Таблица72310[[#This Row],[НОМЕР]],#REF!,4,0)-$J$2,"")</f>
        <v/>
      </c>
    </row>
    <row r="192" spans="2:6" ht="15" x14ac:dyDescent="0.2">
      <c r="B192" s="11" t="str">
        <f>IFERROR(VLOOKUP(Таблица72310[[#This Row],[НОМЕР]],#REF!,9,0),"")</f>
        <v/>
      </c>
      <c r="C192" s="12">
        <f>IF(Категорії!P341&lt;&gt;9999,Категорії!P341,"")</f>
        <v>0</v>
      </c>
      <c r="D192" s="11" t="str">
        <f>IFERROR(VLOOKUP(Таблица72310[[#This Row],[НОМЕР]],#REF!,2),"")</f>
        <v/>
      </c>
      <c r="E192" s="11" t="str">
        <f>IFERROR(VLOOKUP(Таблица72310[[#This Row],[НОМЕР]],#REF!,6),"")</f>
        <v/>
      </c>
      <c r="F192" s="13" t="str">
        <f>IFERROR(VLOOKUP(Таблица72310[[#This Row],[НОМЕР]],#REF!,4,0)-$J$2,"")</f>
        <v/>
      </c>
    </row>
    <row r="193" spans="2:6" ht="15" x14ac:dyDescent="0.2">
      <c r="B193" s="11" t="str">
        <f>IFERROR(VLOOKUP(Таблица72310[[#This Row],[НОМЕР]],#REF!,9,0),"")</f>
        <v/>
      </c>
      <c r="C193" s="12">
        <f>IF(Категорії!P342&lt;&gt;9999,Категорії!P342,"")</f>
        <v>0</v>
      </c>
      <c r="D193" s="11" t="str">
        <f>IFERROR(VLOOKUP(Таблица72310[[#This Row],[НОМЕР]],#REF!,2),"")</f>
        <v/>
      </c>
      <c r="E193" s="11" t="str">
        <f>IFERROR(VLOOKUP(Таблица72310[[#This Row],[НОМЕР]],#REF!,6),"")</f>
        <v/>
      </c>
      <c r="F193" s="13" t="str">
        <f>IFERROR(VLOOKUP(Таблица72310[[#This Row],[НОМЕР]],#REF!,4,0)-$J$2,"")</f>
        <v/>
      </c>
    </row>
    <row r="194" spans="2:6" ht="15" x14ac:dyDescent="0.2">
      <c r="B194" s="11" t="str">
        <f>IFERROR(VLOOKUP(Таблица72310[[#This Row],[НОМЕР]],#REF!,9,0),"")</f>
        <v/>
      </c>
      <c r="C194" s="12">
        <f>IF(Категорії!P343&lt;&gt;9999,Категорії!P343,"")</f>
        <v>0</v>
      </c>
      <c r="D194" s="11" t="str">
        <f>IFERROR(VLOOKUP(Таблица72310[[#This Row],[НОМЕР]],#REF!,2),"")</f>
        <v/>
      </c>
      <c r="E194" s="11" t="str">
        <f>IFERROR(VLOOKUP(Таблица72310[[#This Row],[НОМЕР]],#REF!,6),"")</f>
        <v/>
      </c>
      <c r="F194" s="13" t="str">
        <f>IFERROR(VLOOKUP(Таблица72310[[#This Row],[НОМЕР]],#REF!,4,0)-$J$2,"")</f>
        <v/>
      </c>
    </row>
    <row r="195" spans="2:6" ht="15" x14ac:dyDescent="0.2">
      <c r="B195" s="11" t="str">
        <f>IFERROR(VLOOKUP(Таблица72310[[#This Row],[НОМЕР]],#REF!,9,0),"")</f>
        <v/>
      </c>
      <c r="C195" s="12">
        <f>IF(Категорії!P344&lt;&gt;9999,Категорії!P344,"")</f>
        <v>0</v>
      </c>
      <c r="D195" s="11" t="str">
        <f>IFERROR(VLOOKUP(Таблица72310[[#This Row],[НОМЕР]],#REF!,2),"")</f>
        <v/>
      </c>
      <c r="E195" s="11" t="str">
        <f>IFERROR(VLOOKUP(Таблица72310[[#This Row],[НОМЕР]],#REF!,6),"")</f>
        <v/>
      </c>
      <c r="F195" s="13" t="str">
        <f>IFERROR(VLOOKUP(Таблица72310[[#This Row],[НОМЕР]],#REF!,4,0)-$J$2,"")</f>
        <v/>
      </c>
    </row>
    <row r="196" spans="2:6" ht="15" x14ac:dyDescent="0.2">
      <c r="B196" s="11" t="str">
        <f>IFERROR(VLOOKUP(Таблица72310[[#This Row],[НОМЕР]],#REF!,9,0),"")</f>
        <v/>
      </c>
      <c r="C196" s="12">
        <f>IF(Категорії!P345&lt;&gt;9999,Категорії!P345,"")</f>
        <v>0</v>
      </c>
      <c r="D196" s="11" t="str">
        <f>IFERROR(VLOOKUP(Таблица72310[[#This Row],[НОМЕР]],#REF!,2),"")</f>
        <v/>
      </c>
      <c r="E196" s="11" t="str">
        <f>IFERROR(VLOOKUP(Таблица72310[[#This Row],[НОМЕР]],#REF!,6),"")</f>
        <v/>
      </c>
      <c r="F196" s="13" t="str">
        <f>IFERROR(VLOOKUP(Таблица72310[[#This Row],[НОМЕР]],#REF!,4,0)-$J$2,"")</f>
        <v/>
      </c>
    </row>
    <row r="197" spans="2:6" ht="15" x14ac:dyDescent="0.2">
      <c r="B197" s="11" t="str">
        <f>IFERROR(VLOOKUP(Таблица72310[[#This Row],[НОМЕР]],#REF!,9,0),"")</f>
        <v/>
      </c>
      <c r="C197" s="12">
        <f>IF(Категорії!P346&lt;&gt;9999,Категорії!P346,"")</f>
        <v>0</v>
      </c>
      <c r="D197" s="11" t="str">
        <f>IFERROR(VLOOKUP(Таблица72310[[#This Row],[НОМЕР]],#REF!,2),"")</f>
        <v/>
      </c>
      <c r="E197" s="11" t="str">
        <f>IFERROR(VLOOKUP(Таблица72310[[#This Row],[НОМЕР]],#REF!,6),"")</f>
        <v/>
      </c>
      <c r="F197" s="13" t="str">
        <f>IFERROR(VLOOKUP(Таблица72310[[#This Row],[НОМЕР]],#REF!,4,0)-$J$2,"")</f>
        <v/>
      </c>
    </row>
    <row r="198" spans="2:6" ht="15" x14ac:dyDescent="0.2">
      <c r="B198" s="11" t="str">
        <f>IFERROR(VLOOKUP(Таблица72310[[#This Row],[НОМЕР]],#REF!,9,0),"")</f>
        <v/>
      </c>
      <c r="C198" s="12">
        <f>IF(Категорії!P347&lt;&gt;9999,Категорії!P347,"")</f>
        <v>0</v>
      </c>
      <c r="D198" s="11" t="str">
        <f>IFERROR(VLOOKUP(Таблица72310[[#This Row],[НОМЕР]],#REF!,2),"")</f>
        <v/>
      </c>
      <c r="E198" s="11" t="str">
        <f>IFERROR(VLOOKUP(Таблица72310[[#This Row],[НОМЕР]],#REF!,6),"")</f>
        <v/>
      </c>
      <c r="F198" s="13" t="str">
        <f>IFERROR(VLOOKUP(Таблица72310[[#This Row],[НОМЕР]],#REF!,4,0)-$J$2,"")</f>
        <v/>
      </c>
    </row>
    <row r="199" spans="2:6" ht="15" x14ac:dyDescent="0.2">
      <c r="B199" s="11" t="str">
        <f>IFERROR(VLOOKUP(Таблица72310[[#This Row],[НОМЕР]],#REF!,9,0),"")</f>
        <v/>
      </c>
      <c r="C199" s="12">
        <f>IF(Категорії!P348&lt;&gt;9999,Категорії!P348,"")</f>
        <v>0</v>
      </c>
      <c r="D199" s="11" t="str">
        <f>IFERROR(VLOOKUP(Таблица72310[[#This Row],[НОМЕР]],#REF!,2),"")</f>
        <v/>
      </c>
      <c r="E199" s="11" t="str">
        <f>IFERROR(VLOOKUP(Таблица72310[[#This Row],[НОМЕР]],#REF!,6),"")</f>
        <v/>
      </c>
      <c r="F199" s="13" t="str">
        <f>IFERROR(VLOOKUP(Таблица72310[[#This Row],[НОМЕР]],#REF!,4,0)-$J$2,"")</f>
        <v/>
      </c>
    </row>
    <row r="200" spans="2:6" ht="15" x14ac:dyDescent="0.2">
      <c r="B200" s="11" t="str">
        <f>IFERROR(VLOOKUP(Таблица72310[[#This Row],[НОМЕР]],#REF!,9,0),"")</f>
        <v/>
      </c>
      <c r="C200" s="12">
        <f>IF(Категорії!P349&lt;&gt;9999,Категорії!P349,"")</f>
        <v>0</v>
      </c>
      <c r="D200" s="11" t="str">
        <f>IFERROR(VLOOKUP(Таблица72310[[#This Row],[НОМЕР]],#REF!,2),"")</f>
        <v/>
      </c>
      <c r="E200" s="11" t="str">
        <f>IFERROR(VLOOKUP(Таблица72310[[#This Row],[НОМЕР]],#REF!,6),"")</f>
        <v/>
      </c>
      <c r="F200" s="13" t="str">
        <f>IFERROR(VLOOKUP(Таблица72310[[#This Row],[НОМЕР]],#REF!,4,0)-$J$2,"")</f>
        <v/>
      </c>
    </row>
    <row r="201" spans="2:6" ht="15" x14ac:dyDescent="0.2">
      <c r="B201" s="11" t="str">
        <f>IFERROR(VLOOKUP(Таблица72310[[#This Row],[НОМЕР]],#REF!,9,0),"")</f>
        <v/>
      </c>
      <c r="C201" s="12">
        <f>IF(Категорії!P350&lt;&gt;9999,Категорії!P350,"")</f>
        <v>0</v>
      </c>
      <c r="D201" s="11" t="str">
        <f>IFERROR(VLOOKUP(Таблица72310[[#This Row],[НОМЕР]],#REF!,2),"")</f>
        <v/>
      </c>
      <c r="E201" s="11" t="str">
        <f>IFERROR(VLOOKUP(Таблица72310[[#This Row],[НОМЕР]],#REF!,6),"")</f>
        <v/>
      </c>
      <c r="F201" s="13" t="str">
        <f>IFERROR(VLOOKUP(Таблица72310[[#This Row],[НОМЕР]],#REF!,4,0)-$J$2,"")</f>
        <v/>
      </c>
    </row>
    <row r="202" spans="2:6" ht="15" x14ac:dyDescent="0.2">
      <c r="B202" s="11" t="str">
        <f>IFERROR(VLOOKUP(Таблица72310[[#This Row],[НОМЕР]],#REF!,9,0),"")</f>
        <v/>
      </c>
      <c r="C202" s="12">
        <f>IF(Категорії!P351&lt;&gt;9999,Категорії!P351,"")</f>
        <v>0</v>
      </c>
      <c r="D202" s="11" t="str">
        <f>IFERROR(VLOOKUP(Таблица72310[[#This Row],[НОМЕР]],#REF!,2),"")</f>
        <v/>
      </c>
      <c r="E202" s="11" t="str">
        <f>IFERROR(VLOOKUP(Таблица72310[[#This Row],[НОМЕР]],#REF!,6),"")</f>
        <v/>
      </c>
      <c r="F202" s="13" t="str">
        <f>IFERROR(VLOOKUP(Таблица72310[[#This Row],[НОМЕР]],#REF!,4,0)-$J$2,"")</f>
        <v/>
      </c>
    </row>
    <row r="203" spans="2:6" ht="15" x14ac:dyDescent="0.2">
      <c r="B203" s="11" t="str">
        <f>IFERROR(VLOOKUP(Таблица72310[[#This Row],[НОМЕР]],#REF!,9,0),"")</f>
        <v/>
      </c>
      <c r="C203" s="12">
        <f>IF(Категорії!P352&lt;&gt;9999,Категорії!P352,"")</f>
        <v>0</v>
      </c>
      <c r="D203" s="11" t="str">
        <f>IFERROR(VLOOKUP(Таблица72310[[#This Row],[НОМЕР]],#REF!,2),"")</f>
        <v/>
      </c>
      <c r="E203" s="11" t="str">
        <f>IFERROR(VLOOKUP(Таблица72310[[#This Row],[НОМЕР]],#REF!,6),"")</f>
        <v/>
      </c>
      <c r="F203" s="13" t="str">
        <f>IFERROR(VLOOKUP(Таблица72310[[#This Row],[НОМЕР]],#REF!,4,0)-$J$2,"")</f>
        <v/>
      </c>
    </row>
    <row r="204" spans="2:6" ht="15" x14ac:dyDescent="0.2">
      <c r="B204" s="11" t="str">
        <f>IFERROR(VLOOKUP(Таблица72310[[#This Row],[НОМЕР]],#REF!,9,0),"")</f>
        <v/>
      </c>
      <c r="C204" s="12">
        <f>IF(Категорії!P353&lt;&gt;9999,Категорії!P353,"")</f>
        <v>0</v>
      </c>
      <c r="D204" s="11" t="str">
        <f>IFERROR(VLOOKUP(Таблица72310[[#This Row],[НОМЕР]],#REF!,2),"")</f>
        <v/>
      </c>
      <c r="E204" s="11" t="str">
        <f>IFERROR(VLOOKUP(Таблица72310[[#This Row],[НОМЕР]],#REF!,6),"")</f>
        <v/>
      </c>
      <c r="F204" s="13" t="str">
        <f>IFERROR(VLOOKUP(Таблица72310[[#This Row],[НОМЕР]],#REF!,4,0)-$J$2,"")</f>
        <v/>
      </c>
    </row>
    <row r="205" spans="2:6" ht="15" x14ac:dyDescent="0.2">
      <c r="B205" s="11" t="str">
        <f>IFERROR(VLOOKUP(Таблица72310[[#This Row],[НОМЕР]],#REF!,9,0),"")</f>
        <v/>
      </c>
      <c r="C205" s="12">
        <f>IF(Категорії!P354&lt;&gt;9999,Категорії!P354,"")</f>
        <v>0</v>
      </c>
      <c r="D205" s="11" t="str">
        <f>IFERROR(VLOOKUP(Таблица72310[[#This Row],[НОМЕР]],#REF!,2),"")</f>
        <v/>
      </c>
      <c r="E205" s="11" t="str">
        <f>IFERROR(VLOOKUP(Таблица72310[[#This Row],[НОМЕР]],#REF!,6),"")</f>
        <v/>
      </c>
      <c r="F205" s="13" t="str">
        <f>IFERROR(VLOOKUP(Таблица72310[[#This Row],[НОМЕР]],#REF!,4,0)-$J$2,"")</f>
        <v/>
      </c>
    </row>
    <row r="206" spans="2:6" ht="15" x14ac:dyDescent="0.2">
      <c r="B206" s="11" t="str">
        <f>IFERROR(VLOOKUP(Таблица72310[[#This Row],[НОМЕР]],#REF!,9,0),"")</f>
        <v/>
      </c>
      <c r="C206" s="12">
        <f>IF(Категорії!P355&lt;&gt;9999,Категорії!P355,"")</f>
        <v>0</v>
      </c>
      <c r="D206" s="11" t="str">
        <f>IFERROR(VLOOKUP(Таблица72310[[#This Row],[НОМЕР]],#REF!,2),"")</f>
        <v/>
      </c>
      <c r="E206" s="11" t="str">
        <f>IFERROR(VLOOKUP(Таблица72310[[#This Row],[НОМЕР]],#REF!,6),"")</f>
        <v/>
      </c>
      <c r="F206" s="13" t="str">
        <f>IFERROR(VLOOKUP(Таблица72310[[#This Row],[НОМЕР]],#REF!,4,0)-$J$2,"")</f>
        <v/>
      </c>
    </row>
    <row r="207" spans="2:6" ht="15" x14ac:dyDescent="0.2">
      <c r="B207" s="11" t="str">
        <f>IFERROR(VLOOKUP(Таблица72310[[#This Row],[НОМЕР]],#REF!,9,0),"")</f>
        <v/>
      </c>
      <c r="C207" s="12">
        <f>IF(Категорії!P356&lt;&gt;9999,Категорії!P356,"")</f>
        <v>0</v>
      </c>
      <c r="D207" s="11" t="str">
        <f>IFERROR(VLOOKUP(Таблица72310[[#This Row],[НОМЕР]],#REF!,2),"")</f>
        <v/>
      </c>
      <c r="E207" s="11" t="str">
        <f>IFERROR(VLOOKUP(Таблица72310[[#This Row],[НОМЕР]],#REF!,6),"")</f>
        <v/>
      </c>
      <c r="F207" s="13" t="str">
        <f>IFERROR(VLOOKUP(Таблица72310[[#This Row],[НОМЕР]],#REF!,4,0)-$J$2,"")</f>
        <v/>
      </c>
    </row>
    <row r="208" spans="2:6" ht="15" x14ac:dyDescent="0.2">
      <c r="B208" s="11" t="str">
        <f>IFERROR(VLOOKUP(Таблица72310[[#This Row],[НОМЕР]],#REF!,9,0),"")</f>
        <v/>
      </c>
      <c r="C208" s="12">
        <f>IF(Категорії!P357&lt;&gt;9999,Категорії!P357,"")</f>
        <v>0</v>
      </c>
      <c r="D208" s="11" t="str">
        <f>IFERROR(VLOOKUP(Таблица72310[[#This Row],[НОМЕР]],#REF!,2),"")</f>
        <v/>
      </c>
      <c r="E208" s="11" t="str">
        <f>IFERROR(VLOOKUP(Таблица72310[[#This Row],[НОМЕР]],#REF!,6),"")</f>
        <v/>
      </c>
      <c r="F208" s="13" t="str">
        <f>IFERROR(VLOOKUP(Таблица72310[[#This Row],[НОМЕР]],#REF!,4,0)-$J$2,"")</f>
        <v/>
      </c>
    </row>
    <row r="209" spans="2:6" ht="15" x14ac:dyDescent="0.2">
      <c r="B209" s="11" t="str">
        <f>IFERROR(VLOOKUP(Таблица72310[[#This Row],[НОМЕР]],#REF!,9,0),"")</f>
        <v/>
      </c>
      <c r="C209" s="12">
        <f>IF(Категорії!P358&lt;&gt;9999,Категорії!P358,"")</f>
        <v>0</v>
      </c>
      <c r="D209" s="11" t="str">
        <f>IFERROR(VLOOKUP(Таблица72310[[#This Row],[НОМЕР]],#REF!,2),"")</f>
        <v/>
      </c>
      <c r="E209" s="11" t="str">
        <f>IFERROR(VLOOKUP(Таблица72310[[#This Row],[НОМЕР]],#REF!,6),"")</f>
        <v/>
      </c>
      <c r="F209" s="13" t="str">
        <f>IFERROR(VLOOKUP(Таблица72310[[#This Row],[НОМЕР]],#REF!,4,0)-$J$2,"")</f>
        <v/>
      </c>
    </row>
    <row r="210" spans="2:6" ht="15" x14ac:dyDescent="0.2">
      <c r="B210" s="11" t="str">
        <f>IFERROR(VLOOKUP(Таблица72310[[#This Row],[НОМЕР]],#REF!,9,0),"")</f>
        <v/>
      </c>
      <c r="C210" s="12">
        <f>IF(Категорії!P359&lt;&gt;9999,Категорії!P359,"")</f>
        <v>0</v>
      </c>
      <c r="D210" s="11" t="str">
        <f>IFERROR(VLOOKUP(Таблица72310[[#This Row],[НОМЕР]],#REF!,2),"")</f>
        <v/>
      </c>
      <c r="E210" s="11" t="str">
        <f>IFERROR(VLOOKUP(Таблица72310[[#This Row],[НОМЕР]],#REF!,6),"")</f>
        <v/>
      </c>
      <c r="F210" s="13" t="str">
        <f>IFERROR(VLOOKUP(Таблица72310[[#This Row],[НОМЕР]],#REF!,4,0)-$J$2,"")</f>
        <v/>
      </c>
    </row>
    <row r="211" spans="2:6" ht="15" x14ac:dyDescent="0.2">
      <c r="B211" s="11" t="str">
        <f>IFERROR(VLOOKUP(Таблица72310[[#This Row],[НОМЕР]],#REF!,9,0),"")</f>
        <v/>
      </c>
      <c r="C211" s="12">
        <f>IF(Категорії!P360&lt;&gt;9999,Категорії!P360,"")</f>
        <v>0</v>
      </c>
      <c r="D211" s="11" t="str">
        <f>IFERROR(VLOOKUP(Таблица72310[[#This Row],[НОМЕР]],#REF!,2),"")</f>
        <v/>
      </c>
      <c r="E211" s="11" t="str">
        <f>IFERROR(VLOOKUP(Таблица72310[[#This Row],[НОМЕР]],#REF!,6),"")</f>
        <v/>
      </c>
      <c r="F211" s="13" t="str">
        <f>IFERROR(VLOOKUP(Таблица72310[[#This Row],[НОМЕР]],#REF!,4,0)-$J$2,"")</f>
        <v/>
      </c>
    </row>
    <row r="212" spans="2:6" ht="15" x14ac:dyDescent="0.2">
      <c r="B212" s="11" t="str">
        <f>IFERROR(VLOOKUP(Таблица72310[[#This Row],[НОМЕР]],#REF!,9,0),"")</f>
        <v/>
      </c>
      <c r="C212" s="12">
        <f>IF(Категорії!P361&lt;&gt;9999,Категорії!P361,"")</f>
        <v>0</v>
      </c>
      <c r="D212" s="11" t="str">
        <f>IFERROR(VLOOKUP(Таблица72310[[#This Row],[НОМЕР]],#REF!,2),"")</f>
        <v/>
      </c>
      <c r="E212" s="11" t="str">
        <f>IFERROR(VLOOKUP(Таблица72310[[#This Row],[НОМЕР]],#REF!,6),"")</f>
        <v/>
      </c>
      <c r="F212" s="13" t="str">
        <f>IFERROR(VLOOKUP(Таблица72310[[#This Row],[НОМЕР]],#REF!,4,0)-$J$2,"")</f>
        <v/>
      </c>
    </row>
    <row r="213" spans="2:6" ht="15" x14ac:dyDescent="0.2">
      <c r="B213" s="11" t="str">
        <f>IFERROR(VLOOKUP(Таблица72310[[#This Row],[НОМЕР]],#REF!,9,0),"")</f>
        <v/>
      </c>
      <c r="C213" s="12">
        <f>IF(Категорії!P362&lt;&gt;9999,Категорії!P362,"")</f>
        <v>0</v>
      </c>
      <c r="D213" s="11" t="str">
        <f>IFERROR(VLOOKUP(Таблица72310[[#This Row],[НОМЕР]],#REF!,2),"")</f>
        <v/>
      </c>
      <c r="E213" s="11" t="str">
        <f>IFERROR(VLOOKUP(Таблица72310[[#This Row],[НОМЕР]],#REF!,6),"")</f>
        <v/>
      </c>
      <c r="F213" s="13" t="str">
        <f>IFERROR(VLOOKUP(Таблица72310[[#This Row],[НОМЕР]],#REF!,4,0)-$J$2,"")</f>
        <v/>
      </c>
    </row>
    <row r="214" spans="2:6" ht="15" x14ac:dyDescent="0.2">
      <c r="B214" s="11" t="str">
        <f>IFERROR(VLOOKUP(Таблица72310[[#This Row],[НОМЕР]],#REF!,9,0),"")</f>
        <v/>
      </c>
      <c r="C214" s="12">
        <f>IF(Категорії!P363&lt;&gt;9999,Категорії!P363,"")</f>
        <v>0</v>
      </c>
      <c r="D214" s="11" t="str">
        <f>IFERROR(VLOOKUP(Таблица72310[[#This Row],[НОМЕР]],#REF!,2),"")</f>
        <v/>
      </c>
      <c r="E214" s="11" t="str">
        <f>IFERROR(VLOOKUP(Таблица72310[[#This Row],[НОМЕР]],#REF!,6),"")</f>
        <v/>
      </c>
      <c r="F214" s="13" t="str">
        <f>IFERROR(VLOOKUP(Таблица72310[[#This Row],[НОМЕР]],#REF!,4,0)-$J$2,"")</f>
        <v/>
      </c>
    </row>
    <row r="215" spans="2:6" ht="15" x14ac:dyDescent="0.2">
      <c r="B215" s="11" t="str">
        <f>IFERROR(VLOOKUP(Таблица72310[[#This Row],[НОМЕР]],#REF!,9,0),"")</f>
        <v/>
      </c>
      <c r="C215" s="12">
        <f>IF(Категорії!P364&lt;&gt;9999,Категорії!P364,"")</f>
        <v>0</v>
      </c>
      <c r="D215" s="11" t="str">
        <f>IFERROR(VLOOKUP(Таблица72310[[#This Row],[НОМЕР]],#REF!,2),"")</f>
        <v/>
      </c>
      <c r="E215" s="11" t="str">
        <f>IFERROR(VLOOKUP(Таблица72310[[#This Row],[НОМЕР]],#REF!,6),"")</f>
        <v/>
      </c>
      <c r="F215" s="13" t="str">
        <f>IFERROR(VLOOKUP(Таблица72310[[#This Row],[НОМЕР]],#REF!,4,0)-$J$2,"")</f>
        <v/>
      </c>
    </row>
    <row r="216" spans="2:6" ht="15" x14ac:dyDescent="0.2">
      <c r="B216" s="11" t="str">
        <f>IFERROR(VLOOKUP(Таблица72310[[#This Row],[НОМЕР]],#REF!,9,0),"")</f>
        <v/>
      </c>
      <c r="C216" s="12">
        <f>IF(Категорії!P365&lt;&gt;9999,Категорії!P365,"")</f>
        <v>0</v>
      </c>
      <c r="D216" s="11" t="str">
        <f>IFERROR(VLOOKUP(Таблица72310[[#This Row],[НОМЕР]],#REF!,2),"")</f>
        <v/>
      </c>
      <c r="E216" s="11" t="str">
        <f>IFERROR(VLOOKUP(Таблица72310[[#This Row],[НОМЕР]],#REF!,6),"")</f>
        <v/>
      </c>
      <c r="F216" s="13" t="str">
        <f>IFERROR(VLOOKUP(Таблица72310[[#This Row],[НОМЕР]],#REF!,4,0)-$J$2,"")</f>
        <v/>
      </c>
    </row>
    <row r="217" spans="2:6" ht="15" x14ac:dyDescent="0.2">
      <c r="B217" s="11" t="str">
        <f>IFERROR(VLOOKUP(Таблица72310[[#This Row],[НОМЕР]],#REF!,9,0),"")</f>
        <v/>
      </c>
      <c r="C217" s="12">
        <f>IF(Категорії!P366&lt;&gt;9999,Категорії!P366,"")</f>
        <v>0</v>
      </c>
      <c r="D217" s="11" t="str">
        <f>IFERROR(VLOOKUP(Таблица72310[[#This Row],[НОМЕР]],#REF!,2),"")</f>
        <v/>
      </c>
      <c r="E217" s="11" t="str">
        <f>IFERROR(VLOOKUP(Таблица72310[[#This Row],[НОМЕР]],#REF!,6),"")</f>
        <v/>
      </c>
      <c r="F217" s="13" t="str">
        <f>IFERROR(VLOOKUP(Таблица72310[[#This Row],[НОМЕР]],#REF!,4,0)-$J$2,"")</f>
        <v/>
      </c>
    </row>
    <row r="218" spans="2:6" ht="15" x14ac:dyDescent="0.2">
      <c r="B218" s="11" t="str">
        <f>IFERROR(VLOOKUP(Таблица72310[[#This Row],[НОМЕР]],#REF!,9,0),"")</f>
        <v/>
      </c>
      <c r="C218" s="12">
        <f>IF(Категорії!P367&lt;&gt;9999,Категорії!P367,"")</f>
        <v>0</v>
      </c>
      <c r="D218" s="11" t="str">
        <f>IFERROR(VLOOKUP(Таблица72310[[#This Row],[НОМЕР]],#REF!,2),"")</f>
        <v/>
      </c>
      <c r="E218" s="11" t="str">
        <f>IFERROR(VLOOKUP(Таблица72310[[#This Row],[НОМЕР]],#REF!,6),"")</f>
        <v/>
      </c>
      <c r="F218" s="13" t="str">
        <f>IFERROR(VLOOKUP(Таблица72310[[#This Row],[НОМЕР]],#REF!,4,0)-$J$2,"")</f>
        <v/>
      </c>
    </row>
    <row r="219" spans="2:6" ht="15" x14ac:dyDescent="0.2">
      <c r="B219" s="11" t="str">
        <f>IFERROR(VLOOKUP(Таблица72310[[#This Row],[НОМЕР]],#REF!,9,0),"")</f>
        <v/>
      </c>
      <c r="C219" s="12">
        <f>IF(Категорії!P368&lt;&gt;9999,Категорії!P368,"")</f>
        <v>0</v>
      </c>
      <c r="D219" s="11" t="str">
        <f>IFERROR(VLOOKUP(Таблица72310[[#This Row],[НОМЕР]],#REF!,2),"")</f>
        <v/>
      </c>
      <c r="E219" s="11" t="str">
        <f>IFERROR(VLOOKUP(Таблица72310[[#This Row],[НОМЕР]],#REF!,6),"")</f>
        <v/>
      </c>
      <c r="F219" s="13" t="str">
        <f>IFERROR(VLOOKUP(Таблица72310[[#This Row],[НОМЕР]],#REF!,4,0)-$J$2,"")</f>
        <v/>
      </c>
    </row>
    <row r="220" spans="2:6" ht="15" x14ac:dyDescent="0.2">
      <c r="B220" s="11" t="str">
        <f>IFERROR(VLOOKUP(Таблица72310[[#This Row],[НОМЕР]],#REF!,9,0),"")</f>
        <v/>
      </c>
      <c r="C220" s="12">
        <f>IF(Категорії!P369&lt;&gt;9999,Категорії!P369,"")</f>
        <v>0</v>
      </c>
      <c r="D220" s="11" t="str">
        <f>IFERROR(VLOOKUP(Таблица72310[[#This Row],[НОМЕР]],#REF!,2),"")</f>
        <v/>
      </c>
      <c r="E220" s="11" t="str">
        <f>IFERROR(VLOOKUP(Таблица72310[[#This Row],[НОМЕР]],#REF!,6),"")</f>
        <v/>
      </c>
      <c r="F220" s="13" t="str">
        <f>IFERROR(VLOOKUP(Таблица72310[[#This Row],[НОМЕР]],#REF!,4,0)-$J$2,"")</f>
        <v/>
      </c>
    </row>
    <row r="221" spans="2:6" ht="15" x14ac:dyDescent="0.2">
      <c r="B221" s="11" t="str">
        <f>IFERROR(VLOOKUP(Таблица72310[[#This Row],[НОМЕР]],#REF!,9,0),"")</f>
        <v/>
      </c>
      <c r="C221" s="12">
        <f>IF(Категорії!P370&lt;&gt;9999,Категорії!P370,"")</f>
        <v>0</v>
      </c>
      <c r="D221" s="11" t="str">
        <f>IFERROR(VLOOKUP(Таблица72310[[#This Row],[НОМЕР]],#REF!,2),"")</f>
        <v/>
      </c>
      <c r="E221" s="11" t="str">
        <f>IFERROR(VLOOKUP(Таблица72310[[#This Row],[НОМЕР]],#REF!,6),"")</f>
        <v/>
      </c>
      <c r="F221" s="13" t="str">
        <f>IFERROR(VLOOKUP(Таблица72310[[#This Row],[НОМЕР]],#REF!,4,0)-$J$2,"")</f>
        <v/>
      </c>
    </row>
    <row r="222" spans="2:6" ht="15" x14ac:dyDescent="0.2">
      <c r="B222" s="11" t="str">
        <f>IFERROR(VLOOKUP(Таблица72310[[#This Row],[НОМЕР]],#REF!,9,0),"")</f>
        <v/>
      </c>
      <c r="C222" s="12">
        <f>IF(Категорії!P371&lt;&gt;9999,Категорії!P371,"")</f>
        <v>0</v>
      </c>
      <c r="D222" s="11" t="str">
        <f>IFERROR(VLOOKUP(Таблица72310[[#This Row],[НОМЕР]],#REF!,2),"")</f>
        <v/>
      </c>
      <c r="E222" s="11" t="str">
        <f>IFERROR(VLOOKUP(Таблица72310[[#This Row],[НОМЕР]],#REF!,6),"")</f>
        <v/>
      </c>
      <c r="F222" s="13" t="str">
        <f>IFERROR(VLOOKUP(Таблица72310[[#This Row],[НОМЕР]],#REF!,4,0)-$J$2,"")</f>
        <v/>
      </c>
    </row>
    <row r="223" spans="2:6" ht="15" x14ac:dyDescent="0.2">
      <c r="B223" s="11" t="str">
        <f>IFERROR(VLOOKUP(Таблица72310[[#This Row],[НОМЕР]],#REF!,9,0),"")</f>
        <v/>
      </c>
      <c r="C223" s="12">
        <f>IF(Категорії!P372&lt;&gt;9999,Категорії!P372,"")</f>
        <v>0</v>
      </c>
      <c r="D223" s="11" t="str">
        <f>IFERROR(VLOOKUP(Таблица72310[[#This Row],[НОМЕР]],#REF!,2),"")</f>
        <v/>
      </c>
      <c r="E223" s="11" t="str">
        <f>IFERROR(VLOOKUP(Таблица72310[[#This Row],[НОМЕР]],#REF!,6),"")</f>
        <v/>
      </c>
      <c r="F223" s="13" t="str">
        <f>IFERROR(VLOOKUP(Таблица72310[[#This Row],[НОМЕР]],#REF!,4,0)-$J$2,"")</f>
        <v/>
      </c>
    </row>
    <row r="224" spans="2:6" ht="15" x14ac:dyDescent="0.2">
      <c r="B224" s="11" t="str">
        <f>IFERROR(VLOOKUP(Таблица72310[[#This Row],[НОМЕР]],#REF!,9,0),"")</f>
        <v/>
      </c>
      <c r="C224" s="12">
        <f>IF(Категорії!P373&lt;&gt;9999,Категорії!P373,"")</f>
        <v>0</v>
      </c>
      <c r="D224" s="11" t="str">
        <f>IFERROR(VLOOKUP(Таблица72310[[#This Row],[НОМЕР]],#REF!,2),"")</f>
        <v/>
      </c>
      <c r="E224" s="11" t="str">
        <f>IFERROR(VLOOKUP(Таблица72310[[#This Row],[НОМЕР]],#REF!,6),"")</f>
        <v/>
      </c>
      <c r="F224" s="13" t="str">
        <f>IFERROR(VLOOKUP(Таблица72310[[#This Row],[НОМЕР]],#REF!,4,0)-$J$2,"")</f>
        <v/>
      </c>
    </row>
    <row r="225" spans="2:6" ht="15" x14ac:dyDescent="0.2">
      <c r="B225" s="11" t="str">
        <f>IFERROR(VLOOKUP(Таблица72310[[#This Row],[НОМЕР]],#REF!,9,0),"")</f>
        <v/>
      </c>
      <c r="C225" s="12">
        <f>IF(Категорії!P374&lt;&gt;9999,Категорії!P374,"")</f>
        <v>0</v>
      </c>
      <c r="D225" s="11" t="str">
        <f>IFERROR(VLOOKUP(Таблица72310[[#This Row],[НОМЕР]],#REF!,2),"")</f>
        <v/>
      </c>
      <c r="E225" s="11" t="str">
        <f>IFERROR(VLOOKUP(Таблица72310[[#This Row],[НОМЕР]],#REF!,6),"")</f>
        <v/>
      </c>
      <c r="F225" s="13" t="str">
        <f>IFERROR(VLOOKUP(Таблица72310[[#This Row],[НОМЕР]],#REF!,4,0)-$J$2,"")</f>
        <v/>
      </c>
    </row>
    <row r="226" spans="2:6" ht="15" x14ac:dyDescent="0.2">
      <c r="B226" s="11" t="str">
        <f>IFERROR(VLOOKUP(Таблица72310[[#This Row],[НОМЕР]],#REF!,9,0),"")</f>
        <v/>
      </c>
      <c r="C226" s="12">
        <f>IF(Категорії!P375&lt;&gt;9999,Категорії!P375,"")</f>
        <v>0</v>
      </c>
      <c r="D226" s="11" t="str">
        <f>IFERROR(VLOOKUP(Таблица72310[[#This Row],[НОМЕР]],#REF!,2),"")</f>
        <v/>
      </c>
      <c r="E226" s="11" t="str">
        <f>IFERROR(VLOOKUP(Таблица72310[[#This Row],[НОМЕР]],#REF!,6),"")</f>
        <v/>
      </c>
      <c r="F226" s="13" t="str">
        <f>IFERROR(VLOOKUP(Таблица72310[[#This Row],[НОМЕР]],#REF!,4,0)-$J$2,"")</f>
        <v/>
      </c>
    </row>
    <row r="227" spans="2:6" ht="15" x14ac:dyDescent="0.2">
      <c r="B227" s="11" t="str">
        <f>IFERROR(VLOOKUP(Таблица72310[[#This Row],[НОМЕР]],#REF!,9,0),"")</f>
        <v/>
      </c>
      <c r="C227" s="12">
        <f>IF(Категорії!P376&lt;&gt;9999,Категорії!P376,"")</f>
        <v>0</v>
      </c>
      <c r="D227" s="11" t="str">
        <f>IFERROR(VLOOKUP(Таблица72310[[#This Row],[НОМЕР]],#REF!,2),"")</f>
        <v/>
      </c>
      <c r="E227" s="11" t="str">
        <f>IFERROR(VLOOKUP(Таблица72310[[#This Row],[НОМЕР]],#REF!,6),"")</f>
        <v/>
      </c>
      <c r="F227" s="13" t="str">
        <f>IFERROR(VLOOKUP(Таблица72310[[#This Row],[НОМЕР]],#REF!,4,0)-$J$2,"")</f>
        <v/>
      </c>
    </row>
    <row r="228" spans="2:6" ht="15" x14ac:dyDescent="0.2">
      <c r="B228" s="11" t="str">
        <f>IFERROR(VLOOKUP(Таблица72310[[#This Row],[НОМЕР]],#REF!,9,0),"")</f>
        <v/>
      </c>
      <c r="C228" s="12">
        <f>IF(Категорії!P377&lt;&gt;9999,Категорії!P377,"")</f>
        <v>0</v>
      </c>
      <c r="D228" s="11" t="str">
        <f>IFERROR(VLOOKUP(Таблица72310[[#This Row],[НОМЕР]],#REF!,2),"")</f>
        <v/>
      </c>
      <c r="E228" s="11" t="str">
        <f>IFERROR(VLOOKUP(Таблица72310[[#This Row],[НОМЕР]],#REF!,6),"")</f>
        <v/>
      </c>
      <c r="F228" s="13" t="str">
        <f>IFERROR(VLOOKUP(Таблица72310[[#This Row],[НОМЕР]],#REF!,4,0)-$J$2,"")</f>
        <v/>
      </c>
    </row>
    <row r="229" spans="2:6" ht="15" x14ac:dyDescent="0.2">
      <c r="B229" s="11" t="str">
        <f>IFERROR(VLOOKUP(Таблица72310[[#This Row],[НОМЕР]],#REF!,9,0),"")</f>
        <v/>
      </c>
      <c r="C229" s="12">
        <f>IF(Категорії!P378&lt;&gt;9999,Категорії!P378,"")</f>
        <v>0</v>
      </c>
      <c r="D229" s="11" t="str">
        <f>IFERROR(VLOOKUP(Таблица72310[[#This Row],[НОМЕР]],#REF!,2),"")</f>
        <v/>
      </c>
      <c r="E229" s="11" t="str">
        <f>IFERROR(VLOOKUP(Таблица72310[[#This Row],[НОМЕР]],#REF!,6),"")</f>
        <v/>
      </c>
      <c r="F229" s="13" t="str">
        <f>IFERROR(VLOOKUP(Таблица72310[[#This Row],[НОМЕР]],#REF!,4,0)-$J$2,"")</f>
        <v/>
      </c>
    </row>
    <row r="230" spans="2:6" ht="15" x14ac:dyDescent="0.2">
      <c r="B230" s="11" t="str">
        <f>IFERROR(VLOOKUP(Таблица72310[[#This Row],[НОМЕР]],#REF!,9,0),"")</f>
        <v/>
      </c>
      <c r="C230" s="12">
        <f>IF(Категорії!P379&lt;&gt;9999,Категорії!P379,"")</f>
        <v>0</v>
      </c>
      <c r="D230" s="11" t="str">
        <f>IFERROR(VLOOKUP(Таблица72310[[#This Row],[НОМЕР]],#REF!,2),"")</f>
        <v/>
      </c>
      <c r="E230" s="11" t="str">
        <f>IFERROR(VLOOKUP(Таблица72310[[#This Row],[НОМЕР]],#REF!,6),"")</f>
        <v/>
      </c>
      <c r="F230" s="13" t="str">
        <f>IFERROR(VLOOKUP(Таблица72310[[#This Row],[НОМЕР]],#REF!,4,0)-$J$2,"")</f>
        <v/>
      </c>
    </row>
    <row r="231" spans="2:6" ht="15" x14ac:dyDescent="0.2">
      <c r="B231" s="11" t="str">
        <f>IFERROR(VLOOKUP(Таблица72310[[#This Row],[НОМЕР]],#REF!,9,0),"")</f>
        <v/>
      </c>
      <c r="C231" s="12">
        <f>IF(Категорії!P380&lt;&gt;9999,Категорії!P380,"")</f>
        <v>0</v>
      </c>
      <c r="D231" s="11" t="str">
        <f>IFERROR(VLOOKUP(Таблица72310[[#This Row],[НОМЕР]],#REF!,2),"")</f>
        <v/>
      </c>
      <c r="E231" s="11" t="str">
        <f>IFERROR(VLOOKUP(Таблица72310[[#This Row],[НОМЕР]],#REF!,6),"")</f>
        <v/>
      </c>
      <c r="F231" s="13" t="str">
        <f>IFERROR(VLOOKUP(Таблица72310[[#This Row],[НОМЕР]],#REF!,4,0)-$J$2,"")</f>
        <v/>
      </c>
    </row>
    <row r="232" spans="2:6" ht="15" x14ac:dyDescent="0.2">
      <c r="B232" s="11" t="str">
        <f>IFERROR(VLOOKUP(Таблица72310[[#This Row],[НОМЕР]],#REF!,9,0),"")</f>
        <v/>
      </c>
      <c r="C232" s="12">
        <f>IF(Категорії!P381&lt;&gt;9999,Категорії!P381,"")</f>
        <v>0</v>
      </c>
      <c r="D232" s="11" t="str">
        <f>IFERROR(VLOOKUP(Таблица72310[[#This Row],[НОМЕР]],#REF!,2),"")</f>
        <v/>
      </c>
      <c r="E232" s="11" t="str">
        <f>IFERROR(VLOOKUP(Таблица72310[[#This Row],[НОМЕР]],#REF!,6),"")</f>
        <v/>
      </c>
      <c r="F232" s="13" t="str">
        <f>IFERROR(VLOOKUP(Таблица72310[[#This Row],[НОМЕР]],#REF!,4,0)-$J$2,"")</f>
        <v/>
      </c>
    </row>
    <row r="233" spans="2:6" ht="15" x14ac:dyDescent="0.2">
      <c r="B233" s="11" t="str">
        <f>IFERROR(VLOOKUP(Таблица72310[[#This Row],[НОМЕР]],#REF!,9,0),"")</f>
        <v/>
      </c>
      <c r="C233" s="12">
        <f>IF(Категорії!P382&lt;&gt;9999,Категорії!P382,"")</f>
        <v>0</v>
      </c>
      <c r="D233" s="11" t="str">
        <f>IFERROR(VLOOKUP(Таблица72310[[#This Row],[НОМЕР]],#REF!,2),"")</f>
        <v/>
      </c>
      <c r="E233" s="11" t="str">
        <f>IFERROR(VLOOKUP(Таблица72310[[#This Row],[НОМЕР]],#REF!,6),"")</f>
        <v/>
      </c>
      <c r="F233" s="13" t="str">
        <f>IFERROR(VLOOKUP(Таблица72310[[#This Row],[НОМЕР]],#REF!,4,0)-$J$2,"")</f>
        <v/>
      </c>
    </row>
    <row r="234" spans="2:6" ht="15" x14ac:dyDescent="0.2">
      <c r="B234" s="11" t="str">
        <f>IFERROR(VLOOKUP(Таблица72310[[#This Row],[НОМЕР]],#REF!,9,0),"")</f>
        <v/>
      </c>
      <c r="C234" s="12">
        <f>IF(Категорії!P383&lt;&gt;9999,Категорії!P383,"")</f>
        <v>0</v>
      </c>
      <c r="D234" s="11" t="str">
        <f>IFERROR(VLOOKUP(Таблица72310[[#This Row],[НОМЕР]],#REF!,2),"")</f>
        <v/>
      </c>
      <c r="E234" s="11" t="str">
        <f>IFERROR(VLOOKUP(Таблица72310[[#This Row],[НОМЕР]],#REF!,6),"")</f>
        <v/>
      </c>
      <c r="F234" s="13" t="str">
        <f>IFERROR(VLOOKUP(Таблица72310[[#This Row],[НОМЕР]],#REF!,4,0)-$J$2,"")</f>
        <v/>
      </c>
    </row>
    <row r="235" spans="2:6" ht="15" x14ac:dyDescent="0.2">
      <c r="B235" s="11" t="str">
        <f>IFERROR(VLOOKUP(Таблица72310[[#This Row],[НОМЕР]],#REF!,9,0),"")</f>
        <v/>
      </c>
      <c r="C235" s="12">
        <f>IF(Категорії!P384&lt;&gt;9999,Категорії!P384,"")</f>
        <v>0</v>
      </c>
      <c r="D235" s="11" t="str">
        <f>IFERROR(VLOOKUP(Таблица72310[[#This Row],[НОМЕР]],#REF!,2),"")</f>
        <v/>
      </c>
      <c r="E235" s="11" t="str">
        <f>IFERROR(VLOOKUP(Таблица72310[[#This Row],[НОМЕР]],#REF!,6),"")</f>
        <v/>
      </c>
      <c r="F235" s="13" t="str">
        <f>IFERROR(VLOOKUP(Таблица72310[[#This Row],[НОМЕР]],#REF!,4,0)-$J$2,"")</f>
        <v/>
      </c>
    </row>
    <row r="236" spans="2:6" ht="15" x14ac:dyDescent="0.2">
      <c r="B236" s="11" t="str">
        <f>IFERROR(VLOOKUP(Таблица72310[[#This Row],[НОМЕР]],#REF!,9,0),"")</f>
        <v/>
      </c>
      <c r="C236" s="12">
        <f>IF(Категорії!P385&lt;&gt;9999,Категорії!P385,"")</f>
        <v>0</v>
      </c>
      <c r="D236" s="11" t="str">
        <f>IFERROR(VLOOKUP(Таблица72310[[#This Row],[НОМЕР]],#REF!,2),"")</f>
        <v/>
      </c>
      <c r="E236" s="11" t="str">
        <f>IFERROR(VLOOKUP(Таблица72310[[#This Row],[НОМЕР]],#REF!,6),"")</f>
        <v/>
      </c>
      <c r="F236" s="13" t="str">
        <f>IFERROR(VLOOKUP(Таблица72310[[#This Row],[НОМЕР]],#REF!,4,0)-$J$2,"")</f>
        <v/>
      </c>
    </row>
    <row r="237" spans="2:6" ht="15" x14ac:dyDescent="0.2">
      <c r="B237" s="11" t="str">
        <f>IFERROR(VLOOKUP(Таблица72310[[#This Row],[НОМЕР]],#REF!,9,0),"")</f>
        <v/>
      </c>
      <c r="C237" s="12">
        <f>IF(Категорії!P386&lt;&gt;9999,Категорії!P386,"")</f>
        <v>0</v>
      </c>
      <c r="D237" s="11" t="str">
        <f>IFERROR(VLOOKUP(Таблица72310[[#This Row],[НОМЕР]],#REF!,2),"")</f>
        <v/>
      </c>
      <c r="E237" s="11" t="str">
        <f>IFERROR(VLOOKUP(Таблица72310[[#This Row],[НОМЕР]],#REF!,6),"")</f>
        <v/>
      </c>
      <c r="F237" s="13" t="str">
        <f>IFERROR(VLOOKUP(Таблица72310[[#This Row],[НОМЕР]],#REF!,4,0)-$J$2,"")</f>
        <v/>
      </c>
    </row>
    <row r="238" spans="2:6" ht="15" x14ac:dyDescent="0.2">
      <c r="B238" s="11" t="str">
        <f>IFERROR(VLOOKUP(Таблица72310[[#This Row],[НОМЕР]],#REF!,9,0),"")</f>
        <v/>
      </c>
      <c r="C238" s="12">
        <f>IF(Категорії!P387&lt;&gt;9999,Категорії!P387,"")</f>
        <v>0</v>
      </c>
      <c r="D238" s="11" t="str">
        <f>IFERROR(VLOOKUP(Таблица72310[[#This Row],[НОМЕР]],#REF!,2),"")</f>
        <v/>
      </c>
      <c r="E238" s="11" t="str">
        <f>IFERROR(VLOOKUP(Таблица72310[[#This Row],[НОМЕР]],#REF!,6),"")</f>
        <v/>
      </c>
      <c r="F238" s="13" t="str">
        <f>IFERROR(VLOOKUP(Таблица72310[[#This Row],[НОМЕР]],#REF!,4,0)-$J$2,"")</f>
        <v/>
      </c>
    </row>
    <row r="239" spans="2:6" ht="15" x14ac:dyDescent="0.2">
      <c r="B239" s="11" t="str">
        <f>IFERROR(VLOOKUP(Таблица72310[[#This Row],[НОМЕР]],#REF!,9,0),"")</f>
        <v/>
      </c>
      <c r="C239" s="12">
        <f>IF(Категорії!P388&lt;&gt;9999,Категорії!P388,"")</f>
        <v>0</v>
      </c>
      <c r="D239" s="11" t="str">
        <f>IFERROR(VLOOKUP(Таблица72310[[#This Row],[НОМЕР]],#REF!,2),"")</f>
        <v/>
      </c>
      <c r="E239" s="11" t="str">
        <f>IFERROR(VLOOKUP(Таблица72310[[#This Row],[НОМЕР]],#REF!,6),"")</f>
        <v/>
      </c>
      <c r="F239" s="13" t="str">
        <f>IFERROR(VLOOKUP(Таблица72310[[#This Row],[НОМЕР]],#REF!,4,0)-$J$2,"")</f>
        <v/>
      </c>
    </row>
    <row r="240" spans="2:6" ht="15" x14ac:dyDescent="0.2">
      <c r="B240" s="11" t="str">
        <f>IFERROR(VLOOKUP(Таблица72310[[#This Row],[НОМЕР]],#REF!,9,0),"")</f>
        <v/>
      </c>
      <c r="C240" s="12">
        <f>IF(Категорії!P389&lt;&gt;9999,Категорії!P389,"")</f>
        <v>0</v>
      </c>
      <c r="D240" s="11" t="str">
        <f>IFERROR(VLOOKUP(Таблица72310[[#This Row],[НОМЕР]],#REF!,2),"")</f>
        <v/>
      </c>
      <c r="E240" s="11" t="str">
        <f>IFERROR(VLOOKUP(Таблица72310[[#This Row],[НОМЕР]],#REF!,6),"")</f>
        <v/>
      </c>
      <c r="F240" s="13" t="str">
        <f>IFERROR(VLOOKUP(Таблица72310[[#This Row],[НОМЕР]],#REF!,4,0)-$J$2,"")</f>
        <v/>
      </c>
    </row>
    <row r="241" spans="2:6" ht="15" x14ac:dyDescent="0.2">
      <c r="B241" s="11" t="str">
        <f>IFERROR(VLOOKUP(Таблица72310[[#This Row],[НОМЕР]],#REF!,9,0),"")</f>
        <v/>
      </c>
      <c r="C241" s="12">
        <f>IF(Категорії!P390&lt;&gt;9999,Категорії!P390,"")</f>
        <v>0</v>
      </c>
      <c r="D241" s="11" t="str">
        <f>IFERROR(VLOOKUP(Таблица72310[[#This Row],[НОМЕР]],#REF!,2),"")</f>
        <v/>
      </c>
      <c r="E241" s="11" t="str">
        <f>IFERROR(VLOOKUP(Таблица72310[[#This Row],[НОМЕР]],#REF!,6),"")</f>
        <v/>
      </c>
      <c r="F241" s="13" t="str">
        <f>IFERROR(VLOOKUP(Таблица72310[[#This Row],[НОМЕР]],#REF!,4,0)-$J$2,"")</f>
        <v/>
      </c>
    </row>
    <row r="242" spans="2:6" ht="15" x14ac:dyDescent="0.2">
      <c r="B242" s="11" t="str">
        <f>IFERROR(VLOOKUP(Таблица72310[[#This Row],[НОМЕР]],#REF!,9,0),"")</f>
        <v/>
      </c>
      <c r="C242" s="12">
        <f>IF(Категорії!P391&lt;&gt;9999,Категорії!P391,"")</f>
        <v>0</v>
      </c>
      <c r="D242" s="11" t="str">
        <f>IFERROR(VLOOKUP(Таблица72310[[#This Row],[НОМЕР]],#REF!,2),"")</f>
        <v/>
      </c>
      <c r="E242" s="11" t="str">
        <f>IFERROR(VLOOKUP(Таблица72310[[#This Row],[НОМЕР]],#REF!,6),"")</f>
        <v/>
      </c>
      <c r="F242" s="13" t="str">
        <f>IFERROR(VLOOKUP(Таблица72310[[#This Row],[НОМЕР]],#REF!,4,0)-$J$2,"")</f>
        <v/>
      </c>
    </row>
    <row r="243" spans="2:6" ht="15" x14ac:dyDescent="0.2">
      <c r="B243" s="11" t="str">
        <f>IFERROR(VLOOKUP(Таблица72310[[#This Row],[НОМЕР]],#REF!,9,0),"")</f>
        <v/>
      </c>
      <c r="C243" s="12">
        <f>IF(Категорії!P392&lt;&gt;9999,Категорії!P392,"")</f>
        <v>0</v>
      </c>
      <c r="D243" s="11" t="str">
        <f>IFERROR(VLOOKUP(Таблица72310[[#This Row],[НОМЕР]],#REF!,2),"")</f>
        <v/>
      </c>
      <c r="E243" s="11" t="str">
        <f>IFERROR(VLOOKUP(Таблица72310[[#This Row],[НОМЕР]],#REF!,6),"")</f>
        <v/>
      </c>
      <c r="F243" s="13" t="str">
        <f>IFERROR(VLOOKUP(Таблица72310[[#This Row],[НОМЕР]],#REF!,4,0)-$J$2,"")</f>
        <v/>
      </c>
    </row>
    <row r="244" spans="2:6" ht="15" x14ac:dyDescent="0.2">
      <c r="B244" s="11" t="str">
        <f>IFERROR(VLOOKUP(Таблица72310[[#This Row],[НОМЕР]],#REF!,9,0),"")</f>
        <v/>
      </c>
      <c r="C244" s="12">
        <f>IF(Категорії!P393&lt;&gt;9999,Категорії!P393,"")</f>
        <v>0</v>
      </c>
      <c r="D244" s="11" t="str">
        <f>IFERROR(VLOOKUP(Таблица72310[[#This Row],[НОМЕР]],#REF!,2),"")</f>
        <v/>
      </c>
      <c r="E244" s="11" t="str">
        <f>IFERROR(VLOOKUP(Таблица72310[[#This Row],[НОМЕР]],#REF!,6),"")</f>
        <v/>
      </c>
      <c r="F244" s="13" t="str">
        <f>IFERROR(VLOOKUP(Таблица72310[[#This Row],[НОМЕР]],#REF!,4,0)-$J$2,"")</f>
        <v/>
      </c>
    </row>
    <row r="245" spans="2:6" ht="15" x14ac:dyDescent="0.2">
      <c r="B245" s="11" t="str">
        <f>IFERROR(VLOOKUP(Таблица72310[[#This Row],[НОМЕР]],#REF!,9,0),"")</f>
        <v/>
      </c>
      <c r="C245" s="12">
        <f>IF(Категорії!P394&lt;&gt;9999,Категорії!P394,"")</f>
        <v>0</v>
      </c>
      <c r="D245" s="11" t="str">
        <f>IFERROR(VLOOKUP(Таблица72310[[#This Row],[НОМЕР]],#REF!,2),"")</f>
        <v/>
      </c>
      <c r="E245" s="11" t="str">
        <f>IFERROR(VLOOKUP(Таблица72310[[#This Row],[НОМЕР]],#REF!,6),"")</f>
        <v/>
      </c>
      <c r="F245" s="13" t="str">
        <f>IFERROR(VLOOKUP(Таблица72310[[#This Row],[НОМЕР]],#REF!,4,0)-$J$2,"")</f>
        <v/>
      </c>
    </row>
    <row r="246" spans="2:6" ht="15" x14ac:dyDescent="0.2">
      <c r="B246" s="11" t="str">
        <f>IFERROR(VLOOKUP(Таблица72310[[#This Row],[НОМЕР]],#REF!,9,0),"")</f>
        <v/>
      </c>
      <c r="C246" s="12">
        <f>IF(Категорії!P395&lt;&gt;9999,Категорії!P395,"")</f>
        <v>0</v>
      </c>
      <c r="D246" s="11" t="str">
        <f>IFERROR(VLOOKUP(Таблица72310[[#This Row],[НОМЕР]],#REF!,2),"")</f>
        <v/>
      </c>
      <c r="E246" s="11" t="str">
        <f>IFERROR(VLOOKUP(Таблица72310[[#This Row],[НОМЕР]],#REF!,6),"")</f>
        <v/>
      </c>
      <c r="F246" s="13" t="str">
        <f>IFERROR(VLOOKUP(Таблица72310[[#This Row],[НОМЕР]],#REF!,4,0)-$J$2,"")</f>
        <v/>
      </c>
    </row>
    <row r="247" spans="2:6" ht="15" x14ac:dyDescent="0.2">
      <c r="B247" s="11" t="str">
        <f>IFERROR(VLOOKUP(Таблица72310[[#This Row],[НОМЕР]],#REF!,9,0),"")</f>
        <v/>
      </c>
      <c r="C247" s="12">
        <f>IF(Категорії!P396&lt;&gt;9999,Категорії!P396,"")</f>
        <v>0</v>
      </c>
      <c r="D247" s="11" t="str">
        <f>IFERROR(VLOOKUP(Таблица72310[[#This Row],[НОМЕР]],#REF!,2),"")</f>
        <v/>
      </c>
      <c r="E247" s="11" t="str">
        <f>IFERROR(VLOOKUP(Таблица72310[[#This Row],[НОМЕР]],#REF!,6),"")</f>
        <v/>
      </c>
      <c r="F247" s="13" t="str">
        <f>IFERROR(VLOOKUP(Таблица72310[[#This Row],[НОМЕР]],#REF!,4,0)-$J$2,"")</f>
        <v/>
      </c>
    </row>
    <row r="248" spans="2:6" ht="15" x14ac:dyDescent="0.2">
      <c r="B248" s="11" t="str">
        <f>IFERROR(VLOOKUP(Таблица72310[[#This Row],[НОМЕР]],#REF!,9,0),"")</f>
        <v/>
      </c>
      <c r="C248" s="12">
        <f>IF(Категорії!P397&lt;&gt;9999,Категорії!P397,"")</f>
        <v>0</v>
      </c>
      <c r="D248" s="11" t="str">
        <f>IFERROR(VLOOKUP(Таблица72310[[#This Row],[НОМЕР]],#REF!,2),"")</f>
        <v/>
      </c>
      <c r="E248" s="11" t="str">
        <f>IFERROR(VLOOKUP(Таблица72310[[#This Row],[НОМЕР]],#REF!,6),"")</f>
        <v/>
      </c>
      <c r="F248" s="13" t="str">
        <f>IFERROR(VLOOKUP(Таблица72310[[#This Row],[НОМЕР]],#REF!,4,0)-$J$2,"")</f>
        <v/>
      </c>
    </row>
    <row r="249" spans="2:6" ht="15" x14ac:dyDescent="0.2">
      <c r="B249" s="11" t="str">
        <f>IFERROR(VLOOKUP(Таблица72310[[#This Row],[НОМЕР]],#REF!,9,0),"")</f>
        <v/>
      </c>
      <c r="C249" s="12">
        <f>IF(Категорії!P398&lt;&gt;9999,Категорії!P398,"")</f>
        <v>0</v>
      </c>
      <c r="D249" s="11" t="str">
        <f>IFERROR(VLOOKUP(Таблица72310[[#This Row],[НОМЕР]],#REF!,2),"")</f>
        <v/>
      </c>
      <c r="E249" s="11" t="str">
        <f>IFERROR(VLOOKUP(Таблица72310[[#This Row],[НОМЕР]],#REF!,6),"")</f>
        <v/>
      </c>
      <c r="F249" s="13" t="str">
        <f>IFERROR(VLOOKUP(Таблица72310[[#This Row],[НОМЕР]],#REF!,4,0)-$J$2,"")</f>
        <v/>
      </c>
    </row>
    <row r="250" spans="2:6" ht="15" x14ac:dyDescent="0.2">
      <c r="B250" s="11" t="str">
        <f>IFERROR(VLOOKUP(Таблица72310[[#This Row],[НОМЕР]],#REF!,9,0),"")</f>
        <v/>
      </c>
      <c r="C250" s="12">
        <f>IF(Категорії!P399&lt;&gt;9999,Категорії!P399,"")</f>
        <v>0</v>
      </c>
      <c r="D250" s="11" t="str">
        <f>IFERROR(VLOOKUP(Таблица72310[[#This Row],[НОМЕР]],#REF!,2),"")</f>
        <v/>
      </c>
      <c r="E250" s="11" t="str">
        <f>IFERROR(VLOOKUP(Таблица72310[[#This Row],[НОМЕР]],#REF!,6),"")</f>
        <v/>
      </c>
      <c r="F250" s="13" t="str">
        <f>IFERROR(VLOOKUP(Таблица72310[[#This Row],[НОМЕР]],#REF!,4,0)-$J$2,"")</f>
        <v/>
      </c>
    </row>
    <row r="251" spans="2:6" ht="15" x14ac:dyDescent="0.2">
      <c r="B251" s="11" t="str">
        <f>IFERROR(VLOOKUP(Таблица72310[[#This Row],[НОМЕР]],#REF!,9,0),"")</f>
        <v/>
      </c>
      <c r="C251" s="12">
        <f>IF(Категорії!P400&lt;&gt;9999,Категорії!P400,"")</f>
        <v>0</v>
      </c>
      <c r="D251" s="11" t="str">
        <f>IFERROR(VLOOKUP(Таблица72310[[#This Row],[НОМЕР]],#REF!,2),"")</f>
        <v/>
      </c>
      <c r="E251" s="11" t="str">
        <f>IFERROR(VLOOKUP(Таблица72310[[#This Row],[НОМЕР]],#REF!,6),"")</f>
        <v/>
      </c>
      <c r="F251" s="13" t="str">
        <f>IFERROR(VLOOKUP(Таблица72310[[#This Row],[НОМЕР]],#REF!,4,0)-$J$2,"")</f>
        <v/>
      </c>
    </row>
    <row r="252" spans="2:6" ht="15" x14ac:dyDescent="0.2">
      <c r="B252" s="11" t="str">
        <f>IFERROR(VLOOKUP(Таблица72310[[#This Row],[НОМЕР]],#REF!,9,0),"")</f>
        <v/>
      </c>
      <c r="C252" s="12">
        <f>IF(Категорії!P401&lt;&gt;9999,Категорії!P401,"")</f>
        <v>0</v>
      </c>
      <c r="D252" s="11" t="str">
        <f>IFERROR(VLOOKUP(Таблица72310[[#This Row],[НОМЕР]],#REF!,2),"")</f>
        <v/>
      </c>
      <c r="E252" s="11" t="str">
        <f>IFERROR(VLOOKUP(Таблица72310[[#This Row],[НОМЕР]],#REF!,6),"")</f>
        <v/>
      </c>
      <c r="F252" s="13" t="str">
        <f>IFERROR(VLOOKUP(Таблица72310[[#This Row],[НОМЕР]],#REF!,4,0)-$J$2,"")</f>
        <v/>
      </c>
    </row>
    <row r="253" spans="2:6" ht="15" x14ac:dyDescent="0.2">
      <c r="B253" s="11" t="str">
        <f>IFERROR(VLOOKUP(Таблица72310[[#This Row],[НОМЕР]],#REF!,9,0),"")</f>
        <v/>
      </c>
      <c r="C253" s="12">
        <f>IF(Категорії!P402&lt;&gt;9999,Категорії!P402,"")</f>
        <v>0</v>
      </c>
      <c r="D253" s="11" t="str">
        <f>IFERROR(VLOOKUP(Таблица72310[[#This Row],[НОМЕР]],#REF!,2),"")</f>
        <v/>
      </c>
      <c r="E253" s="11" t="str">
        <f>IFERROR(VLOOKUP(Таблица72310[[#This Row],[НОМЕР]],#REF!,6),"")</f>
        <v/>
      </c>
      <c r="F253" s="13" t="str">
        <f>IFERROR(VLOOKUP(Таблица72310[[#This Row],[НОМЕР]],#REF!,4,0)-$J$2,"")</f>
        <v/>
      </c>
    </row>
    <row r="254" spans="2:6" ht="15" x14ac:dyDescent="0.2">
      <c r="B254" s="11" t="str">
        <f>IFERROR(VLOOKUP(Таблица72310[[#This Row],[НОМЕР]],#REF!,9,0),"")</f>
        <v/>
      </c>
      <c r="C254" s="12">
        <f>IF(Категорії!P403&lt;&gt;9999,Категорії!P403,"")</f>
        <v>0</v>
      </c>
      <c r="D254" s="11" t="str">
        <f>IFERROR(VLOOKUP(Таблица72310[[#This Row],[НОМЕР]],#REF!,2),"")</f>
        <v/>
      </c>
      <c r="E254" s="11" t="str">
        <f>IFERROR(VLOOKUP(Таблица72310[[#This Row],[НОМЕР]],#REF!,6),"")</f>
        <v/>
      </c>
      <c r="F254" s="13" t="str">
        <f>IFERROR(VLOOKUP(Таблица72310[[#This Row],[НОМЕР]],#REF!,4,0)-$J$2,"")</f>
        <v/>
      </c>
    </row>
    <row r="255" spans="2:6" ht="15" x14ac:dyDescent="0.2">
      <c r="B255" s="11" t="str">
        <f>IFERROR(VLOOKUP(Таблица72310[[#This Row],[НОМЕР]],#REF!,9,0),"")</f>
        <v/>
      </c>
      <c r="C255" s="12">
        <f>IF(Категорії!P404&lt;&gt;9999,Категорії!P404,"")</f>
        <v>0</v>
      </c>
      <c r="D255" s="11" t="str">
        <f>IFERROR(VLOOKUP(Таблица72310[[#This Row],[НОМЕР]],#REF!,2),"")</f>
        <v/>
      </c>
      <c r="E255" s="11" t="str">
        <f>IFERROR(VLOOKUP(Таблица72310[[#This Row],[НОМЕР]],#REF!,6),"")</f>
        <v/>
      </c>
      <c r="F255" s="13" t="str">
        <f>IFERROR(VLOOKUP(Таблица72310[[#This Row],[НОМЕР]],#REF!,4,0)-$J$2,"")</f>
        <v/>
      </c>
    </row>
    <row r="256" spans="2:6" ht="15" x14ac:dyDescent="0.2">
      <c r="B256" s="11" t="str">
        <f>IFERROR(VLOOKUP(Таблица72310[[#This Row],[НОМЕР]],#REF!,9,0),"")</f>
        <v/>
      </c>
      <c r="C256" s="12">
        <f>IF(Категорії!P405&lt;&gt;9999,Категорії!P405,"")</f>
        <v>0</v>
      </c>
      <c r="D256" s="11" t="str">
        <f>IFERROR(VLOOKUP(Таблица72310[[#This Row],[НОМЕР]],#REF!,2),"")</f>
        <v/>
      </c>
      <c r="E256" s="11" t="str">
        <f>IFERROR(VLOOKUP(Таблица72310[[#This Row],[НОМЕР]],#REF!,6),"")</f>
        <v/>
      </c>
      <c r="F256" s="13" t="str">
        <f>IFERROR(VLOOKUP(Таблица72310[[#This Row],[НОМЕР]],#REF!,4,0)-$J$2,"")</f>
        <v/>
      </c>
    </row>
    <row r="257" spans="2:6" ht="15" x14ac:dyDescent="0.2">
      <c r="B257" s="11" t="str">
        <f>IFERROR(VLOOKUP(Таблица72310[[#This Row],[НОМЕР]],#REF!,9,0),"")</f>
        <v/>
      </c>
      <c r="C257" s="12">
        <f>IF(Категорії!P406&lt;&gt;9999,Категорії!P406,"")</f>
        <v>0</v>
      </c>
      <c r="D257" s="11" t="str">
        <f>IFERROR(VLOOKUP(Таблица72310[[#This Row],[НОМЕР]],#REF!,2),"")</f>
        <v/>
      </c>
      <c r="E257" s="11" t="str">
        <f>IFERROR(VLOOKUP(Таблица72310[[#This Row],[НОМЕР]],#REF!,6),"")</f>
        <v/>
      </c>
      <c r="F257" s="13" t="str">
        <f>IFERROR(VLOOKUP(Таблица72310[[#This Row],[НОМЕР]],#REF!,4,0)-$J$2,"")</f>
        <v/>
      </c>
    </row>
    <row r="258" spans="2:6" ht="15" x14ac:dyDescent="0.2">
      <c r="B258" s="11" t="str">
        <f>IFERROR(VLOOKUP(Таблица72310[[#This Row],[НОМЕР]],#REF!,9,0),"")</f>
        <v/>
      </c>
      <c r="C258" s="12">
        <f>IF(Категорії!P407&lt;&gt;9999,Категорії!P407,"")</f>
        <v>0</v>
      </c>
      <c r="D258" s="11" t="str">
        <f>IFERROR(VLOOKUP(Таблица72310[[#This Row],[НОМЕР]],#REF!,2),"")</f>
        <v/>
      </c>
      <c r="E258" s="11" t="str">
        <f>IFERROR(VLOOKUP(Таблица72310[[#This Row],[НОМЕР]],#REF!,6),"")</f>
        <v/>
      </c>
      <c r="F258" s="13" t="str">
        <f>IFERROR(VLOOKUP(Таблица72310[[#This Row],[НОМЕР]],#REF!,4,0)-$J$2,"")</f>
        <v/>
      </c>
    </row>
    <row r="259" spans="2:6" ht="15" x14ac:dyDescent="0.2">
      <c r="B259" s="11" t="str">
        <f>IFERROR(VLOOKUP(Таблица72310[[#This Row],[НОМЕР]],#REF!,9,0),"")</f>
        <v/>
      </c>
      <c r="C259" s="12">
        <f>IF(Категорії!P408&lt;&gt;9999,Категорії!P408,"")</f>
        <v>0</v>
      </c>
      <c r="D259" s="11" t="str">
        <f>IFERROR(VLOOKUP(Таблица72310[[#This Row],[НОМЕР]],#REF!,2),"")</f>
        <v/>
      </c>
      <c r="E259" s="11" t="str">
        <f>IFERROR(VLOOKUP(Таблица72310[[#This Row],[НОМЕР]],#REF!,6),"")</f>
        <v/>
      </c>
      <c r="F259" s="13" t="str">
        <f>IFERROR(VLOOKUP(Таблица72310[[#This Row],[НОМЕР]],#REF!,4,0)-$J$2,"")</f>
        <v/>
      </c>
    </row>
    <row r="260" spans="2:6" ht="15" x14ac:dyDescent="0.2">
      <c r="B260" s="11" t="str">
        <f>IFERROR(VLOOKUP(Таблица72310[[#This Row],[НОМЕР]],#REF!,9,0),"")</f>
        <v/>
      </c>
      <c r="C260" s="12">
        <f>IF(Категорії!P409&lt;&gt;9999,Категорії!P409,"")</f>
        <v>0</v>
      </c>
      <c r="D260" s="11" t="str">
        <f>IFERROR(VLOOKUP(Таблица72310[[#This Row],[НОМЕР]],#REF!,2),"")</f>
        <v/>
      </c>
      <c r="E260" s="11" t="str">
        <f>IFERROR(VLOOKUP(Таблица72310[[#This Row],[НОМЕР]],#REF!,6),"")</f>
        <v/>
      </c>
      <c r="F260" s="13" t="str">
        <f>IFERROR(VLOOKUP(Таблица72310[[#This Row],[НОМЕР]],#REF!,4,0)-$J$2,"")</f>
        <v/>
      </c>
    </row>
    <row r="261" spans="2:6" ht="15" x14ac:dyDescent="0.2">
      <c r="B261" s="11" t="str">
        <f>IFERROR(VLOOKUP(Таблица72310[[#This Row],[НОМЕР]],#REF!,9,0),"")</f>
        <v/>
      </c>
      <c r="C261" s="12">
        <f>IF(Категорії!P410&lt;&gt;9999,Категорії!P410,"")</f>
        <v>0</v>
      </c>
      <c r="D261" s="11" t="str">
        <f>IFERROR(VLOOKUP(Таблица72310[[#This Row],[НОМЕР]],#REF!,2),"")</f>
        <v/>
      </c>
      <c r="E261" s="11" t="str">
        <f>IFERROR(VLOOKUP(Таблица72310[[#This Row],[НОМЕР]],#REF!,6),"")</f>
        <v/>
      </c>
      <c r="F261" s="13" t="str">
        <f>IFERROR(VLOOKUP(Таблица72310[[#This Row],[НОМЕР]],#REF!,4,0)-$J$2,"")</f>
        <v/>
      </c>
    </row>
    <row r="262" spans="2:6" ht="15" x14ac:dyDescent="0.2">
      <c r="B262" s="11" t="str">
        <f>IFERROR(VLOOKUP(Таблица72310[[#This Row],[НОМЕР]],#REF!,9,0),"")</f>
        <v/>
      </c>
      <c r="C262" s="12">
        <f>IF(Категорії!P411&lt;&gt;9999,Категорії!P411,"")</f>
        <v>0</v>
      </c>
      <c r="D262" s="11" t="str">
        <f>IFERROR(VLOOKUP(Таблица72310[[#This Row],[НОМЕР]],#REF!,2),"")</f>
        <v/>
      </c>
      <c r="E262" s="11" t="str">
        <f>IFERROR(VLOOKUP(Таблица72310[[#This Row],[НОМЕР]],#REF!,6),"")</f>
        <v/>
      </c>
      <c r="F262" s="13" t="str">
        <f>IFERROR(VLOOKUP(Таблица72310[[#This Row],[НОМЕР]],#REF!,4,0)-$J$2,"")</f>
        <v/>
      </c>
    </row>
    <row r="263" spans="2:6" ht="15" x14ac:dyDescent="0.2">
      <c r="B263" s="11" t="str">
        <f>IFERROR(VLOOKUP(Таблица72310[[#This Row],[НОМЕР]],#REF!,9,0),"")</f>
        <v/>
      </c>
      <c r="C263" s="12">
        <f>IF(Категорії!P412&lt;&gt;9999,Категорії!P412,"")</f>
        <v>0</v>
      </c>
      <c r="D263" s="11" t="str">
        <f>IFERROR(VLOOKUP(Таблица72310[[#This Row],[НОМЕР]],#REF!,2),"")</f>
        <v/>
      </c>
      <c r="E263" s="11" t="str">
        <f>IFERROR(VLOOKUP(Таблица72310[[#This Row],[НОМЕР]],#REF!,6),"")</f>
        <v/>
      </c>
      <c r="F263" s="13" t="str">
        <f>IFERROR(VLOOKUP(Таблица72310[[#This Row],[НОМЕР]],#REF!,4,0)-$J$2,"")</f>
        <v/>
      </c>
    </row>
    <row r="264" spans="2:6" ht="15" x14ac:dyDescent="0.2">
      <c r="B264" s="11" t="str">
        <f>IFERROR(VLOOKUP(Таблица72310[[#This Row],[НОМЕР]],#REF!,9,0),"")</f>
        <v/>
      </c>
      <c r="C264" s="12">
        <f>IF(Категорії!P413&lt;&gt;9999,Категорії!P413,"")</f>
        <v>0</v>
      </c>
      <c r="D264" s="11" t="str">
        <f>IFERROR(VLOOKUP(Таблица72310[[#This Row],[НОМЕР]],#REF!,2),"")</f>
        <v/>
      </c>
      <c r="E264" s="11" t="str">
        <f>IFERROR(VLOOKUP(Таблица72310[[#This Row],[НОМЕР]],#REF!,6),"")</f>
        <v/>
      </c>
      <c r="F264" s="13" t="str">
        <f>IFERROR(VLOOKUP(Таблица72310[[#This Row],[НОМЕР]],#REF!,4,0)-$J$2,"")</f>
        <v/>
      </c>
    </row>
    <row r="265" spans="2:6" ht="15" x14ac:dyDescent="0.2">
      <c r="B265" s="11" t="str">
        <f>IFERROR(VLOOKUP(Таблица72310[[#This Row],[НОМЕР]],#REF!,9,0),"")</f>
        <v/>
      </c>
      <c r="C265" s="12">
        <f>IF(Категорії!P414&lt;&gt;9999,Категорії!P414,"")</f>
        <v>0</v>
      </c>
      <c r="D265" s="11" t="str">
        <f>IFERROR(VLOOKUP(Таблица72310[[#This Row],[НОМЕР]],#REF!,2),"")</f>
        <v/>
      </c>
      <c r="E265" s="11" t="str">
        <f>IFERROR(VLOOKUP(Таблица72310[[#This Row],[НОМЕР]],#REF!,6),"")</f>
        <v/>
      </c>
      <c r="F265" s="13" t="str">
        <f>IFERROR(VLOOKUP(Таблица72310[[#This Row],[НОМЕР]],#REF!,4,0)-$J$2,"")</f>
        <v/>
      </c>
    </row>
    <row r="266" spans="2:6" ht="15" x14ac:dyDescent="0.2">
      <c r="B266" s="11" t="str">
        <f>IFERROR(VLOOKUP(Таблица72310[[#This Row],[НОМЕР]],#REF!,9,0),"")</f>
        <v/>
      </c>
      <c r="C266" s="12">
        <f>IF(Категорії!P415&lt;&gt;9999,Категорії!P415,"")</f>
        <v>0</v>
      </c>
      <c r="D266" s="11" t="str">
        <f>IFERROR(VLOOKUP(Таблица72310[[#This Row],[НОМЕР]],#REF!,2),"")</f>
        <v/>
      </c>
      <c r="E266" s="11" t="str">
        <f>IFERROR(VLOOKUP(Таблица72310[[#This Row],[НОМЕР]],#REF!,6),"")</f>
        <v/>
      </c>
      <c r="F266" s="13" t="str">
        <f>IFERROR(VLOOKUP(Таблица72310[[#This Row],[НОМЕР]],#REF!,4,0)-$J$2,"")</f>
        <v/>
      </c>
    </row>
    <row r="267" spans="2:6" ht="15" x14ac:dyDescent="0.2">
      <c r="B267" s="11" t="str">
        <f>IFERROR(VLOOKUP(Таблица72310[[#This Row],[НОМЕР]],#REF!,9,0),"")</f>
        <v/>
      </c>
      <c r="C267" s="12">
        <f>IF(Категорії!P416&lt;&gt;9999,Категорії!P416,"")</f>
        <v>0</v>
      </c>
      <c r="D267" s="11" t="str">
        <f>IFERROR(VLOOKUP(Таблица72310[[#This Row],[НОМЕР]],#REF!,2),"")</f>
        <v/>
      </c>
      <c r="E267" s="11" t="str">
        <f>IFERROR(VLOOKUP(Таблица72310[[#This Row],[НОМЕР]],#REF!,6),"")</f>
        <v/>
      </c>
      <c r="F267" s="13" t="str">
        <f>IFERROR(VLOOKUP(Таблица72310[[#This Row],[НОМЕР]],#REF!,4,0)-$J$2,"")</f>
        <v/>
      </c>
    </row>
    <row r="268" spans="2:6" ht="15" x14ac:dyDescent="0.2">
      <c r="B268" s="11" t="str">
        <f>IFERROR(VLOOKUP(Таблица72310[[#This Row],[НОМЕР]],#REF!,9,0),"")</f>
        <v/>
      </c>
      <c r="C268" s="12">
        <f>IF(Категорії!P417&lt;&gt;9999,Категорії!P417,"")</f>
        <v>0</v>
      </c>
      <c r="D268" s="11" t="str">
        <f>IFERROR(VLOOKUP(Таблица72310[[#This Row],[НОМЕР]],#REF!,2),"")</f>
        <v/>
      </c>
      <c r="E268" s="11" t="str">
        <f>IFERROR(VLOOKUP(Таблица72310[[#This Row],[НОМЕР]],#REF!,6),"")</f>
        <v/>
      </c>
      <c r="F268" s="13" t="str">
        <f>IFERROR(VLOOKUP(Таблица72310[[#This Row],[НОМЕР]],#REF!,4,0)-$J$2,"")</f>
        <v/>
      </c>
    </row>
    <row r="269" spans="2:6" ht="15" x14ac:dyDescent="0.2">
      <c r="B269" s="11" t="str">
        <f>IFERROR(VLOOKUP(Таблица72310[[#This Row],[НОМЕР]],#REF!,9,0),"")</f>
        <v/>
      </c>
      <c r="C269" s="12">
        <f>IF(Категорії!P418&lt;&gt;9999,Категорії!P418,"")</f>
        <v>0</v>
      </c>
      <c r="D269" s="11" t="str">
        <f>IFERROR(VLOOKUP(Таблица72310[[#This Row],[НОМЕР]],#REF!,2),"")</f>
        <v/>
      </c>
      <c r="E269" s="11" t="str">
        <f>IFERROR(VLOOKUP(Таблица72310[[#This Row],[НОМЕР]],#REF!,6),"")</f>
        <v/>
      </c>
      <c r="F269" s="13" t="str">
        <f>IFERROR(VLOOKUP(Таблица72310[[#This Row],[НОМЕР]],#REF!,4,0)-$J$2,"")</f>
        <v/>
      </c>
    </row>
    <row r="270" spans="2:6" ht="15" x14ac:dyDescent="0.2">
      <c r="B270" s="11" t="str">
        <f>IFERROR(VLOOKUP(Таблица72310[[#This Row],[НОМЕР]],#REF!,9,0),"")</f>
        <v/>
      </c>
      <c r="C270" s="12">
        <f>IF(Категорії!P419&lt;&gt;9999,Категорії!P419,"")</f>
        <v>0</v>
      </c>
      <c r="D270" s="11" t="str">
        <f>IFERROR(VLOOKUP(Таблица72310[[#This Row],[НОМЕР]],#REF!,2),"")</f>
        <v/>
      </c>
      <c r="E270" s="11" t="str">
        <f>IFERROR(VLOOKUP(Таблица72310[[#This Row],[НОМЕР]],#REF!,6),"")</f>
        <v/>
      </c>
      <c r="F270" s="13" t="str">
        <f>IFERROR(VLOOKUP(Таблица72310[[#This Row],[НОМЕР]],#REF!,4,0)-$J$2,"")</f>
        <v/>
      </c>
    </row>
    <row r="271" spans="2:6" ht="15" x14ac:dyDescent="0.2">
      <c r="B271" s="11" t="str">
        <f>IFERROR(VLOOKUP(Таблица72310[[#This Row],[НОМЕР]],#REF!,9,0),"")</f>
        <v/>
      </c>
      <c r="C271" s="12">
        <f>IF(Категорії!P420&lt;&gt;9999,Категорії!P420,"")</f>
        <v>0</v>
      </c>
      <c r="D271" s="11" t="str">
        <f>IFERROR(VLOOKUP(Таблица72310[[#This Row],[НОМЕР]],#REF!,2),"")</f>
        <v/>
      </c>
      <c r="E271" s="11" t="str">
        <f>IFERROR(VLOOKUP(Таблица72310[[#This Row],[НОМЕР]],#REF!,6),"")</f>
        <v/>
      </c>
      <c r="F271" s="13" t="str">
        <f>IFERROR(VLOOKUP(Таблица72310[[#This Row],[НОМЕР]],#REF!,4,0)-$J$2,"")</f>
        <v/>
      </c>
    </row>
    <row r="272" spans="2:6" ht="15" x14ac:dyDescent="0.2">
      <c r="B272" s="11" t="str">
        <f>IFERROR(VLOOKUP(Таблица72310[[#This Row],[НОМЕР]],#REF!,9,0),"")</f>
        <v/>
      </c>
      <c r="C272" s="12">
        <f>IF(Категорії!P421&lt;&gt;9999,Категорії!P421,"")</f>
        <v>0</v>
      </c>
      <c r="D272" s="11" t="str">
        <f>IFERROR(VLOOKUP(Таблица72310[[#This Row],[НОМЕР]],#REF!,2),"")</f>
        <v/>
      </c>
      <c r="E272" s="11" t="str">
        <f>IFERROR(VLOOKUP(Таблица72310[[#This Row],[НОМЕР]],#REF!,6),"")</f>
        <v/>
      </c>
      <c r="F272" s="13" t="str">
        <f>IFERROR(VLOOKUP(Таблица72310[[#This Row],[НОМЕР]],#REF!,4,0)-$J$2,"")</f>
        <v/>
      </c>
    </row>
    <row r="273" spans="2:6" ht="15" x14ac:dyDescent="0.2">
      <c r="B273" s="11" t="str">
        <f>IFERROR(VLOOKUP(Таблица72310[[#This Row],[НОМЕР]],#REF!,9,0),"")</f>
        <v/>
      </c>
      <c r="C273" s="12">
        <f>IF(Категорії!P422&lt;&gt;9999,Категорії!P422,"")</f>
        <v>0</v>
      </c>
      <c r="D273" s="11" t="str">
        <f>IFERROR(VLOOKUP(Таблица72310[[#This Row],[НОМЕР]],#REF!,2),"")</f>
        <v/>
      </c>
      <c r="E273" s="11" t="str">
        <f>IFERROR(VLOOKUP(Таблица72310[[#This Row],[НОМЕР]],#REF!,6),"")</f>
        <v/>
      </c>
      <c r="F273" s="13" t="str">
        <f>IFERROR(VLOOKUP(Таблица72310[[#This Row],[НОМЕР]],#REF!,4,0)-$J$2,"")</f>
        <v/>
      </c>
    </row>
    <row r="274" spans="2:6" ht="15" x14ac:dyDescent="0.2">
      <c r="B274" s="11" t="str">
        <f>IFERROR(VLOOKUP(Таблица72310[[#This Row],[НОМЕР]],#REF!,9,0),"")</f>
        <v/>
      </c>
      <c r="C274" s="12">
        <f>IF(Категорії!P423&lt;&gt;9999,Категорії!P423,"")</f>
        <v>0</v>
      </c>
      <c r="D274" s="11" t="str">
        <f>IFERROR(VLOOKUP(Таблица72310[[#This Row],[НОМЕР]],#REF!,2),"")</f>
        <v/>
      </c>
      <c r="E274" s="11" t="str">
        <f>IFERROR(VLOOKUP(Таблица72310[[#This Row],[НОМЕР]],#REF!,6),"")</f>
        <v/>
      </c>
      <c r="F274" s="13" t="str">
        <f>IFERROR(VLOOKUP(Таблица72310[[#This Row],[НОМЕР]],#REF!,4,0)-$J$2,"")</f>
        <v/>
      </c>
    </row>
    <row r="275" spans="2:6" ht="15" x14ac:dyDescent="0.2">
      <c r="B275" s="11" t="str">
        <f>IFERROR(VLOOKUP(Таблица72310[[#This Row],[НОМЕР]],#REF!,9,0),"")</f>
        <v/>
      </c>
      <c r="C275" s="12">
        <f>IF(Категорії!P424&lt;&gt;9999,Категорії!P424,"")</f>
        <v>0</v>
      </c>
      <c r="D275" s="11" t="str">
        <f>IFERROR(VLOOKUP(Таблица72310[[#This Row],[НОМЕР]],#REF!,2),"")</f>
        <v/>
      </c>
      <c r="E275" s="11" t="str">
        <f>IFERROR(VLOOKUP(Таблица72310[[#This Row],[НОМЕР]],#REF!,6),"")</f>
        <v/>
      </c>
      <c r="F275" s="13" t="str">
        <f>IFERROR(VLOOKUP(Таблица72310[[#This Row],[НОМЕР]],#REF!,4,0)-$J$2,"")</f>
        <v/>
      </c>
    </row>
    <row r="276" spans="2:6" ht="15" x14ac:dyDescent="0.2">
      <c r="B276" s="11" t="str">
        <f>IFERROR(VLOOKUP(Таблица72310[[#This Row],[НОМЕР]],#REF!,9,0),"")</f>
        <v/>
      </c>
      <c r="C276" s="12">
        <f>IF(Категорії!P425&lt;&gt;9999,Категорії!P425,"")</f>
        <v>0</v>
      </c>
      <c r="D276" s="11" t="str">
        <f>IFERROR(VLOOKUP(Таблица72310[[#This Row],[НОМЕР]],#REF!,2),"")</f>
        <v/>
      </c>
      <c r="E276" s="11" t="str">
        <f>IFERROR(VLOOKUP(Таблица72310[[#This Row],[НОМЕР]],#REF!,6),"")</f>
        <v/>
      </c>
      <c r="F276" s="13" t="str">
        <f>IFERROR(VLOOKUP(Таблица72310[[#This Row],[НОМЕР]],#REF!,4,0)-$J$2,"")</f>
        <v/>
      </c>
    </row>
    <row r="277" spans="2:6" ht="15" x14ac:dyDescent="0.2">
      <c r="B277" s="11" t="str">
        <f>IFERROR(VLOOKUP(Таблица72310[[#This Row],[НОМЕР]],#REF!,9,0),"")</f>
        <v/>
      </c>
      <c r="C277" s="12">
        <f>IF(Категорії!P426&lt;&gt;9999,Категорії!P426,"")</f>
        <v>0</v>
      </c>
      <c r="D277" s="11" t="str">
        <f>IFERROR(VLOOKUP(Таблица72310[[#This Row],[НОМЕР]],#REF!,2),"")</f>
        <v/>
      </c>
      <c r="E277" s="11" t="str">
        <f>IFERROR(VLOOKUP(Таблица72310[[#This Row],[НОМЕР]],#REF!,6),"")</f>
        <v/>
      </c>
      <c r="F277" s="13" t="str">
        <f>IFERROR(VLOOKUP(Таблица72310[[#This Row],[НОМЕР]],#REF!,4,0)-$J$2,"")</f>
        <v/>
      </c>
    </row>
    <row r="278" spans="2:6" ht="15" x14ac:dyDescent="0.2">
      <c r="B278" s="11" t="str">
        <f>IFERROR(VLOOKUP(Таблица72310[[#This Row],[НОМЕР]],#REF!,9,0),"")</f>
        <v/>
      </c>
      <c r="C278" s="12">
        <f>IF(Категорії!P427&lt;&gt;9999,Категорії!P427,"")</f>
        <v>0</v>
      </c>
      <c r="D278" s="11" t="str">
        <f>IFERROR(VLOOKUP(Таблица72310[[#This Row],[НОМЕР]],#REF!,2),"")</f>
        <v/>
      </c>
      <c r="E278" s="11" t="str">
        <f>IFERROR(VLOOKUP(Таблица72310[[#This Row],[НОМЕР]],#REF!,6),"")</f>
        <v/>
      </c>
      <c r="F278" s="13" t="str">
        <f>IFERROR(VLOOKUP(Таблица72310[[#This Row],[НОМЕР]],#REF!,4,0)-$J$2,"")</f>
        <v/>
      </c>
    </row>
    <row r="279" spans="2:6" ht="15" x14ac:dyDescent="0.2">
      <c r="B279" s="11" t="str">
        <f>IFERROR(VLOOKUP(Таблица72310[[#This Row],[НОМЕР]],#REF!,9,0),"")</f>
        <v/>
      </c>
      <c r="C279" s="12">
        <f>IF(Категорії!P428&lt;&gt;9999,Категорії!P428,"")</f>
        <v>0</v>
      </c>
      <c r="D279" s="11" t="str">
        <f>IFERROR(VLOOKUP(Таблица72310[[#This Row],[НОМЕР]],#REF!,2),"")</f>
        <v/>
      </c>
      <c r="E279" s="11" t="str">
        <f>IFERROR(VLOOKUP(Таблица72310[[#This Row],[НОМЕР]],#REF!,6),"")</f>
        <v/>
      </c>
      <c r="F279" s="13" t="str">
        <f>IFERROR(VLOOKUP(Таблица72310[[#This Row],[НОМЕР]],#REF!,4,0)-$J$2,"")</f>
        <v/>
      </c>
    </row>
    <row r="280" spans="2:6" ht="15" x14ac:dyDescent="0.2">
      <c r="B280" s="11" t="str">
        <f>IFERROR(VLOOKUP(Таблица72310[[#This Row],[НОМЕР]],#REF!,9,0),"")</f>
        <v/>
      </c>
      <c r="C280" s="12">
        <f>IF(Категорії!P429&lt;&gt;9999,Категорії!P429,"")</f>
        <v>0</v>
      </c>
      <c r="D280" s="11" t="str">
        <f>IFERROR(VLOOKUP(Таблица72310[[#This Row],[НОМЕР]],#REF!,2),"")</f>
        <v/>
      </c>
      <c r="E280" s="11" t="str">
        <f>IFERROR(VLOOKUP(Таблица72310[[#This Row],[НОМЕР]],#REF!,6),"")</f>
        <v/>
      </c>
      <c r="F280" s="13" t="str">
        <f>IFERROR(VLOOKUP(Таблица72310[[#This Row],[НОМЕР]],#REF!,4,0)-$J$2,"")</f>
        <v/>
      </c>
    </row>
    <row r="281" spans="2:6" ht="15" x14ac:dyDescent="0.2">
      <c r="B281" s="11" t="str">
        <f>IFERROR(VLOOKUP(Таблица72310[[#This Row],[НОМЕР]],#REF!,9,0),"")</f>
        <v/>
      </c>
      <c r="C281" s="12">
        <f>IF(Категорії!P430&lt;&gt;9999,Категорії!P430,"")</f>
        <v>0</v>
      </c>
      <c r="D281" s="11" t="str">
        <f>IFERROR(VLOOKUP(Таблица72310[[#This Row],[НОМЕР]],#REF!,2),"")</f>
        <v/>
      </c>
      <c r="E281" s="11" t="str">
        <f>IFERROR(VLOOKUP(Таблица72310[[#This Row],[НОМЕР]],#REF!,6),"")</f>
        <v/>
      </c>
      <c r="F281" s="13" t="str">
        <f>IFERROR(VLOOKUP(Таблица72310[[#This Row],[НОМЕР]],#REF!,4,0)-$J$2,"")</f>
        <v/>
      </c>
    </row>
    <row r="282" spans="2:6" ht="15" x14ac:dyDescent="0.2">
      <c r="B282" s="11" t="str">
        <f>IFERROR(VLOOKUP(Таблица72310[[#This Row],[НОМЕР]],#REF!,9,0),"")</f>
        <v/>
      </c>
      <c r="C282" s="12">
        <f>IF(Категорії!P431&lt;&gt;9999,Категорії!P431,"")</f>
        <v>0</v>
      </c>
      <c r="D282" s="11" t="str">
        <f>IFERROR(VLOOKUP(Таблица72310[[#This Row],[НОМЕР]],#REF!,2),"")</f>
        <v/>
      </c>
      <c r="E282" s="11" t="str">
        <f>IFERROR(VLOOKUP(Таблица72310[[#This Row],[НОМЕР]],#REF!,6),"")</f>
        <v/>
      </c>
      <c r="F282" s="13" t="str">
        <f>IFERROR(VLOOKUP(Таблица72310[[#This Row],[НОМЕР]],#REF!,4,0)-$J$2,"")</f>
        <v/>
      </c>
    </row>
    <row r="283" spans="2:6" ht="15" x14ac:dyDescent="0.2">
      <c r="B283" s="11" t="str">
        <f>IFERROR(VLOOKUP(Таблица72310[[#This Row],[НОМЕР]],#REF!,9,0),"")</f>
        <v/>
      </c>
      <c r="C283" s="12">
        <f>IF(Категорії!P432&lt;&gt;9999,Категорії!P432,"")</f>
        <v>0</v>
      </c>
      <c r="D283" s="11" t="str">
        <f>IFERROR(VLOOKUP(Таблица72310[[#This Row],[НОМЕР]],#REF!,2),"")</f>
        <v/>
      </c>
      <c r="E283" s="11" t="str">
        <f>IFERROR(VLOOKUP(Таблица72310[[#This Row],[НОМЕР]],#REF!,6),"")</f>
        <v/>
      </c>
      <c r="F283" s="13" t="str">
        <f>IFERROR(VLOOKUP(Таблица72310[[#This Row],[НОМЕР]],#REF!,4,0)-$J$2,"")</f>
        <v/>
      </c>
    </row>
    <row r="284" spans="2:6" ht="15" x14ac:dyDescent="0.2">
      <c r="B284" s="11" t="str">
        <f>IFERROR(VLOOKUP(Таблица72310[[#This Row],[НОМЕР]],#REF!,9,0),"")</f>
        <v/>
      </c>
      <c r="C284" s="12">
        <f>IF(Категорії!P433&lt;&gt;9999,Категорії!P433,"")</f>
        <v>0</v>
      </c>
      <c r="D284" s="11" t="str">
        <f>IFERROR(VLOOKUP(Таблица72310[[#This Row],[НОМЕР]],#REF!,2),"")</f>
        <v/>
      </c>
      <c r="E284" s="11" t="str">
        <f>IFERROR(VLOOKUP(Таблица72310[[#This Row],[НОМЕР]],#REF!,6),"")</f>
        <v/>
      </c>
      <c r="F284" s="13" t="str">
        <f>IFERROR(VLOOKUP(Таблица72310[[#This Row],[НОМЕР]],#REF!,4,0)-$J$2,"")</f>
        <v/>
      </c>
    </row>
    <row r="285" spans="2:6" ht="15" x14ac:dyDescent="0.2">
      <c r="B285" s="11" t="str">
        <f>IFERROR(VLOOKUP(Таблица72310[[#This Row],[НОМЕР]],#REF!,9,0),"")</f>
        <v/>
      </c>
      <c r="C285" s="12">
        <f>IF(Категорії!P434&lt;&gt;9999,Категорії!P434,"")</f>
        <v>0</v>
      </c>
      <c r="D285" s="11" t="str">
        <f>IFERROR(VLOOKUP(Таблица72310[[#This Row],[НОМЕР]],#REF!,2),"")</f>
        <v/>
      </c>
      <c r="E285" s="11" t="str">
        <f>IFERROR(VLOOKUP(Таблица72310[[#This Row],[НОМЕР]],#REF!,6),"")</f>
        <v/>
      </c>
      <c r="F285" s="13" t="str">
        <f>IFERROR(VLOOKUP(Таблица72310[[#This Row],[НОМЕР]],#REF!,4,0)-$J$2,"")</f>
        <v/>
      </c>
    </row>
    <row r="286" spans="2:6" ht="15" x14ac:dyDescent="0.2">
      <c r="B286" s="11" t="str">
        <f>IFERROR(VLOOKUP(Таблица72310[[#This Row],[НОМЕР]],#REF!,9,0),"")</f>
        <v/>
      </c>
      <c r="C286" s="12">
        <f>IF(Категорії!P435&lt;&gt;9999,Категорії!P435,"")</f>
        <v>0</v>
      </c>
      <c r="D286" s="11" t="str">
        <f>IFERROR(VLOOKUP(Таблица72310[[#This Row],[НОМЕР]],#REF!,2),"")</f>
        <v/>
      </c>
      <c r="E286" s="11" t="str">
        <f>IFERROR(VLOOKUP(Таблица72310[[#This Row],[НОМЕР]],#REF!,6),"")</f>
        <v/>
      </c>
      <c r="F286" s="13" t="str">
        <f>IFERROR(VLOOKUP(Таблица72310[[#This Row],[НОМЕР]],#REF!,4,0)-$J$2,"")</f>
        <v/>
      </c>
    </row>
    <row r="287" spans="2:6" ht="15" x14ac:dyDescent="0.2">
      <c r="B287" s="11" t="str">
        <f>IFERROR(VLOOKUP(Таблица72310[[#This Row],[НОМЕР]],#REF!,9,0),"")</f>
        <v/>
      </c>
      <c r="C287" s="12">
        <f>IF(Категорії!P436&lt;&gt;9999,Категорії!P436,"")</f>
        <v>0</v>
      </c>
      <c r="D287" s="11" t="str">
        <f>IFERROR(VLOOKUP(Таблица72310[[#This Row],[НОМЕР]],#REF!,2),"")</f>
        <v/>
      </c>
      <c r="E287" s="11" t="str">
        <f>IFERROR(VLOOKUP(Таблица72310[[#This Row],[НОМЕР]],#REF!,6),"")</f>
        <v/>
      </c>
      <c r="F287" s="13" t="str">
        <f>IFERROR(VLOOKUP(Таблица72310[[#This Row],[НОМЕР]],#REF!,4,0)-$J$2,"")</f>
        <v/>
      </c>
    </row>
    <row r="288" spans="2:6" ht="15" x14ac:dyDescent="0.2">
      <c r="B288" s="11" t="str">
        <f>IFERROR(VLOOKUP(Таблица72310[[#This Row],[НОМЕР]],#REF!,9,0),"")</f>
        <v/>
      </c>
      <c r="C288" s="12">
        <f>IF(Категорії!P437&lt;&gt;9999,Категорії!P437,"")</f>
        <v>0</v>
      </c>
      <c r="D288" s="11" t="str">
        <f>IFERROR(VLOOKUP(Таблица72310[[#This Row],[НОМЕР]],#REF!,2),"")</f>
        <v/>
      </c>
      <c r="E288" s="11" t="str">
        <f>IFERROR(VLOOKUP(Таблица72310[[#This Row],[НОМЕР]],#REF!,6),"")</f>
        <v/>
      </c>
      <c r="F288" s="13" t="str">
        <f>IFERROR(VLOOKUP(Таблица72310[[#This Row],[НОМЕР]],#REF!,4,0)-$J$2,"")</f>
        <v/>
      </c>
    </row>
    <row r="289" spans="2:6" ht="15" x14ac:dyDescent="0.2">
      <c r="B289" s="11" t="str">
        <f>IFERROR(VLOOKUP(Таблица72310[[#This Row],[НОМЕР]],#REF!,9,0),"")</f>
        <v/>
      </c>
      <c r="C289" s="12">
        <f>IF(Категорії!P438&lt;&gt;9999,Категорії!P438,"")</f>
        <v>0</v>
      </c>
      <c r="D289" s="11" t="str">
        <f>IFERROR(VLOOKUP(Таблица72310[[#This Row],[НОМЕР]],#REF!,2),"")</f>
        <v/>
      </c>
      <c r="E289" s="11" t="str">
        <f>IFERROR(VLOOKUP(Таблица72310[[#This Row],[НОМЕР]],#REF!,6),"")</f>
        <v/>
      </c>
      <c r="F289" s="13" t="str">
        <f>IFERROR(VLOOKUP(Таблица72310[[#This Row],[НОМЕР]],#REF!,4,0)-$J$2,"")</f>
        <v/>
      </c>
    </row>
    <row r="290" spans="2:6" ht="15" x14ac:dyDescent="0.2">
      <c r="B290" s="11" t="str">
        <f>IFERROR(VLOOKUP(Таблица72310[[#This Row],[НОМЕР]],#REF!,9,0),"")</f>
        <v/>
      </c>
      <c r="C290" s="12">
        <f>IF(Категорії!P439&lt;&gt;9999,Категорії!P439,"")</f>
        <v>0</v>
      </c>
      <c r="D290" s="11" t="str">
        <f>IFERROR(VLOOKUP(Таблица72310[[#This Row],[НОМЕР]],#REF!,2),"")</f>
        <v/>
      </c>
      <c r="E290" s="11" t="str">
        <f>IFERROR(VLOOKUP(Таблица72310[[#This Row],[НОМЕР]],#REF!,6),"")</f>
        <v/>
      </c>
      <c r="F290" s="13" t="str">
        <f>IFERROR(VLOOKUP(Таблица72310[[#This Row],[НОМЕР]],#REF!,4,0)-$J$2,"")</f>
        <v/>
      </c>
    </row>
    <row r="291" spans="2:6" ht="15" x14ac:dyDescent="0.2">
      <c r="B291" s="11" t="str">
        <f>IFERROR(VLOOKUP(Таблица72310[[#This Row],[НОМЕР]],#REF!,9,0),"")</f>
        <v/>
      </c>
      <c r="C291" s="12">
        <f>IF(Категорії!P440&lt;&gt;9999,Категорії!P440,"")</f>
        <v>0</v>
      </c>
      <c r="D291" s="11" t="str">
        <f>IFERROR(VLOOKUP(Таблица72310[[#This Row],[НОМЕР]],#REF!,2),"")</f>
        <v/>
      </c>
      <c r="E291" s="11" t="str">
        <f>IFERROR(VLOOKUP(Таблица72310[[#This Row],[НОМЕР]],#REF!,6),"")</f>
        <v/>
      </c>
      <c r="F291" s="13" t="str">
        <f>IFERROR(VLOOKUP(Таблица72310[[#This Row],[НОМЕР]],#REF!,4,0)-$J$2,"")</f>
        <v/>
      </c>
    </row>
    <row r="292" spans="2:6" ht="15" x14ac:dyDescent="0.2">
      <c r="B292" s="11" t="str">
        <f>IFERROR(VLOOKUP(Таблица72310[[#This Row],[НОМЕР]],#REF!,9,0),"")</f>
        <v/>
      </c>
      <c r="C292" s="12">
        <f>IF(Категорії!P441&lt;&gt;9999,Категорії!P441,"")</f>
        <v>0</v>
      </c>
      <c r="D292" s="11" t="str">
        <f>IFERROR(VLOOKUP(Таблица72310[[#This Row],[НОМЕР]],#REF!,2),"")</f>
        <v/>
      </c>
      <c r="E292" s="11" t="str">
        <f>IFERROR(VLOOKUP(Таблица72310[[#This Row],[НОМЕР]],#REF!,6),"")</f>
        <v/>
      </c>
      <c r="F292" s="13" t="str">
        <f>IFERROR(VLOOKUP(Таблица72310[[#This Row],[НОМЕР]],#REF!,4,0)-$J$2,"")</f>
        <v/>
      </c>
    </row>
    <row r="293" spans="2:6" ht="15" x14ac:dyDescent="0.2">
      <c r="B293" s="11" t="str">
        <f>IFERROR(VLOOKUP(Таблица72310[[#This Row],[НОМЕР]],#REF!,9,0),"")</f>
        <v/>
      </c>
      <c r="C293" s="12">
        <f>IF(Категорії!P442&lt;&gt;9999,Категорії!P442,"")</f>
        <v>0</v>
      </c>
      <c r="D293" s="11" t="str">
        <f>IFERROR(VLOOKUP(Таблица72310[[#This Row],[НОМЕР]],#REF!,2),"")</f>
        <v/>
      </c>
      <c r="E293" s="11" t="str">
        <f>IFERROR(VLOOKUP(Таблица72310[[#This Row],[НОМЕР]],#REF!,6),"")</f>
        <v/>
      </c>
      <c r="F293" s="13" t="str">
        <f>IFERROR(VLOOKUP(Таблица72310[[#This Row],[НОМЕР]],#REF!,4,0)-$J$2,"")</f>
        <v/>
      </c>
    </row>
    <row r="294" spans="2:6" ht="15" x14ac:dyDescent="0.2">
      <c r="B294" s="11" t="str">
        <f>IFERROR(VLOOKUP(Таблица72310[[#This Row],[НОМЕР]],#REF!,9,0),"")</f>
        <v/>
      </c>
      <c r="C294" s="12">
        <f>IF(Категорії!P443&lt;&gt;9999,Категорії!P443,"")</f>
        <v>0</v>
      </c>
      <c r="D294" s="11" t="str">
        <f>IFERROR(VLOOKUP(Таблица72310[[#This Row],[НОМЕР]],#REF!,2),"")</f>
        <v/>
      </c>
      <c r="E294" s="11" t="str">
        <f>IFERROR(VLOOKUP(Таблица72310[[#This Row],[НОМЕР]],#REF!,6),"")</f>
        <v/>
      </c>
      <c r="F294" s="13" t="str">
        <f>IFERROR(VLOOKUP(Таблица72310[[#This Row],[НОМЕР]],#REF!,4,0)-$J$2,"")</f>
        <v/>
      </c>
    </row>
    <row r="295" spans="2:6" ht="15" x14ac:dyDescent="0.2">
      <c r="B295" s="11" t="str">
        <f>IFERROR(VLOOKUP(Таблица72310[[#This Row],[НОМЕР]],#REF!,9,0),"")</f>
        <v/>
      </c>
      <c r="C295" s="12">
        <f>IF(Категорії!P444&lt;&gt;9999,Категорії!P444,"")</f>
        <v>0</v>
      </c>
      <c r="D295" s="11" t="str">
        <f>IFERROR(VLOOKUP(Таблица72310[[#This Row],[НОМЕР]],#REF!,2),"")</f>
        <v/>
      </c>
      <c r="E295" s="11" t="str">
        <f>IFERROR(VLOOKUP(Таблица72310[[#This Row],[НОМЕР]],#REF!,6),"")</f>
        <v/>
      </c>
      <c r="F295" s="13" t="str">
        <f>IFERROR(VLOOKUP(Таблица72310[[#This Row],[НОМЕР]],#REF!,4,0)-$J$2,"")</f>
        <v/>
      </c>
    </row>
    <row r="296" spans="2:6" ht="15" x14ac:dyDescent="0.2">
      <c r="B296" s="11" t="str">
        <f>IFERROR(VLOOKUP(Таблица72310[[#This Row],[НОМЕР]],#REF!,9,0),"")</f>
        <v/>
      </c>
      <c r="C296" s="12">
        <f>IF(Категорії!P445&lt;&gt;9999,Категорії!P445,"")</f>
        <v>0</v>
      </c>
      <c r="D296" s="11" t="str">
        <f>IFERROR(VLOOKUP(Таблица72310[[#This Row],[НОМЕР]],#REF!,2),"")</f>
        <v/>
      </c>
      <c r="E296" s="11" t="str">
        <f>IFERROR(VLOOKUP(Таблица72310[[#This Row],[НОМЕР]],#REF!,6),"")</f>
        <v/>
      </c>
      <c r="F296" s="13" t="str">
        <f>IFERROR(VLOOKUP(Таблица72310[[#This Row],[НОМЕР]],#REF!,4,0)-$J$2,"")</f>
        <v/>
      </c>
    </row>
    <row r="297" spans="2:6" ht="15" x14ac:dyDescent="0.2">
      <c r="B297" s="11" t="str">
        <f>IFERROR(VLOOKUP(Таблица72310[[#This Row],[НОМЕР]],#REF!,9,0),"")</f>
        <v/>
      </c>
      <c r="C297" s="12">
        <f>IF(Категорії!P446&lt;&gt;9999,Категорії!P446,"")</f>
        <v>0</v>
      </c>
      <c r="D297" s="11" t="str">
        <f>IFERROR(VLOOKUP(Таблица72310[[#This Row],[НОМЕР]],#REF!,2),"")</f>
        <v/>
      </c>
      <c r="E297" s="11" t="str">
        <f>IFERROR(VLOOKUP(Таблица72310[[#This Row],[НОМЕР]],#REF!,6),"")</f>
        <v/>
      </c>
      <c r="F297" s="13" t="str">
        <f>IFERROR(VLOOKUP(Таблица72310[[#This Row],[НОМЕР]],#REF!,4,0)-$J$2,"")</f>
        <v/>
      </c>
    </row>
    <row r="298" spans="2:6" ht="15" x14ac:dyDescent="0.2">
      <c r="B298" s="11" t="str">
        <f>IFERROR(VLOOKUP(Таблица72310[[#This Row],[НОМЕР]],#REF!,9,0),"")</f>
        <v/>
      </c>
      <c r="C298" s="12">
        <f>IF(Категорії!P447&lt;&gt;9999,Категорії!P447,"")</f>
        <v>0</v>
      </c>
      <c r="D298" s="11" t="str">
        <f>IFERROR(VLOOKUP(Таблица72310[[#This Row],[НОМЕР]],#REF!,2),"")</f>
        <v/>
      </c>
      <c r="E298" s="11" t="str">
        <f>IFERROR(VLOOKUP(Таблица72310[[#This Row],[НОМЕР]],#REF!,6),"")</f>
        <v/>
      </c>
      <c r="F298" s="13" t="str">
        <f>IFERROR(VLOOKUP(Таблица72310[[#This Row],[НОМЕР]],#REF!,4,0)-$J$2,"")</f>
        <v/>
      </c>
    </row>
    <row r="299" spans="2:6" ht="15" x14ac:dyDescent="0.2">
      <c r="B299" s="11" t="str">
        <f>IFERROR(VLOOKUP(Таблица72310[[#This Row],[НОМЕР]],#REF!,9,0),"")</f>
        <v/>
      </c>
      <c r="C299" s="12">
        <f>IF(Категорії!P448&lt;&gt;9999,Категорії!P448,"")</f>
        <v>0</v>
      </c>
      <c r="D299" s="11" t="str">
        <f>IFERROR(VLOOKUP(Таблица72310[[#This Row],[НОМЕР]],#REF!,2),"")</f>
        <v/>
      </c>
      <c r="E299" s="11" t="str">
        <f>IFERROR(VLOOKUP(Таблица72310[[#This Row],[НОМЕР]],#REF!,6),"")</f>
        <v/>
      </c>
      <c r="F299" s="13" t="str">
        <f>IFERROR(VLOOKUP(Таблица72310[[#This Row],[НОМЕР]],#REF!,4,0)-$J$2,"")</f>
        <v/>
      </c>
    </row>
    <row r="300" spans="2:6" ht="15" x14ac:dyDescent="0.2">
      <c r="B300" s="11" t="str">
        <f>IFERROR(VLOOKUP(Таблица72310[[#This Row],[НОМЕР]],#REF!,9,0),"")</f>
        <v/>
      </c>
      <c r="C300" s="12">
        <f>IF(Категорії!P449&lt;&gt;9999,Категорії!P449,"")</f>
        <v>0</v>
      </c>
      <c r="D300" s="11" t="str">
        <f>IFERROR(VLOOKUP(Таблица72310[[#This Row],[НОМЕР]],#REF!,2),"")</f>
        <v/>
      </c>
      <c r="E300" s="11" t="str">
        <f>IFERROR(VLOOKUP(Таблица72310[[#This Row],[НОМЕР]],#REF!,6),"")</f>
        <v/>
      </c>
      <c r="F300" s="13" t="str">
        <f>IFERROR(VLOOKUP(Таблица72310[[#This Row],[НОМЕР]],#REF!,4,0)-$J$2,"")</f>
        <v/>
      </c>
    </row>
    <row r="301" spans="2:6" ht="15" x14ac:dyDescent="0.2">
      <c r="B301" s="11" t="str">
        <f>IFERROR(VLOOKUP(Таблица72310[[#This Row],[НОМЕР]],#REF!,9,0),"")</f>
        <v/>
      </c>
      <c r="C301" s="12">
        <f>IF(Категорії!P450&lt;&gt;9999,Категорії!P450,"")</f>
        <v>0</v>
      </c>
      <c r="D301" s="11" t="str">
        <f>IFERROR(VLOOKUP(Таблица72310[[#This Row],[НОМЕР]],#REF!,2),"")</f>
        <v/>
      </c>
      <c r="E301" s="11" t="str">
        <f>IFERROR(VLOOKUP(Таблица72310[[#This Row],[НОМЕР]],#REF!,6),"")</f>
        <v/>
      </c>
      <c r="F301" s="13" t="str">
        <f>IFERROR(VLOOKUP(Таблица72310[[#This Row],[НОМЕР]],#REF!,4,0)-$J$2,"")</f>
        <v/>
      </c>
    </row>
    <row r="302" spans="2:6" ht="15" x14ac:dyDescent="0.2">
      <c r="B302" s="11" t="str">
        <f>IFERROR(VLOOKUP(Таблица72310[[#This Row],[НОМЕР]],#REF!,9,0),"")</f>
        <v/>
      </c>
      <c r="C302" s="12">
        <f>IF(Категорії!P451&lt;&gt;9999,Категорії!P451,"")</f>
        <v>0</v>
      </c>
      <c r="D302" s="11" t="str">
        <f>IFERROR(VLOOKUP(Таблица72310[[#This Row],[НОМЕР]],#REF!,2),"")</f>
        <v/>
      </c>
      <c r="E302" s="11" t="str">
        <f>IFERROR(VLOOKUP(Таблица72310[[#This Row],[НОМЕР]],#REF!,6),"")</f>
        <v/>
      </c>
      <c r="F302" s="13" t="str">
        <f>IFERROR(VLOOKUP(Таблица72310[[#This Row],[НОМЕР]],#REF!,4,0)-$J$2,"")</f>
        <v/>
      </c>
    </row>
    <row r="303" spans="2:6" ht="15" x14ac:dyDescent="0.2">
      <c r="B303" s="11" t="str">
        <f>IFERROR(VLOOKUP(Таблица72310[[#This Row],[НОМЕР]],#REF!,9,0),"")</f>
        <v/>
      </c>
      <c r="C303" s="12">
        <f>IF(Категорії!P452&lt;&gt;9999,Категорії!P452,"")</f>
        <v>0</v>
      </c>
      <c r="D303" s="11" t="str">
        <f>IFERROR(VLOOKUP(Таблица72310[[#This Row],[НОМЕР]],#REF!,2),"")</f>
        <v/>
      </c>
      <c r="E303" s="11" t="str">
        <f>IFERROR(VLOOKUP(Таблица72310[[#This Row],[НОМЕР]],#REF!,6),"")</f>
        <v/>
      </c>
      <c r="F303" s="13" t="str">
        <f>IFERROR(VLOOKUP(Таблица72310[[#This Row],[НОМЕР]],#REF!,4,0)-$J$2,"")</f>
        <v/>
      </c>
    </row>
    <row r="304" spans="2:6" ht="15" x14ac:dyDescent="0.2">
      <c r="B304" s="11" t="str">
        <f>IFERROR(VLOOKUP(Таблица72310[[#This Row],[НОМЕР]],#REF!,9,0),"")</f>
        <v/>
      </c>
      <c r="C304" s="12">
        <f>IF(Категорії!P453&lt;&gt;9999,Категорії!P453,"")</f>
        <v>0</v>
      </c>
      <c r="D304" s="11" t="str">
        <f>IFERROR(VLOOKUP(Таблица72310[[#This Row],[НОМЕР]],#REF!,2),"")</f>
        <v/>
      </c>
      <c r="E304" s="11" t="str">
        <f>IFERROR(VLOOKUP(Таблица72310[[#This Row],[НОМЕР]],#REF!,6),"")</f>
        <v/>
      </c>
      <c r="F304" s="13" t="str">
        <f>IFERROR(VLOOKUP(Таблица72310[[#This Row],[НОМЕР]],#REF!,4,0)-$J$2,"")</f>
        <v/>
      </c>
    </row>
    <row r="305" spans="2:6" ht="15" x14ac:dyDescent="0.2">
      <c r="B305" s="11" t="str">
        <f>IFERROR(VLOOKUP(Таблица72310[[#This Row],[НОМЕР]],#REF!,9,0),"")</f>
        <v/>
      </c>
      <c r="C305" s="12">
        <f>IF(Категорії!P454&lt;&gt;9999,Категорії!P454,"")</f>
        <v>0</v>
      </c>
      <c r="D305" s="11" t="str">
        <f>IFERROR(VLOOKUP(Таблица72310[[#This Row],[НОМЕР]],#REF!,2),"")</f>
        <v/>
      </c>
      <c r="E305" s="11" t="str">
        <f>IFERROR(VLOOKUP(Таблица72310[[#This Row],[НОМЕР]],#REF!,6),"")</f>
        <v/>
      </c>
      <c r="F305" s="13" t="str">
        <f>IFERROR(VLOOKUP(Таблица72310[[#This Row],[НОМЕР]],#REF!,4,0)-$J$2,"")</f>
        <v/>
      </c>
    </row>
    <row r="306" spans="2:6" ht="15" x14ac:dyDescent="0.2">
      <c r="B306" s="11" t="str">
        <f>IFERROR(VLOOKUP(Таблица72310[[#This Row],[НОМЕР]],#REF!,9,0),"")</f>
        <v/>
      </c>
      <c r="C306" s="12">
        <f>IF(Категорії!P455&lt;&gt;9999,Категорії!P455,"")</f>
        <v>0</v>
      </c>
      <c r="D306" s="11" t="str">
        <f>IFERROR(VLOOKUP(Таблица72310[[#This Row],[НОМЕР]],#REF!,2),"")</f>
        <v/>
      </c>
      <c r="E306" s="11" t="str">
        <f>IFERROR(VLOOKUP(Таблица72310[[#This Row],[НОМЕР]],#REF!,6),"")</f>
        <v/>
      </c>
      <c r="F306" s="13" t="str">
        <f>IFERROR(VLOOKUP(Таблица72310[[#This Row],[НОМЕР]],#REF!,4,0)-$J$2,"")</f>
        <v/>
      </c>
    </row>
    <row r="307" spans="2:6" ht="15" x14ac:dyDescent="0.2">
      <c r="B307" s="11" t="str">
        <f>IFERROR(VLOOKUP(Таблица72310[[#This Row],[НОМЕР]],#REF!,9,0),"")</f>
        <v/>
      </c>
      <c r="C307" s="12">
        <f>IF(Категорії!P456&lt;&gt;9999,Категорії!P456,"")</f>
        <v>0</v>
      </c>
      <c r="D307" s="11" t="str">
        <f>IFERROR(VLOOKUP(Таблица72310[[#This Row],[НОМЕР]],#REF!,2),"")</f>
        <v/>
      </c>
      <c r="E307" s="11" t="str">
        <f>IFERROR(VLOOKUP(Таблица72310[[#This Row],[НОМЕР]],#REF!,6),"")</f>
        <v/>
      </c>
      <c r="F307" s="13" t="str">
        <f>IFERROR(VLOOKUP(Таблица72310[[#This Row],[НОМЕР]],#REF!,4,0)-$J$2,"")</f>
        <v/>
      </c>
    </row>
    <row r="308" spans="2:6" ht="15" x14ac:dyDescent="0.2">
      <c r="B308" s="11" t="str">
        <f>IFERROR(VLOOKUP(Таблица72310[[#This Row],[НОМЕР]],#REF!,9,0),"")</f>
        <v/>
      </c>
      <c r="C308" s="12">
        <f>IF(Категорії!P457&lt;&gt;9999,Категорії!P457,"")</f>
        <v>0</v>
      </c>
      <c r="D308" s="11" t="str">
        <f>IFERROR(VLOOKUP(Таблица72310[[#This Row],[НОМЕР]],#REF!,2),"")</f>
        <v/>
      </c>
      <c r="E308" s="11" t="str">
        <f>IFERROR(VLOOKUP(Таблица72310[[#This Row],[НОМЕР]],#REF!,6),"")</f>
        <v/>
      </c>
      <c r="F308" s="13" t="str">
        <f>IFERROR(VLOOKUP(Таблица72310[[#This Row],[НОМЕР]],#REF!,4,0)-$J$2,"")</f>
        <v/>
      </c>
    </row>
    <row r="309" spans="2:6" ht="15" x14ac:dyDescent="0.2">
      <c r="B309" s="11" t="str">
        <f>IFERROR(VLOOKUP(Таблица72310[[#This Row],[НОМЕР]],#REF!,9,0),"")</f>
        <v/>
      </c>
      <c r="C309" s="12">
        <f>IF(Категорії!P458&lt;&gt;9999,Категорії!P458,"")</f>
        <v>0</v>
      </c>
      <c r="D309" s="11" t="str">
        <f>IFERROR(VLOOKUP(Таблица72310[[#This Row],[НОМЕР]],#REF!,2),"")</f>
        <v/>
      </c>
      <c r="E309" s="11" t="str">
        <f>IFERROR(VLOOKUP(Таблица72310[[#This Row],[НОМЕР]],#REF!,6),"")</f>
        <v/>
      </c>
      <c r="F309" s="13" t="str">
        <f>IFERROR(VLOOKUP(Таблица72310[[#This Row],[НОМЕР]],#REF!,4,0)-$J$2,"")</f>
        <v/>
      </c>
    </row>
    <row r="310" spans="2:6" ht="15" x14ac:dyDescent="0.2">
      <c r="B310" s="11" t="str">
        <f>IFERROR(VLOOKUP(Таблица72310[[#This Row],[НОМЕР]],#REF!,9,0),"")</f>
        <v/>
      </c>
      <c r="C310" s="12">
        <f>IF(Категорії!P459&lt;&gt;9999,Категорії!P459,"")</f>
        <v>0</v>
      </c>
      <c r="D310" s="11" t="str">
        <f>IFERROR(VLOOKUP(Таблица72310[[#This Row],[НОМЕР]],#REF!,2),"")</f>
        <v/>
      </c>
      <c r="E310" s="11" t="str">
        <f>IFERROR(VLOOKUP(Таблица72310[[#This Row],[НОМЕР]],#REF!,6),"")</f>
        <v/>
      </c>
      <c r="F310" s="13" t="str">
        <f>IFERROR(VLOOKUP(Таблица72310[[#This Row],[НОМЕР]],#REF!,4,0)-$J$2,"")</f>
        <v/>
      </c>
    </row>
    <row r="311" spans="2:6" ht="15" x14ac:dyDescent="0.2">
      <c r="B311" s="11" t="str">
        <f>IFERROR(VLOOKUP(Таблица72310[[#This Row],[НОМЕР]],#REF!,9,0),"")</f>
        <v/>
      </c>
      <c r="C311" s="12">
        <f>IF(Категорії!P460&lt;&gt;9999,Категорії!P460,"")</f>
        <v>0</v>
      </c>
      <c r="D311" s="11" t="str">
        <f>IFERROR(VLOOKUP(Таблица72310[[#This Row],[НОМЕР]],#REF!,2),"")</f>
        <v/>
      </c>
      <c r="E311" s="11" t="str">
        <f>IFERROR(VLOOKUP(Таблица72310[[#This Row],[НОМЕР]],#REF!,6),"")</f>
        <v/>
      </c>
      <c r="F311" s="13" t="str">
        <f>IFERROR(VLOOKUP(Таблица72310[[#This Row],[НОМЕР]],#REF!,4,0)-$J$2,"")</f>
        <v/>
      </c>
    </row>
    <row r="312" spans="2:6" ht="15" x14ac:dyDescent="0.2">
      <c r="B312" s="11" t="str">
        <f>IFERROR(VLOOKUP(Таблица72310[[#This Row],[НОМЕР]],#REF!,9,0),"")</f>
        <v/>
      </c>
      <c r="C312" s="12">
        <f>IF(Категорії!P461&lt;&gt;9999,Категорії!P461,"")</f>
        <v>0</v>
      </c>
      <c r="D312" s="11" t="str">
        <f>IFERROR(VLOOKUP(Таблица72310[[#This Row],[НОМЕР]],#REF!,2),"")</f>
        <v/>
      </c>
      <c r="E312" s="11" t="str">
        <f>IFERROR(VLOOKUP(Таблица72310[[#This Row],[НОМЕР]],#REF!,6),"")</f>
        <v/>
      </c>
      <c r="F312" s="13" t="str">
        <f>IFERROR(VLOOKUP(Таблица72310[[#This Row],[НОМЕР]],#REF!,4,0)-$J$2,"")</f>
        <v/>
      </c>
    </row>
    <row r="313" spans="2:6" ht="15" x14ac:dyDescent="0.2">
      <c r="B313" s="11" t="str">
        <f>IFERROR(VLOOKUP(Таблица72310[[#This Row],[НОМЕР]],#REF!,9,0),"")</f>
        <v/>
      </c>
      <c r="C313" s="12">
        <f>IF(Категорії!P462&lt;&gt;9999,Категорії!P462,"")</f>
        <v>0</v>
      </c>
      <c r="D313" s="11" t="str">
        <f>IFERROR(VLOOKUP(Таблица72310[[#This Row],[НОМЕР]],#REF!,2),"")</f>
        <v/>
      </c>
      <c r="E313" s="11" t="str">
        <f>IFERROR(VLOOKUP(Таблица72310[[#This Row],[НОМЕР]],#REF!,6),"")</f>
        <v/>
      </c>
      <c r="F313" s="13" t="str">
        <f>IFERROR(VLOOKUP(Таблица72310[[#This Row],[НОМЕР]],#REF!,4,0)-$J$2,"")</f>
        <v/>
      </c>
    </row>
    <row r="314" spans="2:6" ht="15" x14ac:dyDescent="0.2">
      <c r="B314" s="11" t="str">
        <f>IFERROR(VLOOKUP(Таблица72310[[#This Row],[НОМЕР]],#REF!,9,0),"")</f>
        <v/>
      </c>
      <c r="C314" s="12">
        <f>IF(Категорії!P463&lt;&gt;9999,Категорії!P463,"")</f>
        <v>0</v>
      </c>
      <c r="D314" s="11" t="str">
        <f>IFERROR(VLOOKUP(Таблица72310[[#This Row],[НОМЕР]],#REF!,2),"")</f>
        <v/>
      </c>
      <c r="E314" s="11" t="str">
        <f>IFERROR(VLOOKUP(Таблица72310[[#This Row],[НОМЕР]],#REF!,6),"")</f>
        <v/>
      </c>
      <c r="F314" s="13" t="str">
        <f>IFERROR(VLOOKUP(Таблица72310[[#This Row],[НОМЕР]],#REF!,4,0)-$J$2,"")</f>
        <v/>
      </c>
    </row>
    <row r="315" spans="2:6" ht="15" x14ac:dyDescent="0.2">
      <c r="B315" s="11" t="str">
        <f>IFERROR(VLOOKUP(Таблица72310[[#This Row],[НОМЕР]],#REF!,9,0),"")</f>
        <v/>
      </c>
      <c r="C315" s="12">
        <f>IF(Категорії!P464&lt;&gt;9999,Категорії!P464,"")</f>
        <v>0</v>
      </c>
      <c r="D315" s="11" t="str">
        <f>IFERROR(VLOOKUP(Таблица72310[[#This Row],[НОМЕР]],#REF!,2),"")</f>
        <v/>
      </c>
      <c r="E315" s="11" t="str">
        <f>IFERROR(VLOOKUP(Таблица72310[[#This Row],[НОМЕР]],#REF!,6),"")</f>
        <v/>
      </c>
      <c r="F315" s="13" t="str">
        <f>IFERROR(VLOOKUP(Таблица72310[[#This Row],[НОМЕР]],#REF!,4,0)-$J$2,"")</f>
        <v/>
      </c>
    </row>
    <row r="316" spans="2:6" ht="15" x14ac:dyDescent="0.2">
      <c r="B316" s="11" t="str">
        <f>IFERROR(VLOOKUP(Таблица72310[[#This Row],[НОМЕР]],#REF!,9,0),"")</f>
        <v/>
      </c>
      <c r="C316" s="12">
        <f>IF(Категорії!P465&lt;&gt;9999,Категорії!P465,"")</f>
        <v>0</v>
      </c>
      <c r="D316" s="11" t="str">
        <f>IFERROR(VLOOKUP(Таблица72310[[#This Row],[НОМЕР]],#REF!,2),"")</f>
        <v/>
      </c>
      <c r="E316" s="11" t="str">
        <f>IFERROR(VLOOKUP(Таблица72310[[#This Row],[НОМЕР]],#REF!,6),"")</f>
        <v/>
      </c>
      <c r="F316" s="13" t="str">
        <f>IFERROR(VLOOKUP(Таблица72310[[#This Row],[НОМЕР]],#REF!,4,0)-$J$2,"")</f>
        <v/>
      </c>
    </row>
    <row r="317" spans="2:6" ht="15" x14ac:dyDescent="0.2">
      <c r="B317" s="11" t="str">
        <f>IFERROR(VLOOKUP(Таблица72310[[#This Row],[НОМЕР]],#REF!,9,0),"")</f>
        <v/>
      </c>
      <c r="C317" s="12">
        <f>IF(Категорії!P466&lt;&gt;9999,Категорії!P466,"")</f>
        <v>0</v>
      </c>
      <c r="D317" s="11" t="str">
        <f>IFERROR(VLOOKUP(Таблица72310[[#This Row],[НОМЕР]],#REF!,2),"")</f>
        <v/>
      </c>
      <c r="E317" s="11" t="str">
        <f>IFERROR(VLOOKUP(Таблица72310[[#This Row],[НОМЕР]],#REF!,6),"")</f>
        <v/>
      </c>
      <c r="F317" s="13" t="str">
        <f>IFERROR(VLOOKUP(Таблица72310[[#This Row],[НОМЕР]],#REF!,4,0)-$J$2,"")</f>
        <v/>
      </c>
    </row>
    <row r="318" spans="2:6" ht="15" x14ac:dyDescent="0.2">
      <c r="B318" s="11" t="str">
        <f>IFERROR(VLOOKUP(Таблица72310[[#This Row],[НОМЕР]],#REF!,9,0),"")</f>
        <v/>
      </c>
      <c r="C318" s="12">
        <f>IF(Категорії!P467&lt;&gt;9999,Категорії!P467,"")</f>
        <v>0</v>
      </c>
      <c r="D318" s="11" t="str">
        <f>IFERROR(VLOOKUP(Таблица72310[[#This Row],[НОМЕР]],#REF!,2),"")</f>
        <v/>
      </c>
      <c r="E318" s="11" t="str">
        <f>IFERROR(VLOOKUP(Таблица72310[[#This Row],[НОМЕР]],#REF!,6),"")</f>
        <v/>
      </c>
      <c r="F318" s="13" t="str">
        <f>IFERROR(VLOOKUP(Таблица72310[[#This Row],[НОМЕР]],#REF!,4,0)-$J$2,"")</f>
        <v/>
      </c>
    </row>
    <row r="319" spans="2:6" ht="15" x14ac:dyDescent="0.2">
      <c r="B319" s="11" t="str">
        <f>IFERROR(VLOOKUP(Таблица72310[[#This Row],[НОМЕР]],#REF!,9,0),"")</f>
        <v/>
      </c>
      <c r="C319" s="12">
        <f>IF(Категорії!P468&lt;&gt;9999,Категорії!P468,"")</f>
        <v>0</v>
      </c>
      <c r="D319" s="11" t="str">
        <f>IFERROR(VLOOKUP(Таблица72310[[#This Row],[НОМЕР]],#REF!,2),"")</f>
        <v/>
      </c>
      <c r="E319" s="11" t="str">
        <f>IFERROR(VLOOKUP(Таблица72310[[#This Row],[НОМЕР]],#REF!,6),"")</f>
        <v/>
      </c>
      <c r="F319" s="13" t="str">
        <f>IFERROR(VLOOKUP(Таблица72310[[#This Row],[НОМЕР]],#REF!,4,0)-$J$2,"")</f>
        <v/>
      </c>
    </row>
    <row r="320" spans="2:6" ht="15" x14ac:dyDescent="0.2">
      <c r="B320" s="11" t="str">
        <f>IFERROR(VLOOKUP(Таблица72310[[#This Row],[НОМЕР]],#REF!,9,0),"")</f>
        <v/>
      </c>
      <c r="C320" s="12">
        <f>IF(Категорії!P469&lt;&gt;9999,Категорії!P469,"")</f>
        <v>0</v>
      </c>
      <c r="D320" s="11" t="str">
        <f>IFERROR(VLOOKUP(Таблица72310[[#This Row],[НОМЕР]],#REF!,2),"")</f>
        <v/>
      </c>
      <c r="E320" s="11" t="str">
        <f>IFERROR(VLOOKUP(Таблица72310[[#This Row],[НОМЕР]],#REF!,6),"")</f>
        <v/>
      </c>
      <c r="F320" s="13" t="str">
        <f>IFERROR(VLOOKUP(Таблица72310[[#This Row],[НОМЕР]],#REF!,4,0)-$J$2,"")</f>
        <v/>
      </c>
    </row>
    <row r="321" spans="2:6" ht="15" x14ac:dyDescent="0.2">
      <c r="B321" s="11" t="str">
        <f>IFERROR(VLOOKUP(Таблица72310[[#This Row],[НОМЕР]],#REF!,9,0),"")</f>
        <v/>
      </c>
      <c r="C321" s="12">
        <f>IF(Категорії!P470&lt;&gt;9999,Категорії!P470,"")</f>
        <v>0</v>
      </c>
      <c r="D321" s="11" t="str">
        <f>IFERROR(VLOOKUP(Таблица72310[[#This Row],[НОМЕР]],#REF!,2),"")</f>
        <v/>
      </c>
      <c r="E321" s="11" t="str">
        <f>IFERROR(VLOOKUP(Таблица72310[[#This Row],[НОМЕР]],#REF!,6),"")</f>
        <v/>
      </c>
      <c r="F321" s="13" t="str">
        <f>IFERROR(VLOOKUP(Таблица72310[[#This Row],[НОМЕР]],#REF!,4,0)-$J$2,"")</f>
        <v/>
      </c>
    </row>
    <row r="322" spans="2:6" ht="15" x14ac:dyDescent="0.2">
      <c r="B322" s="11" t="str">
        <f>IFERROR(VLOOKUP(Таблица72310[[#This Row],[НОМЕР]],#REF!,9,0),"")</f>
        <v/>
      </c>
      <c r="C322" s="12">
        <f>IF(Категорії!P471&lt;&gt;9999,Категорії!P471,"")</f>
        <v>0</v>
      </c>
      <c r="D322" s="11" t="str">
        <f>IFERROR(VLOOKUP(Таблица72310[[#This Row],[НОМЕР]],#REF!,2),"")</f>
        <v/>
      </c>
      <c r="E322" s="11" t="str">
        <f>IFERROR(VLOOKUP(Таблица72310[[#This Row],[НОМЕР]],#REF!,6),"")</f>
        <v/>
      </c>
      <c r="F322" s="13" t="str">
        <f>IFERROR(VLOOKUP(Таблица72310[[#This Row],[НОМЕР]],#REF!,4,0)-$J$2,"")</f>
        <v/>
      </c>
    </row>
    <row r="323" spans="2:6" ht="15" x14ac:dyDescent="0.2">
      <c r="B323" s="11" t="str">
        <f>IFERROR(VLOOKUP(Таблица72310[[#This Row],[НОМЕР]],#REF!,9,0),"")</f>
        <v/>
      </c>
      <c r="C323" s="12">
        <f>IF(Категорії!P472&lt;&gt;9999,Категорії!P472,"")</f>
        <v>0</v>
      </c>
      <c r="D323" s="11" t="str">
        <f>IFERROR(VLOOKUP(Таблица72310[[#This Row],[НОМЕР]],#REF!,2),"")</f>
        <v/>
      </c>
      <c r="E323" s="11" t="str">
        <f>IFERROR(VLOOKUP(Таблица72310[[#This Row],[НОМЕР]],#REF!,6),"")</f>
        <v/>
      </c>
      <c r="F323" s="13" t="str">
        <f>IFERROR(VLOOKUP(Таблица72310[[#This Row],[НОМЕР]],#REF!,4,0)-$J$2,"")</f>
        <v/>
      </c>
    </row>
    <row r="324" spans="2:6" ht="15" x14ac:dyDescent="0.2">
      <c r="B324" s="11" t="str">
        <f>IFERROR(VLOOKUP(Таблица72310[[#This Row],[НОМЕР]],#REF!,9,0),"")</f>
        <v/>
      </c>
      <c r="C324" s="12">
        <f>IF(Категорії!P473&lt;&gt;9999,Категорії!P473,"")</f>
        <v>0</v>
      </c>
      <c r="D324" s="11" t="str">
        <f>IFERROR(VLOOKUP(Таблица72310[[#This Row],[НОМЕР]],#REF!,2),"")</f>
        <v/>
      </c>
      <c r="E324" s="11" t="str">
        <f>IFERROR(VLOOKUP(Таблица72310[[#This Row],[НОМЕР]],#REF!,6),"")</f>
        <v/>
      </c>
      <c r="F324" s="13" t="str">
        <f>IFERROR(VLOOKUP(Таблица72310[[#This Row],[НОМЕР]],#REF!,4,0)-$J$2,"")</f>
        <v/>
      </c>
    </row>
    <row r="325" spans="2:6" ht="15" x14ac:dyDescent="0.2">
      <c r="B325" s="11" t="str">
        <f>IFERROR(VLOOKUP(Таблица72310[[#This Row],[НОМЕР]],#REF!,9,0),"")</f>
        <v/>
      </c>
      <c r="C325" s="12">
        <f>IF(Категорії!P474&lt;&gt;9999,Категорії!P474,"")</f>
        <v>0</v>
      </c>
      <c r="D325" s="11" t="str">
        <f>IFERROR(VLOOKUP(Таблица72310[[#This Row],[НОМЕР]],#REF!,2),"")</f>
        <v/>
      </c>
      <c r="E325" s="11" t="str">
        <f>IFERROR(VLOOKUP(Таблица72310[[#This Row],[НОМЕР]],#REF!,6),"")</f>
        <v/>
      </c>
      <c r="F325" s="13" t="str">
        <f>IFERROR(VLOOKUP(Таблица72310[[#This Row],[НОМЕР]],#REF!,4,0)-$J$2,"")</f>
        <v/>
      </c>
    </row>
    <row r="326" spans="2:6" ht="15" x14ac:dyDescent="0.2">
      <c r="B326" s="11" t="str">
        <f>IFERROR(VLOOKUP(Таблица72310[[#This Row],[НОМЕР]],#REF!,9,0),"")</f>
        <v/>
      </c>
      <c r="C326" s="12">
        <f>IF(Категорії!P475&lt;&gt;9999,Категорії!P475,"")</f>
        <v>0</v>
      </c>
      <c r="D326" s="11" t="str">
        <f>IFERROR(VLOOKUP(Таблица72310[[#This Row],[НОМЕР]],#REF!,2),"")</f>
        <v/>
      </c>
      <c r="E326" s="11" t="str">
        <f>IFERROR(VLOOKUP(Таблица72310[[#This Row],[НОМЕР]],#REF!,6),"")</f>
        <v/>
      </c>
      <c r="F326" s="13" t="str">
        <f>IFERROR(VLOOKUP(Таблица72310[[#This Row],[НОМЕР]],#REF!,4,0)-$J$2,"")</f>
        <v/>
      </c>
    </row>
    <row r="327" spans="2:6" ht="15" x14ac:dyDescent="0.2">
      <c r="B327" s="11" t="str">
        <f>IFERROR(VLOOKUP(Таблица72310[[#This Row],[НОМЕР]],#REF!,9,0),"")</f>
        <v/>
      </c>
      <c r="C327" s="12">
        <f>IF(Категорії!P476&lt;&gt;9999,Категорії!P476,"")</f>
        <v>0</v>
      </c>
      <c r="D327" s="11" t="str">
        <f>IFERROR(VLOOKUP(Таблица72310[[#This Row],[НОМЕР]],#REF!,2),"")</f>
        <v/>
      </c>
      <c r="E327" s="11" t="str">
        <f>IFERROR(VLOOKUP(Таблица72310[[#This Row],[НОМЕР]],#REF!,6),"")</f>
        <v/>
      </c>
      <c r="F327" s="13" t="str">
        <f>IFERROR(VLOOKUP(Таблица72310[[#This Row],[НОМЕР]],#REF!,4,0)-$J$2,"")</f>
        <v/>
      </c>
    </row>
    <row r="328" spans="2:6" ht="15" x14ac:dyDescent="0.2">
      <c r="B328" s="11" t="str">
        <f>IFERROR(VLOOKUP(Таблица72310[[#This Row],[НОМЕР]],#REF!,9,0),"")</f>
        <v/>
      </c>
      <c r="C328" s="12">
        <f>IF(Категорії!P477&lt;&gt;9999,Категорії!P477,"")</f>
        <v>0</v>
      </c>
      <c r="D328" s="11" t="str">
        <f>IFERROR(VLOOKUP(Таблица72310[[#This Row],[НОМЕР]],#REF!,2),"")</f>
        <v/>
      </c>
      <c r="E328" s="11" t="str">
        <f>IFERROR(VLOOKUP(Таблица72310[[#This Row],[НОМЕР]],#REF!,6),"")</f>
        <v/>
      </c>
      <c r="F328" s="13" t="str">
        <f>IFERROR(VLOOKUP(Таблица72310[[#This Row],[НОМЕР]],#REF!,4,0)-$J$2,"")</f>
        <v/>
      </c>
    </row>
    <row r="329" spans="2:6" ht="15" x14ac:dyDescent="0.2">
      <c r="B329" s="11" t="str">
        <f>IFERROR(VLOOKUP(Таблица72310[[#This Row],[НОМЕР]],#REF!,9,0),"")</f>
        <v/>
      </c>
      <c r="C329" s="12">
        <f>IF(Категорії!P478&lt;&gt;9999,Категорії!P478,"")</f>
        <v>0</v>
      </c>
      <c r="D329" s="11" t="str">
        <f>IFERROR(VLOOKUP(Таблица72310[[#This Row],[НОМЕР]],#REF!,2),"")</f>
        <v/>
      </c>
      <c r="E329" s="11" t="str">
        <f>IFERROR(VLOOKUP(Таблица72310[[#This Row],[НОМЕР]],#REF!,6),"")</f>
        <v/>
      </c>
      <c r="F329" s="13" t="str">
        <f>IFERROR(VLOOKUP(Таблица72310[[#This Row],[НОМЕР]],#REF!,4,0)-$J$2,"")</f>
        <v/>
      </c>
    </row>
    <row r="330" spans="2:6" ht="15" x14ac:dyDescent="0.2">
      <c r="B330" s="11" t="str">
        <f>IFERROR(VLOOKUP(Таблица72310[[#This Row],[НОМЕР]],#REF!,9,0),"")</f>
        <v/>
      </c>
      <c r="C330" s="12">
        <f>IF(Категорії!P479&lt;&gt;9999,Категорії!P479,"")</f>
        <v>0</v>
      </c>
      <c r="D330" s="11" t="str">
        <f>IFERROR(VLOOKUP(Таблица72310[[#This Row],[НОМЕР]],#REF!,2),"")</f>
        <v/>
      </c>
      <c r="E330" s="11" t="str">
        <f>IFERROR(VLOOKUP(Таблица72310[[#This Row],[НОМЕР]],#REF!,6),"")</f>
        <v/>
      </c>
      <c r="F330" s="13" t="str">
        <f>IFERROR(VLOOKUP(Таблица72310[[#This Row],[НОМЕР]],#REF!,4,0)-$J$2,"")</f>
        <v/>
      </c>
    </row>
    <row r="331" spans="2:6" ht="15" x14ac:dyDescent="0.2">
      <c r="B331" s="11" t="str">
        <f>IFERROR(VLOOKUP(Таблица72310[[#This Row],[НОМЕР]],#REF!,9,0),"")</f>
        <v/>
      </c>
      <c r="C331" s="12">
        <f>IF(Категорії!P480&lt;&gt;9999,Категорії!P480,"")</f>
        <v>0</v>
      </c>
      <c r="D331" s="11" t="str">
        <f>IFERROR(VLOOKUP(Таблица72310[[#This Row],[НОМЕР]],#REF!,2),"")</f>
        <v/>
      </c>
      <c r="E331" s="11" t="str">
        <f>IFERROR(VLOOKUP(Таблица72310[[#This Row],[НОМЕР]],#REF!,6),"")</f>
        <v/>
      </c>
      <c r="F331" s="13" t="str">
        <f>IFERROR(VLOOKUP(Таблица72310[[#This Row],[НОМЕР]],#REF!,4,0)-$J$2,"")</f>
        <v/>
      </c>
    </row>
    <row r="332" spans="2:6" ht="15" x14ac:dyDescent="0.2">
      <c r="B332" s="11" t="str">
        <f>IFERROR(VLOOKUP(Таблица72310[[#This Row],[НОМЕР]],#REF!,9,0),"")</f>
        <v/>
      </c>
      <c r="C332" s="12">
        <f>IF(Категорії!P481&lt;&gt;9999,Категорії!P481,"")</f>
        <v>0</v>
      </c>
      <c r="D332" s="11" t="str">
        <f>IFERROR(VLOOKUP(Таблица72310[[#This Row],[НОМЕР]],#REF!,2),"")</f>
        <v/>
      </c>
      <c r="E332" s="11" t="str">
        <f>IFERROR(VLOOKUP(Таблица72310[[#This Row],[НОМЕР]],#REF!,6),"")</f>
        <v/>
      </c>
      <c r="F332" s="13" t="str">
        <f>IFERROR(VLOOKUP(Таблица72310[[#This Row],[НОМЕР]],#REF!,4,0)-$J$2,"")</f>
        <v/>
      </c>
    </row>
    <row r="333" spans="2:6" ht="15" x14ac:dyDescent="0.2">
      <c r="B333" s="11" t="str">
        <f>IFERROR(VLOOKUP(Таблица72310[[#This Row],[НОМЕР]],#REF!,9,0),"")</f>
        <v/>
      </c>
      <c r="C333" s="12">
        <f>IF(Категорії!P482&lt;&gt;9999,Категорії!P482,"")</f>
        <v>0</v>
      </c>
      <c r="D333" s="11" t="str">
        <f>IFERROR(VLOOKUP(Таблица72310[[#This Row],[НОМЕР]],#REF!,2),"")</f>
        <v/>
      </c>
      <c r="E333" s="11" t="str">
        <f>IFERROR(VLOOKUP(Таблица72310[[#This Row],[НОМЕР]],#REF!,6),"")</f>
        <v/>
      </c>
      <c r="F333" s="13" t="str">
        <f>IFERROR(VLOOKUP(Таблица72310[[#This Row],[НОМЕР]],#REF!,4,0)-$J$2,"")</f>
        <v/>
      </c>
    </row>
    <row r="334" spans="2:6" ht="15" x14ac:dyDescent="0.2">
      <c r="B334" s="11" t="str">
        <f>IFERROR(VLOOKUP(Таблица72310[[#This Row],[НОМЕР]],#REF!,9,0),"")</f>
        <v/>
      </c>
      <c r="C334" s="12">
        <f>IF(Категорії!P483&lt;&gt;9999,Категорії!P483,"")</f>
        <v>0</v>
      </c>
      <c r="D334" s="11" t="str">
        <f>IFERROR(VLOOKUP(Таблица72310[[#This Row],[НОМЕР]],#REF!,2),"")</f>
        <v/>
      </c>
      <c r="E334" s="11" t="str">
        <f>IFERROR(VLOOKUP(Таблица72310[[#This Row],[НОМЕР]],#REF!,6),"")</f>
        <v/>
      </c>
      <c r="F334" s="13" t="str">
        <f>IFERROR(VLOOKUP(Таблица72310[[#This Row],[НОМЕР]],#REF!,4,0)-$J$2,"")</f>
        <v/>
      </c>
    </row>
    <row r="335" spans="2:6" ht="15" x14ac:dyDescent="0.2">
      <c r="B335" s="11" t="str">
        <f>IFERROR(VLOOKUP(Таблица72310[[#This Row],[НОМЕР]],#REF!,9,0),"")</f>
        <v/>
      </c>
      <c r="C335" s="12">
        <f>IF(Категорії!P484&lt;&gt;9999,Категорії!P484,"")</f>
        <v>0</v>
      </c>
      <c r="D335" s="11" t="str">
        <f>IFERROR(VLOOKUP(Таблица72310[[#This Row],[НОМЕР]],#REF!,2),"")</f>
        <v/>
      </c>
      <c r="E335" s="11" t="str">
        <f>IFERROR(VLOOKUP(Таблица72310[[#This Row],[НОМЕР]],#REF!,6),"")</f>
        <v/>
      </c>
      <c r="F335" s="13" t="str">
        <f>IFERROR(VLOOKUP(Таблица72310[[#This Row],[НОМЕР]],#REF!,4,0)-$J$2,"")</f>
        <v/>
      </c>
    </row>
    <row r="336" spans="2:6" ht="15" x14ac:dyDescent="0.2">
      <c r="B336" s="11" t="str">
        <f>IFERROR(VLOOKUP(Таблица72310[[#This Row],[НОМЕР]],#REF!,9,0),"")</f>
        <v/>
      </c>
      <c r="C336" s="12">
        <f>IF(Категорії!P485&lt;&gt;9999,Категорії!P485,"")</f>
        <v>0</v>
      </c>
      <c r="D336" s="11" t="str">
        <f>IFERROR(VLOOKUP(Таблица72310[[#This Row],[НОМЕР]],#REF!,2),"")</f>
        <v/>
      </c>
      <c r="E336" s="11" t="str">
        <f>IFERROR(VLOOKUP(Таблица72310[[#This Row],[НОМЕР]],#REF!,6),"")</f>
        <v/>
      </c>
      <c r="F336" s="13" t="str">
        <f>IFERROR(VLOOKUP(Таблица72310[[#This Row],[НОМЕР]],#REF!,4,0)-$J$2,"")</f>
        <v/>
      </c>
    </row>
    <row r="337" spans="2:6" ht="15" x14ac:dyDescent="0.2">
      <c r="B337" s="11" t="str">
        <f>IFERROR(VLOOKUP(Таблица72310[[#This Row],[НОМЕР]],#REF!,9,0),"")</f>
        <v/>
      </c>
      <c r="C337" s="12">
        <f>IF(Категорії!P486&lt;&gt;9999,Категорії!P486,"")</f>
        <v>0</v>
      </c>
      <c r="D337" s="11" t="str">
        <f>IFERROR(VLOOKUP(Таблица72310[[#This Row],[НОМЕР]],#REF!,2),"")</f>
        <v/>
      </c>
      <c r="E337" s="11" t="str">
        <f>IFERROR(VLOOKUP(Таблица72310[[#This Row],[НОМЕР]],#REF!,6),"")</f>
        <v/>
      </c>
      <c r="F337" s="13" t="str">
        <f>IFERROR(VLOOKUP(Таблица72310[[#This Row],[НОМЕР]],#REF!,4,0)-$J$2,"")</f>
        <v/>
      </c>
    </row>
    <row r="338" spans="2:6" ht="15" x14ac:dyDescent="0.2">
      <c r="B338" s="11" t="str">
        <f>IFERROR(VLOOKUP(Таблица72310[[#This Row],[НОМЕР]],#REF!,9,0),"")</f>
        <v/>
      </c>
      <c r="C338" s="12">
        <f>IF(Категорії!P487&lt;&gt;9999,Категорії!P487,"")</f>
        <v>0</v>
      </c>
      <c r="D338" s="11" t="str">
        <f>IFERROR(VLOOKUP(Таблица72310[[#This Row],[НОМЕР]],#REF!,2),"")</f>
        <v/>
      </c>
      <c r="E338" s="11" t="str">
        <f>IFERROR(VLOOKUP(Таблица72310[[#This Row],[НОМЕР]],#REF!,6),"")</f>
        <v/>
      </c>
      <c r="F338" s="13" t="str">
        <f>IFERROR(VLOOKUP(Таблица72310[[#This Row],[НОМЕР]],#REF!,4,0)-$J$2,"")</f>
        <v/>
      </c>
    </row>
    <row r="339" spans="2:6" ht="15" x14ac:dyDescent="0.2">
      <c r="B339" s="11" t="str">
        <f>IFERROR(VLOOKUP(Таблица72310[[#This Row],[НОМЕР]],#REF!,9,0),"")</f>
        <v/>
      </c>
      <c r="C339" s="12">
        <f>IF(Категорії!P488&lt;&gt;9999,Категорії!P488,"")</f>
        <v>0</v>
      </c>
      <c r="D339" s="11" t="str">
        <f>IFERROR(VLOOKUP(Таблица72310[[#This Row],[НОМЕР]],#REF!,2),"")</f>
        <v/>
      </c>
      <c r="E339" s="11" t="str">
        <f>IFERROR(VLOOKUP(Таблица72310[[#This Row],[НОМЕР]],#REF!,6),"")</f>
        <v/>
      </c>
      <c r="F339" s="13" t="str">
        <f>IFERROR(VLOOKUP(Таблица72310[[#This Row],[НОМЕР]],#REF!,4,0)-$J$2,"")</f>
        <v/>
      </c>
    </row>
    <row r="340" spans="2:6" ht="15" x14ac:dyDescent="0.2">
      <c r="B340" s="11" t="str">
        <f>IFERROR(VLOOKUP(Таблица72310[[#This Row],[НОМЕР]],#REF!,9,0),"")</f>
        <v/>
      </c>
      <c r="C340" s="12">
        <f>IF(Категорії!P489&lt;&gt;9999,Категорії!P489,"")</f>
        <v>0</v>
      </c>
      <c r="D340" s="11" t="str">
        <f>IFERROR(VLOOKUP(Таблица72310[[#This Row],[НОМЕР]],#REF!,2),"")</f>
        <v/>
      </c>
      <c r="E340" s="11" t="str">
        <f>IFERROR(VLOOKUP(Таблица72310[[#This Row],[НОМЕР]],#REF!,6),"")</f>
        <v/>
      </c>
      <c r="F340" s="13" t="str">
        <f>IFERROR(VLOOKUP(Таблица72310[[#This Row],[НОМЕР]],#REF!,4,0)-$J$2,"")</f>
        <v/>
      </c>
    </row>
    <row r="341" spans="2:6" ht="15" x14ac:dyDescent="0.2">
      <c r="B341" s="11" t="str">
        <f>IFERROR(VLOOKUP(Таблица72310[[#This Row],[НОМЕР]],#REF!,9,0),"")</f>
        <v/>
      </c>
      <c r="C341" s="12">
        <f>IF(Категорії!P490&lt;&gt;9999,Категорії!P490,"")</f>
        <v>0</v>
      </c>
      <c r="D341" s="11" t="str">
        <f>IFERROR(VLOOKUP(Таблица72310[[#This Row],[НОМЕР]],#REF!,2),"")</f>
        <v/>
      </c>
      <c r="E341" s="11" t="str">
        <f>IFERROR(VLOOKUP(Таблица72310[[#This Row],[НОМЕР]],#REF!,6),"")</f>
        <v/>
      </c>
      <c r="F341" s="13" t="str">
        <f>IFERROR(VLOOKUP(Таблица72310[[#This Row],[НОМЕР]],#REF!,4,0)-$J$2,"")</f>
        <v/>
      </c>
    </row>
    <row r="342" spans="2:6" ht="15" x14ac:dyDescent="0.2">
      <c r="B342" s="11" t="str">
        <f>IFERROR(VLOOKUP(Таблица72310[[#This Row],[НОМЕР]],#REF!,9,0),"")</f>
        <v/>
      </c>
      <c r="C342" s="12">
        <f>IF(Категорії!P491&lt;&gt;9999,Категорії!P491,"")</f>
        <v>0</v>
      </c>
      <c r="D342" s="11" t="str">
        <f>IFERROR(VLOOKUP(Таблица72310[[#This Row],[НОМЕР]],#REF!,2),"")</f>
        <v/>
      </c>
      <c r="E342" s="11" t="str">
        <f>IFERROR(VLOOKUP(Таблица72310[[#This Row],[НОМЕР]],#REF!,6),"")</f>
        <v/>
      </c>
      <c r="F342" s="13" t="str">
        <f>IFERROR(VLOOKUP(Таблица72310[[#This Row],[НОМЕР]],#REF!,4,0)-$J$2,"")</f>
        <v/>
      </c>
    </row>
    <row r="343" spans="2:6" ht="15" x14ac:dyDescent="0.2">
      <c r="B343" s="11" t="str">
        <f>IFERROR(VLOOKUP(Таблица72310[[#This Row],[НОМЕР]],#REF!,9,0),"")</f>
        <v/>
      </c>
      <c r="C343" s="12">
        <f>IF(Категорії!P492&lt;&gt;9999,Категорії!P492,"")</f>
        <v>0</v>
      </c>
      <c r="D343" s="11" t="str">
        <f>IFERROR(VLOOKUP(Таблица72310[[#This Row],[НОМЕР]],#REF!,2),"")</f>
        <v/>
      </c>
      <c r="E343" s="11" t="str">
        <f>IFERROR(VLOOKUP(Таблица72310[[#This Row],[НОМЕР]],#REF!,6),"")</f>
        <v/>
      </c>
      <c r="F343" s="13" t="str">
        <f>IFERROR(VLOOKUP(Таблица72310[[#This Row],[НОМЕР]],#REF!,4,0)-$J$2,"")</f>
        <v/>
      </c>
    </row>
    <row r="344" spans="2:6" ht="15" x14ac:dyDescent="0.2">
      <c r="B344" s="11" t="str">
        <f>IFERROR(VLOOKUP(Таблица72310[[#This Row],[НОМЕР]],#REF!,9,0),"")</f>
        <v/>
      </c>
      <c r="C344" s="12">
        <f>IF(Категорії!P493&lt;&gt;9999,Категорії!P493,"")</f>
        <v>0</v>
      </c>
      <c r="D344" s="11" t="str">
        <f>IFERROR(VLOOKUP(Таблица72310[[#This Row],[НОМЕР]],#REF!,2),"")</f>
        <v/>
      </c>
      <c r="E344" s="11" t="str">
        <f>IFERROR(VLOOKUP(Таблица72310[[#This Row],[НОМЕР]],#REF!,6),"")</f>
        <v/>
      </c>
      <c r="F344" s="13" t="str">
        <f>IFERROR(VLOOKUP(Таблица72310[[#This Row],[НОМЕР]],#REF!,4,0)-$J$2,"")</f>
        <v/>
      </c>
    </row>
    <row r="345" spans="2:6" ht="15" x14ac:dyDescent="0.2">
      <c r="B345" s="11" t="str">
        <f>IFERROR(VLOOKUP(Таблица72310[[#This Row],[НОМЕР]],#REF!,9,0),"")</f>
        <v/>
      </c>
      <c r="C345" s="12">
        <f>IF(Категорії!P494&lt;&gt;9999,Категорії!P494,"")</f>
        <v>0</v>
      </c>
      <c r="D345" s="11" t="str">
        <f>IFERROR(VLOOKUP(Таблица72310[[#This Row],[НОМЕР]],#REF!,2),"")</f>
        <v/>
      </c>
      <c r="E345" s="11" t="str">
        <f>IFERROR(VLOOKUP(Таблица72310[[#This Row],[НОМЕР]],#REF!,6),"")</f>
        <v/>
      </c>
      <c r="F345" s="13" t="str">
        <f>IFERROR(VLOOKUP(Таблица72310[[#This Row],[НОМЕР]],#REF!,4,0)-$J$2,"")</f>
        <v/>
      </c>
    </row>
    <row r="346" spans="2:6" ht="15" x14ac:dyDescent="0.2">
      <c r="B346" s="11" t="str">
        <f>IFERROR(VLOOKUP(Таблица72310[[#This Row],[НОМЕР]],#REF!,9,0),"")</f>
        <v/>
      </c>
      <c r="C346" s="12">
        <f>IF(Категорії!P495&lt;&gt;9999,Категорії!P495,"")</f>
        <v>0</v>
      </c>
      <c r="D346" s="11" t="str">
        <f>IFERROR(VLOOKUP(Таблица72310[[#This Row],[НОМЕР]],#REF!,2),"")</f>
        <v/>
      </c>
      <c r="E346" s="11" t="str">
        <f>IFERROR(VLOOKUP(Таблица72310[[#This Row],[НОМЕР]],#REF!,6),"")</f>
        <v/>
      </c>
      <c r="F346" s="13" t="str">
        <f>IFERROR(VLOOKUP(Таблица72310[[#This Row],[НОМЕР]],#REF!,4,0)-$J$2,"")</f>
        <v/>
      </c>
    </row>
    <row r="347" spans="2:6" ht="15" x14ac:dyDescent="0.2">
      <c r="B347" s="11" t="str">
        <f>IFERROR(VLOOKUP(Таблица72310[[#This Row],[НОМЕР]],#REF!,9,0),"")</f>
        <v/>
      </c>
      <c r="C347" s="12">
        <f>IF(Категорії!P496&lt;&gt;9999,Категорії!P496,"")</f>
        <v>0</v>
      </c>
      <c r="D347" s="11" t="str">
        <f>IFERROR(VLOOKUP(Таблица72310[[#This Row],[НОМЕР]],#REF!,2),"")</f>
        <v/>
      </c>
      <c r="E347" s="11" t="str">
        <f>IFERROR(VLOOKUP(Таблица72310[[#This Row],[НОМЕР]],#REF!,6),"")</f>
        <v/>
      </c>
      <c r="F347" s="13" t="str">
        <f>IFERROR(VLOOKUP(Таблица72310[[#This Row],[НОМЕР]],#REF!,4,0)-$J$2,"")</f>
        <v/>
      </c>
    </row>
    <row r="348" spans="2:6" ht="15" x14ac:dyDescent="0.2">
      <c r="B348" s="11" t="str">
        <f>IFERROR(VLOOKUP(Таблица72310[[#This Row],[НОМЕР]],#REF!,9,0),"")</f>
        <v/>
      </c>
      <c r="C348" s="12">
        <f>IF(Категорії!P497&lt;&gt;9999,Категорії!P497,"")</f>
        <v>0</v>
      </c>
      <c r="D348" s="11" t="str">
        <f>IFERROR(VLOOKUP(Таблица72310[[#This Row],[НОМЕР]],#REF!,2),"")</f>
        <v/>
      </c>
      <c r="E348" s="11" t="str">
        <f>IFERROR(VLOOKUP(Таблица72310[[#This Row],[НОМЕР]],#REF!,6),"")</f>
        <v/>
      </c>
      <c r="F348" s="13" t="str">
        <f>IFERROR(VLOOKUP(Таблица72310[[#This Row],[НОМЕР]],#REF!,4,0)-$J$2,"")</f>
        <v/>
      </c>
    </row>
    <row r="349" spans="2:6" ht="15" x14ac:dyDescent="0.2">
      <c r="C349" s="12"/>
    </row>
    <row r="350" spans="2:6" ht="15" x14ac:dyDescent="0.2">
      <c r="C350" s="12"/>
    </row>
    <row r="351" spans="2:6" ht="15" x14ac:dyDescent="0.2">
      <c r="C351" s="12"/>
    </row>
    <row r="352" spans="2:6" ht="15" x14ac:dyDescent="0.2">
      <c r="C352" s="12"/>
    </row>
    <row r="353" spans="3:3" ht="15" x14ac:dyDescent="0.2">
      <c r="C353" s="12"/>
    </row>
    <row r="354" spans="3:3" ht="15" x14ac:dyDescent="0.2">
      <c r="C354" s="12"/>
    </row>
    <row r="355" spans="3:3" ht="15" x14ac:dyDescent="0.2">
      <c r="C355" s="12"/>
    </row>
    <row r="356" spans="3:3" ht="15" x14ac:dyDescent="0.2">
      <c r="C356" s="12"/>
    </row>
    <row r="357" spans="3:3" ht="15" x14ac:dyDescent="0.2">
      <c r="C357" s="12"/>
    </row>
    <row r="358" spans="3:3" ht="15" x14ac:dyDescent="0.2">
      <c r="C358" s="12"/>
    </row>
    <row r="359" spans="3:3" ht="15" x14ac:dyDescent="0.2">
      <c r="C359" s="12"/>
    </row>
    <row r="360" spans="3:3" ht="15" x14ac:dyDescent="0.2">
      <c r="C360" s="12"/>
    </row>
    <row r="361" spans="3:3" ht="15" x14ac:dyDescent="0.2">
      <c r="C361" s="12"/>
    </row>
    <row r="362" spans="3:3" ht="15" x14ac:dyDescent="0.2">
      <c r="C362" s="12"/>
    </row>
    <row r="363" spans="3:3" ht="15" x14ac:dyDescent="0.2">
      <c r="C363" s="12"/>
    </row>
    <row r="364" spans="3:3" ht="15" x14ac:dyDescent="0.2">
      <c r="C364" s="12"/>
    </row>
    <row r="365" spans="3:3" ht="15" x14ac:dyDescent="0.2">
      <c r="C365" s="12"/>
    </row>
    <row r="366" spans="3:3" ht="15" x14ac:dyDescent="0.2">
      <c r="C366" s="12"/>
    </row>
    <row r="367" spans="3:3" ht="15" x14ac:dyDescent="0.2">
      <c r="C367" s="12"/>
    </row>
    <row r="368" spans="3:3" ht="15" x14ac:dyDescent="0.2">
      <c r="C368" s="12"/>
    </row>
    <row r="369" spans="3:3" ht="15" x14ac:dyDescent="0.2">
      <c r="C369" s="12"/>
    </row>
    <row r="370" spans="3:3" ht="15" x14ac:dyDescent="0.2">
      <c r="C370" s="12"/>
    </row>
    <row r="371" spans="3:3" ht="15" x14ac:dyDescent="0.2">
      <c r="C371" s="12"/>
    </row>
    <row r="372" spans="3:3" ht="15" x14ac:dyDescent="0.2">
      <c r="C372" s="12"/>
    </row>
    <row r="373" spans="3:3" ht="15" x14ac:dyDescent="0.2">
      <c r="C373" s="12"/>
    </row>
    <row r="374" spans="3:3" ht="15" x14ac:dyDescent="0.2">
      <c r="C374" s="12"/>
    </row>
    <row r="375" spans="3:3" ht="15" x14ac:dyDescent="0.2">
      <c r="C375" s="12"/>
    </row>
    <row r="376" spans="3:3" ht="15" x14ac:dyDescent="0.2">
      <c r="C376" s="12"/>
    </row>
    <row r="377" spans="3:3" ht="15" x14ac:dyDescent="0.2">
      <c r="C377" s="12"/>
    </row>
    <row r="378" spans="3:3" ht="15" x14ac:dyDescent="0.2">
      <c r="C378" s="12"/>
    </row>
    <row r="379" spans="3:3" ht="15" x14ac:dyDescent="0.2">
      <c r="C379" s="12"/>
    </row>
    <row r="380" spans="3:3" ht="15" x14ac:dyDescent="0.2">
      <c r="C380" s="12"/>
    </row>
    <row r="381" spans="3:3" ht="15" x14ac:dyDescent="0.2">
      <c r="C381" s="12"/>
    </row>
    <row r="382" spans="3:3" ht="15" x14ac:dyDescent="0.2">
      <c r="C382" s="12"/>
    </row>
    <row r="383" spans="3:3" ht="15" x14ac:dyDescent="0.2">
      <c r="C383" s="12"/>
    </row>
    <row r="384" spans="3:3" ht="15" x14ac:dyDescent="0.2">
      <c r="C384" s="12"/>
    </row>
    <row r="385" spans="3:3" ht="15" x14ac:dyDescent="0.2">
      <c r="C385" s="12"/>
    </row>
    <row r="386" spans="3:3" ht="15" x14ac:dyDescent="0.2">
      <c r="C386" s="12"/>
    </row>
    <row r="387" spans="3:3" ht="15" x14ac:dyDescent="0.2">
      <c r="C387" s="12"/>
    </row>
    <row r="388" spans="3:3" ht="15" x14ac:dyDescent="0.2">
      <c r="C388" s="12"/>
    </row>
    <row r="389" spans="3:3" ht="15" x14ac:dyDescent="0.2">
      <c r="C389" s="12"/>
    </row>
    <row r="390" spans="3:3" ht="15" x14ac:dyDescent="0.2">
      <c r="C390" s="12"/>
    </row>
    <row r="391" spans="3:3" ht="15" x14ac:dyDescent="0.2">
      <c r="C391" s="12"/>
    </row>
    <row r="392" spans="3:3" ht="15" x14ac:dyDescent="0.2">
      <c r="C392" s="12"/>
    </row>
    <row r="393" spans="3:3" ht="15" x14ac:dyDescent="0.2">
      <c r="C393" s="12"/>
    </row>
    <row r="394" spans="3:3" ht="15" x14ac:dyDescent="0.2">
      <c r="C394" s="12"/>
    </row>
    <row r="395" spans="3:3" ht="15" x14ac:dyDescent="0.2">
      <c r="C395" s="12"/>
    </row>
    <row r="396" spans="3:3" ht="15" x14ac:dyDescent="0.2">
      <c r="C396" s="12"/>
    </row>
    <row r="397" spans="3:3" ht="15" x14ac:dyDescent="0.2">
      <c r="C397" s="12"/>
    </row>
    <row r="398" spans="3:3" ht="15" x14ac:dyDescent="0.2">
      <c r="C398" s="12"/>
    </row>
    <row r="399" spans="3:3" ht="15" x14ac:dyDescent="0.2">
      <c r="C399" s="12"/>
    </row>
    <row r="400" spans="3:3" ht="15" x14ac:dyDescent="0.2">
      <c r="C400" s="12"/>
    </row>
    <row r="401" spans="3:3" ht="15" x14ac:dyDescent="0.2">
      <c r="C401" s="12"/>
    </row>
    <row r="402" spans="3:3" ht="15" x14ac:dyDescent="0.2">
      <c r="C402" s="12"/>
    </row>
    <row r="403" spans="3:3" ht="15" x14ac:dyDescent="0.2">
      <c r="C403" s="12"/>
    </row>
    <row r="404" spans="3:3" ht="15" x14ac:dyDescent="0.2">
      <c r="C404" s="12"/>
    </row>
    <row r="405" spans="3:3" ht="15" x14ac:dyDescent="0.2">
      <c r="C405" s="12"/>
    </row>
    <row r="406" spans="3:3" ht="15" x14ac:dyDescent="0.2">
      <c r="C406" s="12"/>
    </row>
    <row r="407" spans="3:3" ht="15" x14ac:dyDescent="0.2">
      <c r="C407" s="12"/>
    </row>
    <row r="408" spans="3:3" ht="15" x14ac:dyDescent="0.2">
      <c r="C408" s="12"/>
    </row>
    <row r="409" spans="3:3" ht="15" x14ac:dyDescent="0.2">
      <c r="C409" s="12"/>
    </row>
    <row r="410" spans="3:3" ht="15" x14ac:dyDescent="0.2">
      <c r="C410" s="12"/>
    </row>
    <row r="411" spans="3:3" ht="15" x14ac:dyDescent="0.2">
      <c r="C411" s="12"/>
    </row>
    <row r="412" spans="3:3" ht="15" x14ac:dyDescent="0.2">
      <c r="C412" s="12"/>
    </row>
    <row r="413" spans="3:3" ht="15" x14ac:dyDescent="0.2">
      <c r="C413" s="12"/>
    </row>
    <row r="414" spans="3:3" ht="15" x14ac:dyDescent="0.2">
      <c r="C414" s="12"/>
    </row>
    <row r="415" spans="3:3" ht="15" x14ac:dyDescent="0.2">
      <c r="C415" s="12"/>
    </row>
    <row r="416" spans="3:3" ht="15" x14ac:dyDescent="0.2">
      <c r="C416" s="12"/>
    </row>
    <row r="417" spans="3:3" ht="15" x14ac:dyDescent="0.2">
      <c r="C417" s="12"/>
    </row>
    <row r="418" spans="3:3" ht="15" x14ac:dyDescent="0.2">
      <c r="C418" s="12"/>
    </row>
    <row r="419" spans="3:3" ht="15" x14ac:dyDescent="0.2">
      <c r="C419" s="12"/>
    </row>
    <row r="420" spans="3:3" ht="15" x14ac:dyDescent="0.2">
      <c r="C420" s="12"/>
    </row>
    <row r="421" spans="3:3" ht="15" x14ac:dyDescent="0.2">
      <c r="C421" s="12"/>
    </row>
    <row r="422" spans="3:3" ht="15" x14ac:dyDescent="0.2">
      <c r="C422" s="12"/>
    </row>
    <row r="423" spans="3:3" ht="15" x14ac:dyDescent="0.2">
      <c r="C423" s="12"/>
    </row>
    <row r="424" spans="3:3" ht="15" x14ac:dyDescent="0.2">
      <c r="C424" s="12"/>
    </row>
    <row r="425" spans="3:3" ht="15" x14ac:dyDescent="0.2">
      <c r="C425" s="12"/>
    </row>
    <row r="426" spans="3:3" ht="15" x14ac:dyDescent="0.2">
      <c r="C426" s="12"/>
    </row>
    <row r="427" spans="3:3" ht="15" x14ac:dyDescent="0.2">
      <c r="C427" s="12"/>
    </row>
    <row r="428" spans="3:3" ht="15" x14ac:dyDescent="0.2">
      <c r="C428" s="12"/>
    </row>
    <row r="429" spans="3:3" ht="15" x14ac:dyDescent="0.2">
      <c r="C429" s="12"/>
    </row>
    <row r="430" spans="3:3" ht="15" x14ac:dyDescent="0.2">
      <c r="C430" s="12"/>
    </row>
    <row r="431" spans="3:3" ht="15" x14ac:dyDescent="0.2">
      <c r="C431" s="12"/>
    </row>
    <row r="432" spans="3:3" ht="15" x14ac:dyDescent="0.2">
      <c r="C432" s="12"/>
    </row>
    <row r="433" spans="3:3" ht="15" x14ac:dyDescent="0.2">
      <c r="C433" s="12"/>
    </row>
    <row r="434" spans="3:3" ht="15" x14ac:dyDescent="0.2">
      <c r="C434" s="12"/>
    </row>
    <row r="435" spans="3:3" ht="15" x14ac:dyDescent="0.2">
      <c r="C435" s="12"/>
    </row>
    <row r="436" spans="3:3" ht="15" x14ac:dyDescent="0.2">
      <c r="C436" s="12"/>
    </row>
    <row r="437" spans="3:3" ht="15" x14ac:dyDescent="0.2">
      <c r="C437" s="12"/>
    </row>
    <row r="438" spans="3:3" ht="15" x14ac:dyDescent="0.2">
      <c r="C438" s="12"/>
    </row>
    <row r="439" spans="3:3" ht="15" x14ac:dyDescent="0.2">
      <c r="C439" s="12"/>
    </row>
    <row r="440" spans="3:3" ht="15" x14ac:dyDescent="0.2">
      <c r="C440" s="12"/>
    </row>
    <row r="441" spans="3:3" ht="15" x14ac:dyDescent="0.2">
      <c r="C441" s="12"/>
    </row>
    <row r="442" spans="3:3" ht="15" x14ac:dyDescent="0.2">
      <c r="C442" s="12"/>
    </row>
    <row r="443" spans="3:3" ht="15" x14ac:dyDescent="0.2">
      <c r="C443" s="12"/>
    </row>
    <row r="444" spans="3:3" ht="15" x14ac:dyDescent="0.2">
      <c r="C444" s="12"/>
    </row>
    <row r="445" spans="3:3" ht="15" x14ac:dyDescent="0.2">
      <c r="C445" s="12"/>
    </row>
    <row r="446" spans="3:3" ht="15" x14ac:dyDescent="0.2">
      <c r="C446" s="12"/>
    </row>
    <row r="447" spans="3:3" ht="15" x14ac:dyDescent="0.2">
      <c r="C447" s="12"/>
    </row>
    <row r="448" spans="3:3" ht="15" x14ac:dyDescent="0.2">
      <c r="C448" s="12"/>
    </row>
    <row r="449" spans="3:3" ht="15" x14ac:dyDescent="0.2">
      <c r="C449" s="12"/>
    </row>
    <row r="450" spans="3:3" ht="15" x14ac:dyDescent="0.2">
      <c r="C450" s="12"/>
    </row>
    <row r="451" spans="3:3" ht="15" x14ac:dyDescent="0.2">
      <c r="C451" s="12"/>
    </row>
    <row r="452" spans="3:3" ht="15" x14ac:dyDescent="0.2">
      <c r="C452" s="12"/>
    </row>
    <row r="453" spans="3:3" ht="15" x14ac:dyDescent="0.2">
      <c r="C453" s="12"/>
    </row>
    <row r="454" spans="3:3" ht="15" x14ac:dyDescent="0.2">
      <c r="C454" s="12"/>
    </row>
    <row r="455" spans="3:3" ht="15" x14ac:dyDescent="0.2">
      <c r="C455" s="12"/>
    </row>
    <row r="456" spans="3:3" ht="15" x14ac:dyDescent="0.2">
      <c r="C456" s="12"/>
    </row>
    <row r="457" spans="3:3" ht="15" x14ac:dyDescent="0.2">
      <c r="C457" s="12"/>
    </row>
    <row r="458" spans="3:3" ht="15" x14ac:dyDescent="0.2">
      <c r="C458" s="12"/>
    </row>
    <row r="459" spans="3:3" ht="15" x14ac:dyDescent="0.2">
      <c r="C459" s="12"/>
    </row>
    <row r="460" spans="3:3" ht="15" x14ac:dyDescent="0.2">
      <c r="C460" s="12"/>
    </row>
    <row r="461" spans="3:3" ht="15" x14ac:dyDescent="0.2">
      <c r="C461" s="12"/>
    </row>
    <row r="462" spans="3:3" ht="15" x14ac:dyDescent="0.2">
      <c r="C462" s="12"/>
    </row>
    <row r="463" spans="3:3" ht="15" x14ac:dyDescent="0.2">
      <c r="C463" s="12"/>
    </row>
    <row r="464" spans="3:3" ht="15" x14ac:dyDescent="0.2">
      <c r="C464" s="12"/>
    </row>
    <row r="465" spans="3:3" ht="15" x14ac:dyDescent="0.2">
      <c r="C465" s="12"/>
    </row>
    <row r="466" spans="3:3" ht="15" x14ac:dyDescent="0.2">
      <c r="C466" s="12"/>
    </row>
    <row r="467" spans="3:3" ht="15" x14ac:dyDescent="0.2">
      <c r="C467" s="12"/>
    </row>
    <row r="468" spans="3:3" ht="15" x14ac:dyDescent="0.2">
      <c r="C468" s="12"/>
    </row>
    <row r="469" spans="3:3" ht="15" x14ac:dyDescent="0.2">
      <c r="C469" s="12"/>
    </row>
    <row r="470" spans="3:3" ht="15" x14ac:dyDescent="0.2">
      <c r="C470" s="12"/>
    </row>
    <row r="471" spans="3:3" ht="15" x14ac:dyDescent="0.2">
      <c r="C471" s="12"/>
    </row>
    <row r="472" spans="3:3" ht="15" x14ac:dyDescent="0.2">
      <c r="C472" s="12"/>
    </row>
    <row r="473" spans="3:3" ht="15" x14ac:dyDescent="0.2">
      <c r="C473" s="12"/>
    </row>
    <row r="474" spans="3:3" ht="15" x14ac:dyDescent="0.2">
      <c r="C474" s="12"/>
    </row>
    <row r="475" spans="3:3" ht="15" x14ac:dyDescent="0.2">
      <c r="C475" s="12"/>
    </row>
    <row r="476" spans="3:3" ht="15" x14ac:dyDescent="0.2">
      <c r="C476" s="12"/>
    </row>
    <row r="477" spans="3:3" ht="15" x14ac:dyDescent="0.2">
      <c r="C477" s="12"/>
    </row>
    <row r="478" spans="3:3" ht="15" x14ac:dyDescent="0.2">
      <c r="C478" s="12"/>
    </row>
    <row r="479" spans="3:3" ht="15" x14ac:dyDescent="0.2">
      <c r="C479" s="12"/>
    </row>
    <row r="480" spans="3:3" ht="15" x14ac:dyDescent="0.2">
      <c r="C480" s="12"/>
    </row>
    <row r="481" spans="3:3" ht="15" x14ac:dyDescent="0.2">
      <c r="C481" s="12"/>
    </row>
    <row r="482" spans="3:3" ht="15" x14ac:dyDescent="0.2">
      <c r="C482" s="12"/>
    </row>
    <row r="483" spans="3:3" ht="15" x14ac:dyDescent="0.2">
      <c r="C483" s="12"/>
    </row>
    <row r="484" spans="3:3" ht="15" x14ac:dyDescent="0.2">
      <c r="C484" s="12"/>
    </row>
    <row r="485" spans="3:3" ht="15" x14ac:dyDescent="0.2">
      <c r="C485" s="12"/>
    </row>
    <row r="486" spans="3:3" ht="15" x14ac:dyDescent="0.2">
      <c r="C486" s="12"/>
    </row>
    <row r="487" spans="3:3" ht="15" x14ac:dyDescent="0.2">
      <c r="C487" s="12"/>
    </row>
    <row r="488" spans="3:3" ht="15" x14ac:dyDescent="0.2">
      <c r="C488" s="12"/>
    </row>
    <row r="489" spans="3:3" ht="15" x14ac:dyDescent="0.2">
      <c r="C489" s="12"/>
    </row>
    <row r="490" spans="3:3" ht="15" x14ac:dyDescent="0.2">
      <c r="C490" s="12"/>
    </row>
    <row r="491" spans="3:3" ht="15" x14ac:dyDescent="0.2">
      <c r="C491" s="12"/>
    </row>
    <row r="492" spans="3:3" ht="15" x14ac:dyDescent="0.2">
      <c r="C492" s="12"/>
    </row>
    <row r="493" spans="3:3" ht="15" x14ac:dyDescent="0.2">
      <c r="C493" s="12"/>
    </row>
    <row r="494" spans="3:3" ht="15" x14ac:dyDescent="0.2">
      <c r="C494" s="12"/>
    </row>
    <row r="495" spans="3:3" ht="15" x14ac:dyDescent="0.2">
      <c r="C495" s="12"/>
    </row>
    <row r="496" spans="3:3" ht="15" x14ac:dyDescent="0.2">
      <c r="C496" s="12"/>
    </row>
    <row r="497" spans="3:3" ht="15" x14ac:dyDescent="0.2">
      <c r="C497" s="12"/>
    </row>
    <row r="498" spans="3:3" ht="12.75" x14ac:dyDescent="0.15"/>
  </sheetData>
  <pageMargins left="0.7" right="0.7" top="0.75" bottom="0.75" header="0.3" footer="0.3"/>
  <tableParts count="1">
    <tablePart r:id="rId1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Лист14">
    <tabColor rgb="FFFF0000"/>
    <outlinePr summaryBelow="0" summaryRight="0"/>
  </sheetPr>
  <dimension ref="A1:L498"/>
  <sheetViews>
    <sheetView zoomScale="90" zoomScaleNormal="90" workbookViewId="0" xr3:uid="{FF0BDA26-1AD6-5648-BD9A-E01AA4DDCA7C}">
      <selection activeCell="G1" sqref="G1"/>
    </sheetView>
  </sheetViews>
  <sheetFormatPr defaultColWidth="14.42578125" defaultRowHeight="15.75" customHeight="1" x14ac:dyDescent="0.15"/>
  <cols>
    <col min="1" max="1" width="7.01171875" style="14" bestFit="1" customWidth="1"/>
    <col min="2" max="2" width="10.24609375" style="11" bestFit="1" customWidth="1"/>
    <col min="3" max="3" width="12.80859375" style="11" bestFit="1" customWidth="1"/>
    <col min="4" max="4" width="25.484375" style="11" bestFit="1" customWidth="1"/>
    <col min="5" max="5" width="23.19140625" style="11" bestFit="1" customWidth="1"/>
    <col min="6" max="6" width="16.98828125" style="13" customWidth="1"/>
    <col min="7" max="7" width="19.01171875" style="11" customWidth="1"/>
    <col min="8" max="8" width="14.42578125" style="5"/>
    <col min="9" max="9" width="19.1484375" style="5" bestFit="1" customWidth="1"/>
    <col min="10" max="10" width="20.08984375" style="5" bestFit="1" customWidth="1"/>
    <col min="11" max="11" width="14.42578125" style="5"/>
    <col min="12" max="12" width="14.42578125" style="23"/>
    <col min="13" max="16384" width="14.42578125" style="5"/>
  </cols>
  <sheetData>
    <row r="1" spans="1:12" ht="15.75" customHeight="1" x14ac:dyDescent="0.15">
      <c r="A1" s="7" t="s">
        <v>22</v>
      </c>
      <c r="B1" s="15" t="s">
        <v>4</v>
      </c>
      <c r="C1" s="15" t="s">
        <v>0</v>
      </c>
      <c r="D1" s="15" t="s">
        <v>6</v>
      </c>
      <c r="E1" s="15" t="s">
        <v>23</v>
      </c>
      <c r="F1" s="9" t="s">
        <v>18</v>
      </c>
      <c r="G1" s="8" t="s">
        <v>177</v>
      </c>
      <c r="J1" s="6" t="s">
        <v>5</v>
      </c>
      <c r="L1" s="23">
        <f ca="1">_xlfn.SHEET()</f>
        <v>12</v>
      </c>
    </row>
    <row r="2" spans="1:12" ht="15.75" customHeight="1" x14ac:dyDescent="0.2">
      <c r="A2" s="10" t="s">
        <v>19</v>
      </c>
      <c r="B2" s="33">
        <v>1</v>
      </c>
      <c r="C2" s="34">
        <v>40</v>
      </c>
      <c r="D2" s="33" t="s">
        <v>94</v>
      </c>
      <c r="E2" s="33" t="s">
        <v>40</v>
      </c>
      <c r="F2" s="35">
        <v>0.14638888888778939</v>
      </c>
      <c r="G2" s="11" t="s">
        <v>185</v>
      </c>
      <c r="J2" s="2">
        <v>0.41666666666666669</v>
      </c>
      <c r="L2" s="24"/>
    </row>
    <row r="3" spans="1:12" ht="15.75" customHeight="1" x14ac:dyDescent="0.2">
      <c r="A3" s="10" t="s">
        <v>20</v>
      </c>
      <c r="B3" s="33">
        <v>2</v>
      </c>
      <c r="C3" s="34">
        <v>36</v>
      </c>
      <c r="D3" s="33" t="s">
        <v>87</v>
      </c>
      <c r="E3" s="33" t="s">
        <v>2</v>
      </c>
      <c r="F3" s="35">
        <v>0.16495370370588108</v>
      </c>
      <c r="G3" s="11" t="s">
        <v>185</v>
      </c>
      <c r="L3" s="24"/>
    </row>
    <row r="4" spans="1:12" ht="15.75" customHeight="1" x14ac:dyDescent="0.2">
      <c r="A4" s="10" t="s">
        <v>21</v>
      </c>
      <c r="B4" s="11" t="s">
        <v>173</v>
      </c>
      <c r="C4" s="12" t="s">
        <v>173</v>
      </c>
      <c r="D4" s="11" t="s">
        <v>173</v>
      </c>
      <c r="E4" s="11" t="s">
        <v>173</v>
      </c>
      <c r="F4" s="13" t="s">
        <v>173</v>
      </c>
      <c r="L4" s="24"/>
    </row>
    <row r="5" spans="1:12" ht="15.75" customHeight="1" x14ac:dyDescent="0.2">
      <c r="B5" s="11" t="s">
        <v>173</v>
      </c>
      <c r="C5" s="12" t="s">
        <v>173</v>
      </c>
      <c r="D5" s="11" t="s">
        <v>173</v>
      </c>
      <c r="E5" s="11" t="s">
        <v>173</v>
      </c>
      <c r="F5" s="13" t="s">
        <v>173</v>
      </c>
    </row>
    <row r="6" spans="1:12" ht="15.75" customHeight="1" x14ac:dyDescent="0.2">
      <c r="C6" s="12"/>
    </row>
    <row r="7" spans="1:12" ht="15.75" customHeight="1" x14ac:dyDescent="0.2">
      <c r="C7" s="12"/>
    </row>
    <row r="8" spans="1:12" ht="15.75" customHeight="1" x14ac:dyDescent="0.2">
      <c r="C8" s="12"/>
    </row>
    <row r="9" spans="1:12" ht="15.75" customHeight="1" x14ac:dyDescent="0.2">
      <c r="C9" s="12"/>
    </row>
    <row r="10" spans="1:12" ht="15.75" customHeight="1" x14ac:dyDescent="0.2">
      <c r="C10" s="12"/>
      <c r="I10"/>
      <c r="J10"/>
    </row>
    <row r="11" spans="1:12" ht="15.75" customHeight="1" x14ac:dyDescent="0.2">
      <c r="C11" s="12"/>
    </row>
    <row r="12" spans="1:12" ht="15.75" customHeight="1" x14ac:dyDescent="0.2">
      <c r="C12" s="12"/>
    </row>
    <row r="13" spans="1:12" ht="15.75" customHeight="1" x14ac:dyDescent="0.2">
      <c r="C13" s="12"/>
    </row>
    <row r="14" spans="1:12" ht="15.75" customHeight="1" x14ac:dyDescent="0.2">
      <c r="C14" s="12"/>
    </row>
    <row r="15" spans="1:12" ht="15.75" customHeight="1" x14ac:dyDescent="0.2">
      <c r="C15" s="12"/>
    </row>
    <row r="16" spans="1:12" ht="15.75" customHeight="1" x14ac:dyDescent="0.2">
      <c r="C16" s="12"/>
    </row>
    <row r="17" spans="3:3" ht="15.75" customHeight="1" x14ac:dyDescent="0.2">
      <c r="C17" s="12"/>
    </row>
    <row r="18" spans="3:3" ht="15.75" customHeight="1" x14ac:dyDescent="0.2">
      <c r="C18" s="12"/>
    </row>
    <row r="19" spans="3:3" ht="15.75" customHeight="1" x14ac:dyDescent="0.2">
      <c r="C19" s="12"/>
    </row>
    <row r="20" spans="3:3" ht="15.75" customHeight="1" x14ac:dyDescent="0.2">
      <c r="C20" s="12"/>
    </row>
    <row r="21" spans="3:3" ht="15.75" customHeight="1" x14ac:dyDescent="0.2">
      <c r="C21" s="12"/>
    </row>
    <row r="22" spans="3:3" ht="15" x14ac:dyDescent="0.2">
      <c r="C22" s="12"/>
    </row>
    <row r="23" spans="3:3" ht="15" x14ac:dyDescent="0.2">
      <c r="C23" s="12"/>
    </row>
    <row r="24" spans="3:3" ht="15" x14ac:dyDescent="0.2">
      <c r="C24" s="12"/>
    </row>
    <row r="25" spans="3:3" ht="15" x14ac:dyDescent="0.2">
      <c r="C25" s="12"/>
    </row>
    <row r="26" spans="3:3" ht="15" x14ac:dyDescent="0.2">
      <c r="C26" s="12"/>
    </row>
    <row r="27" spans="3:3" ht="15" x14ac:dyDescent="0.2">
      <c r="C27" s="12"/>
    </row>
    <row r="28" spans="3:3" ht="15" x14ac:dyDescent="0.2">
      <c r="C28" s="12"/>
    </row>
    <row r="29" spans="3:3" ht="15" x14ac:dyDescent="0.2">
      <c r="C29" s="12"/>
    </row>
    <row r="30" spans="3:3" ht="15" x14ac:dyDescent="0.2">
      <c r="C30" s="12"/>
    </row>
    <row r="31" spans="3:3" ht="15" x14ac:dyDescent="0.2">
      <c r="C31" s="12"/>
    </row>
    <row r="32" spans="3:3" ht="15" x14ac:dyDescent="0.2">
      <c r="C32" s="12"/>
    </row>
    <row r="33" spans="3:3" ht="15" x14ac:dyDescent="0.2">
      <c r="C33" s="12"/>
    </row>
    <row r="34" spans="3:3" ht="15" x14ac:dyDescent="0.2">
      <c r="C34" s="12"/>
    </row>
    <row r="35" spans="3:3" ht="15" x14ac:dyDescent="0.2">
      <c r="C35" s="12"/>
    </row>
    <row r="36" spans="3:3" ht="15" x14ac:dyDescent="0.2">
      <c r="C36" s="12"/>
    </row>
    <row r="37" spans="3:3" ht="15" x14ac:dyDescent="0.2">
      <c r="C37" s="12"/>
    </row>
    <row r="38" spans="3:3" ht="15" x14ac:dyDescent="0.2">
      <c r="C38" s="12"/>
    </row>
    <row r="39" spans="3:3" ht="15" x14ac:dyDescent="0.2">
      <c r="C39" s="12"/>
    </row>
    <row r="40" spans="3:3" ht="15" x14ac:dyDescent="0.2">
      <c r="C40" s="12"/>
    </row>
    <row r="41" spans="3:3" ht="15" x14ac:dyDescent="0.2">
      <c r="C41" s="12"/>
    </row>
    <row r="42" spans="3:3" ht="15" x14ac:dyDescent="0.2">
      <c r="C42" s="12"/>
    </row>
    <row r="43" spans="3:3" ht="15" x14ac:dyDescent="0.2">
      <c r="C43" s="12"/>
    </row>
    <row r="44" spans="3:3" ht="15" x14ac:dyDescent="0.2">
      <c r="C44" s="12"/>
    </row>
    <row r="45" spans="3:3" ht="15" x14ac:dyDescent="0.2">
      <c r="C45" s="12"/>
    </row>
    <row r="46" spans="3:3" ht="15" x14ac:dyDescent="0.2">
      <c r="C46" s="12"/>
    </row>
    <row r="47" spans="3:3" ht="15" x14ac:dyDescent="0.2">
      <c r="C47" s="12"/>
    </row>
    <row r="48" spans="3:3" ht="15" x14ac:dyDescent="0.2">
      <c r="C48" s="12"/>
    </row>
    <row r="49" spans="3:3" ht="15" x14ac:dyDescent="0.2">
      <c r="C49" s="12"/>
    </row>
    <row r="50" spans="3:3" ht="15" x14ac:dyDescent="0.2">
      <c r="C50" s="12"/>
    </row>
    <row r="51" spans="3:3" ht="15" x14ac:dyDescent="0.2">
      <c r="C51" s="12"/>
    </row>
    <row r="52" spans="3:3" ht="15" x14ac:dyDescent="0.2">
      <c r="C52" s="12"/>
    </row>
    <row r="53" spans="3:3" ht="15" x14ac:dyDescent="0.2">
      <c r="C53" s="12"/>
    </row>
    <row r="54" spans="3:3" ht="15" x14ac:dyDescent="0.2">
      <c r="C54" s="12"/>
    </row>
    <row r="55" spans="3:3" ht="15" x14ac:dyDescent="0.2">
      <c r="C55" s="12"/>
    </row>
    <row r="56" spans="3:3" ht="15" x14ac:dyDescent="0.2">
      <c r="C56" s="12"/>
    </row>
    <row r="57" spans="3:3" ht="15" x14ac:dyDescent="0.2">
      <c r="C57" s="12"/>
    </row>
    <row r="58" spans="3:3" ht="15" x14ac:dyDescent="0.2">
      <c r="C58" s="12"/>
    </row>
    <row r="59" spans="3:3" ht="15" x14ac:dyDescent="0.2">
      <c r="C59" s="12"/>
    </row>
    <row r="60" spans="3:3" ht="15" x14ac:dyDescent="0.2">
      <c r="C60" s="12"/>
    </row>
    <row r="61" spans="3:3" ht="15" x14ac:dyDescent="0.2">
      <c r="C61" s="12"/>
    </row>
    <row r="62" spans="3:3" ht="15" x14ac:dyDescent="0.2">
      <c r="C62" s="12"/>
    </row>
    <row r="63" spans="3:3" ht="15" x14ac:dyDescent="0.2">
      <c r="C63" s="12"/>
    </row>
    <row r="64" spans="3:3" ht="15" x14ac:dyDescent="0.2">
      <c r="C64" s="12"/>
    </row>
    <row r="65" spans="3:3" ht="15" x14ac:dyDescent="0.2">
      <c r="C65" s="12"/>
    </row>
    <row r="66" spans="3:3" ht="15" x14ac:dyDescent="0.2">
      <c r="C66" s="12"/>
    </row>
    <row r="67" spans="3:3" ht="15" x14ac:dyDescent="0.2">
      <c r="C67" s="12"/>
    </row>
    <row r="68" spans="3:3" ht="15" x14ac:dyDescent="0.2">
      <c r="C68" s="12"/>
    </row>
    <row r="69" spans="3:3" ht="15" x14ac:dyDescent="0.2">
      <c r="C69" s="12"/>
    </row>
    <row r="70" spans="3:3" ht="15" x14ac:dyDescent="0.2">
      <c r="C70" s="12"/>
    </row>
    <row r="71" spans="3:3" ht="15" x14ac:dyDescent="0.2">
      <c r="C71" s="12"/>
    </row>
    <row r="72" spans="3:3" ht="15" x14ac:dyDescent="0.2">
      <c r="C72" s="12"/>
    </row>
    <row r="73" spans="3:3" ht="15" x14ac:dyDescent="0.2">
      <c r="C73" s="12"/>
    </row>
    <row r="74" spans="3:3" ht="15" x14ac:dyDescent="0.2">
      <c r="C74" s="12"/>
    </row>
    <row r="75" spans="3:3" ht="15" x14ac:dyDescent="0.2">
      <c r="C75" s="12"/>
    </row>
    <row r="76" spans="3:3" ht="15" x14ac:dyDescent="0.2">
      <c r="C76" s="12"/>
    </row>
    <row r="77" spans="3:3" ht="15" x14ac:dyDescent="0.2">
      <c r="C77" s="12"/>
    </row>
    <row r="78" spans="3:3" ht="15" x14ac:dyDescent="0.2">
      <c r="C78" s="12"/>
    </row>
    <row r="79" spans="3:3" ht="15" x14ac:dyDescent="0.2">
      <c r="C79" s="12"/>
    </row>
    <row r="80" spans="3:3" ht="15" x14ac:dyDescent="0.2">
      <c r="C80" s="12"/>
    </row>
    <row r="81" spans="3:3" ht="15" x14ac:dyDescent="0.2">
      <c r="C81" s="12"/>
    </row>
    <row r="82" spans="3:3" ht="15" x14ac:dyDescent="0.2">
      <c r="C82" s="12"/>
    </row>
    <row r="83" spans="3:3" ht="15" x14ac:dyDescent="0.2">
      <c r="C83" s="12"/>
    </row>
    <row r="84" spans="3:3" ht="15" x14ac:dyDescent="0.2">
      <c r="C84" s="12"/>
    </row>
    <row r="85" spans="3:3" ht="15" x14ac:dyDescent="0.2">
      <c r="C85" s="12"/>
    </row>
    <row r="86" spans="3:3" ht="15" x14ac:dyDescent="0.2">
      <c r="C86" s="12"/>
    </row>
    <row r="87" spans="3:3" ht="15" x14ac:dyDescent="0.2">
      <c r="C87" s="12"/>
    </row>
    <row r="88" spans="3:3" ht="15" x14ac:dyDescent="0.2">
      <c r="C88" s="12"/>
    </row>
    <row r="89" spans="3:3" ht="15" x14ac:dyDescent="0.2">
      <c r="C89" s="12"/>
    </row>
    <row r="90" spans="3:3" ht="15" x14ac:dyDescent="0.2">
      <c r="C90" s="12"/>
    </row>
    <row r="91" spans="3:3" ht="15" x14ac:dyDescent="0.2">
      <c r="C91" s="12"/>
    </row>
    <row r="92" spans="3:3" ht="15" x14ac:dyDescent="0.2">
      <c r="C92" s="12"/>
    </row>
    <row r="93" spans="3:3" ht="15" x14ac:dyDescent="0.2">
      <c r="C93" s="12"/>
    </row>
    <row r="94" spans="3:3" ht="15" x14ac:dyDescent="0.2">
      <c r="C94" s="12"/>
    </row>
    <row r="95" spans="3:3" ht="15" x14ac:dyDescent="0.2">
      <c r="C95" s="12"/>
    </row>
    <row r="96" spans="3:3" ht="15" x14ac:dyDescent="0.2">
      <c r="C96" s="12"/>
    </row>
    <row r="97" spans="3:3" ht="15" x14ac:dyDescent="0.2">
      <c r="C97" s="12"/>
    </row>
    <row r="98" spans="3:3" ht="15" x14ac:dyDescent="0.2">
      <c r="C98" s="12"/>
    </row>
    <row r="99" spans="3:3" ht="15" x14ac:dyDescent="0.2">
      <c r="C99" s="12"/>
    </row>
    <row r="100" spans="3:3" ht="15" x14ac:dyDescent="0.2">
      <c r="C100" s="12"/>
    </row>
    <row r="101" spans="3:3" ht="15" x14ac:dyDescent="0.2">
      <c r="C101" s="12"/>
    </row>
    <row r="102" spans="3:3" ht="15" x14ac:dyDescent="0.2">
      <c r="C102" s="12"/>
    </row>
    <row r="103" spans="3:3" ht="15" x14ac:dyDescent="0.2">
      <c r="C103" s="12"/>
    </row>
    <row r="104" spans="3:3" ht="15" x14ac:dyDescent="0.2">
      <c r="C104" s="12"/>
    </row>
    <row r="105" spans="3:3" ht="15" x14ac:dyDescent="0.2">
      <c r="C105" s="12"/>
    </row>
    <row r="106" spans="3:3" ht="15" x14ac:dyDescent="0.2">
      <c r="C106" s="12"/>
    </row>
    <row r="107" spans="3:3" ht="15" x14ac:dyDescent="0.2">
      <c r="C107" s="12"/>
    </row>
    <row r="108" spans="3:3" ht="15" x14ac:dyDescent="0.2">
      <c r="C108" s="12"/>
    </row>
    <row r="109" spans="3:3" ht="15" x14ac:dyDescent="0.2">
      <c r="C109" s="12"/>
    </row>
    <row r="110" spans="3:3" ht="15" x14ac:dyDescent="0.2">
      <c r="C110" s="12"/>
    </row>
    <row r="111" spans="3:3" ht="15" x14ac:dyDescent="0.2">
      <c r="C111" s="12"/>
    </row>
    <row r="112" spans="3:3" ht="15" x14ac:dyDescent="0.2">
      <c r="C112" s="12"/>
    </row>
    <row r="113" spans="3:3" ht="15" x14ac:dyDescent="0.2">
      <c r="C113" s="12"/>
    </row>
    <row r="114" spans="3:3" ht="15" x14ac:dyDescent="0.2">
      <c r="C114" s="12"/>
    </row>
    <row r="115" spans="3:3" ht="15" x14ac:dyDescent="0.2">
      <c r="C115" s="12"/>
    </row>
    <row r="116" spans="3:3" ht="15" x14ac:dyDescent="0.2">
      <c r="C116" s="12"/>
    </row>
    <row r="117" spans="3:3" ht="15" x14ac:dyDescent="0.2">
      <c r="C117" s="12"/>
    </row>
    <row r="118" spans="3:3" ht="15" x14ac:dyDescent="0.2">
      <c r="C118" s="12"/>
    </row>
    <row r="119" spans="3:3" ht="15" x14ac:dyDescent="0.2">
      <c r="C119" s="12"/>
    </row>
    <row r="120" spans="3:3" ht="15" x14ac:dyDescent="0.2">
      <c r="C120" s="12"/>
    </row>
    <row r="121" spans="3:3" ht="15" x14ac:dyDescent="0.2">
      <c r="C121" s="12"/>
    </row>
    <row r="122" spans="3:3" ht="15" x14ac:dyDescent="0.2">
      <c r="C122" s="12"/>
    </row>
    <row r="123" spans="3:3" ht="15" x14ac:dyDescent="0.2">
      <c r="C123" s="12"/>
    </row>
    <row r="124" spans="3:3" ht="15" x14ac:dyDescent="0.2">
      <c r="C124" s="12"/>
    </row>
    <row r="125" spans="3:3" ht="15" x14ac:dyDescent="0.2">
      <c r="C125" s="12"/>
    </row>
    <row r="126" spans="3:3" ht="15" x14ac:dyDescent="0.2">
      <c r="C126" s="12"/>
    </row>
    <row r="127" spans="3:3" ht="15" x14ac:dyDescent="0.2">
      <c r="C127" s="12"/>
    </row>
    <row r="128" spans="3:3" ht="15" x14ac:dyDescent="0.2">
      <c r="C128" s="12"/>
    </row>
    <row r="129" spans="3:3" ht="15" x14ac:dyDescent="0.2">
      <c r="C129" s="12"/>
    </row>
    <row r="130" spans="3:3" ht="15" x14ac:dyDescent="0.2">
      <c r="C130" s="12"/>
    </row>
    <row r="131" spans="3:3" ht="15" x14ac:dyDescent="0.2">
      <c r="C131" s="12"/>
    </row>
    <row r="132" spans="3:3" ht="15" x14ac:dyDescent="0.2">
      <c r="C132" s="12"/>
    </row>
    <row r="133" spans="3:3" ht="15" x14ac:dyDescent="0.2">
      <c r="C133" s="12"/>
    </row>
    <row r="134" spans="3:3" ht="15" x14ac:dyDescent="0.2">
      <c r="C134" s="12"/>
    </row>
    <row r="135" spans="3:3" ht="15" x14ac:dyDescent="0.2">
      <c r="C135" s="12"/>
    </row>
    <row r="136" spans="3:3" ht="15" x14ac:dyDescent="0.2">
      <c r="C136" s="12"/>
    </row>
    <row r="137" spans="3:3" ht="15" x14ac:dyDescent="0.2">
      <c r="C137" s="12"/>
    </row>
    <row r="138" spans="3:3" ht="15" x14ac:dyDescent="0.2">
      <c r="C138" s="12"/>
    </row>
    <row r="139" spans="3:3" ht="15" x14ac:dyDescent="0.2">
      <c r="C139" s="12"/>
    </row>
    <row r="140" spans="3:3" ht="15" x14ac:dyDescent="0.2">
      <c r="C140" s="12"/>
    </row>
    <row r="141" spans="3:3" ht="15" x14ac:dyDescent="0.2">
      <c r="C141" s="12"/>
    </row>
    <row r="142" spans="3:3" ht="15" x14ac:dyDescent="0.2">
      <c r="C142" s="12"/>
    </row>
    <row r="143" spans="3:3" ht="15" x14ac:dyDescent="0.2">
      <c r="C143" s="12"/>
    </row>
    <row r="144" spans="3:3" ht="15" x14ac:dyDescent="0.2">
      <c r="C144" s="12"/>
    </row>
    <row r="145" spans="3:3" ht="15" x14ac:dyDescent="0.2">
      <c r="C145" s="12"/>
    </row>
    <row r="146" spans="3:3" ht="15" x14ac:dyDescent="0.2">
      <c r="C146" s="12"/>
    </row>
    <row r="147" spans="3:3" ht="15" x14ac:dyDescent="0.2">
      <c r="C147" s="12"/>
    </row>
    <row r="148" spans="3:3" ht="15" x14ac:dyDescent="0.2">
      <c r="C148" s="12"/>
    </row>
    <row r="149" spans="3:3" ht="15" x14ac:dyDescent="0.2">
      <c r="C149" s="12"/>
    </row>
    <row r="150" spans="3:3" ht="15" x14ac:dyDescent="0.2">
      <c r="C150" s="12"/>
    </row>
    <row r="151" spans="3:3" ht="15" x14ac:dyDescent="0.2">
      <c r="C151" s="12"/>
    </row>
    <row r="152" spans="3:3" ht="15" x14ac:dyDescent="0.2">
      <c r="C152" s="12"/>
    </row>
    <row r="153" spans="3:3" ht="15" x14ac:dyDescent="0.2">
      <c r="C153" s="12"/>
    </row>
    <row r="154" spans="3:3" ht="15" x14ac:dyDescent="0.2">
      <c r="C154" s="12"/>
    </row>
    <row r="155" spans="3:3" ht="15" x14ac:dyDescent="0.2">
      <c r="C155" s="12"/>
    </row>
    <row r="156" spans="3:3" ht="15" x14ac:dyDescent="0.2">
      <c r="C156" s="12"/>
    </row>
    <row r="157" spans="3:3" ht="15" x14ac:dyDescent="0.2">
      <c r="C157" s="12"/>
    </row>
    <row r="158" spans="3:3" ht="15" x14ac:dyDescent="0.2">
      <c r="C158" s="12"/>
    </row>
    <row r="159" spans="3:3" ht="15" x14ac:dyDescent="0.2">
      <c r="C159" s="12"/>
    </row>
    <row r="160" spans="3:3" ht="15" x14ac:dyDescent="0.2">
      <c r="C160" s="12"/>
    </row>
    <row r="161" spans="3:3" ht="15" x14ac:dyDescent="0.2">
      <c r="C161" s="12"/>
    </row>
    <row r="162" spans="3:3" ht="15" x14ac:dyDescent="0.2">
      <c r="C162" s="12"/>
    </row>
    <row r="163" spans="3:3" ht="15" x14ac:dyDescent="0.2">
      <c r="C163" s="12"/>
    </row>
    <row r="164" spans="3:3" ht="15" x14ac:dyDescent="0.2">
      <c r="C164" s="12"/>
    </row>
    <row r="165" spans="3:3" ht="15" x14ac:dyDescent="0.2">
      <c r="C165" s="12"/>
    </row>
    <row r="166" spans="3:3" ht="15" x14ac:dyDescent="0.2">
      <c r="C166" s="12"/>
    </row>
    <row r="167" spans="3:3" ht="15" x14ac:dyDescent="0.2">
      <c r="C167" s="12"/>
    </row>
    <row r="168" spans="3:3" ht="15" x14ac:dyDescent="0.2">
      <c r="C168" s="12"/>
    </row>
    <row r="169" spans="3:3" ht="15" x14ac:dyDescent="0.2">
      <c r="C169" s="12"/>
    </row>
    <row r="170" spans="3:3" ht="15" x14ac:dyDescent="0.2">
      <c r="C170" s="12"/>
    </row>
    <row r="171" spans="3:3" ht="15" x14ac:dyDescent="0.2">
      <c r="C171" s="12"/>
    </row>
    <row r="172" spans="3:3" ht="15" x14ac:dyDescent="0.2">
      <c r="C172" s="12"/>
    </row>
    <row r="173" spans="3:3" ht="15" x14ac:dyDescent="0.2">
      <c r="C173" s="12"/>
    </row>
    <row r="174" spans="3:3" ht="15" x14ac:dyDescent="0.2">
      <c r="C174" s="12"/>
    </row>
    <row r="175" spans="3:3" ht="15" x14ac:dyDescent="0.2">
      <c r="C175" s="12"/>
    </row>
    <row r="176" spans="3:3" ht="15" x14ac:dyDescent="0.2">
      <c r="C176" s="12"/>
    </row>
    <row r="177" spans="3:3" ht="15" x14ac:dyDescent="0.2">
      <c r="C177" s="12"/>
    </row>
    <row r="178" spans="3:3" ht="15" x14ac:dyDescent="0.2">
      <c r="C178" s="12"/>
    </row>
    <row r="179" spans="3:3" ht="15" x14ac:dyDescent="0.2">
      <c r="C179" s="12"/>
    </row>
    <row r="180" spans="3:3" ht="15" x14ac:dyDescent="0.2">
      <c r="C180" s="12"/>
    </row>
    <row r="181" spans="3:3" ht="15" x14ac:dyDescent="0.2">
      <c r="C181" s="12"/>
    </row>
    <row r="182" spans="3:3" ht="15" x14ac:dyDescent="0.2">
      <c r="C182" s="12"/>
    </row>
    <row r="183" spans="3:3" ht="15" x14ac:dyDescent="0.2">
      <c r="C183" s="12"/>
    </row>
    <row r="184" spans="3:3" ht="15" x14ac:dyDescent="0.2">
      <c r="C184" s="12"/>
    </row>
    <row r="185" spans="3:3" ht="15" x14ac:dyDescent="0.2">
      <c r="C185" s="12"/>
    </row>
    <row r="186" spans="3:3" ht="15" x14ac:dyDescent="0.2">
      <c r="C186" s="12"/>
    </row>
    <row r="187" spans="3:3" ht="15" x14ac:dyDescent="0.2">
      <c r="C187" s="12"/>
    </row>
    <row r="188" spans="3:3" ht="15" x14ac:dyDescent="0.2">
      <c r="C188" s="12"/>
    </row>
    <row r="189" spans="3:3" ht="15" x14ac:dyDescent="0.2">
      <c r="C189" s="12"/>
    </row>
    <row r="190" spans="3:3" ht="15" x14ac:dyDescent="0.2">
      <c r="C190" s="12"/>
    </row>
    <row r="191" spans="3:3" ht="15" x14ac:dyDescent="0.2">
      <c r="C191" s="12"/>
    </row>
    <row r="192" spans="3:3" ht="15" x14ac:dyDescent="0.2">
      <c r="C192" s="12"/>
    </row>
    <row r="193" spans="3:3" ht="15" x14ac:dyDescent="0.2">
      <c r="C193" s="12"/>
    </row>
    <row r="194" spans="3:3" ht="15" x14ac:dyDescent="0.2">
      <c r="C194" s="12"/>
    </row>
    <row r="195" spans="3:3" ht="15" x14ac:dyDescent="0.2">
      <c r="C195" s="12"/>
    </row>
    <row r="196" spans="3:3" ht="15" x14ac:dyDescent="0.2">
      <c r="C196" s="12"/>
    </row>
    <row r="197" spans="3:3" ht="15" x14ac:dyDescent="0.2">
      <c r="C197" s="12"/>
    </row>
    <row r="198" spans="3:3" ht="15" x14ac:dyDescent="0.2">
      <c r="C198" s="12"/>
    </row>
    <row r="199" spans="3:3" ht="15" x14ac:dyDescent="0.2">
      <c r="C199" s="12"/>
    </row>
    <row r="200" spans="3:3" ht="15" x14ac:dyDescent="0.2">
      <c r="C200" s="12"/>
    </row>
    <row r="201" spans="3:3" ht="15" x14ac:dyDescent="0.2">
      <c r="C201" s="12"/>
    </row>
    <row r="202" spans="3:3" ht="15" x14ac:dyDescent="0.2">
      <c r="C202" s="12"/>
    </row>
    <row r="203" spans="3:3" ht="15" x14ac:dyDescent="0.2">
      <c r="C203" s="12"/>
    </row>
    <row r="204" spans="3:3" ht="15" x14ac:dyDescent="0.2">
      <c r="C204" s="12"/>
    </row>
    <row r="205" spans="3:3" ht="15" x14ac:dyDescent="0.2">
      <c r="C205" s="12"/>
    </row>
    <row r="206" spans="3:3" ht="15" x14ac:dyDescent="0.2">
      <c r="C206" s="12"/>
    </row>
    <row r="207" spans="3:3" ht="15" x14ac:dyDescent="0.2">
      <c r="C207" s="12"/>
    </row>
    <row r="208" spans="3:3" ht="15" x14ac:dyDescent="0.2">
      <c r="C208" s="12"/>
    </row>
    <row r="209" spans="3:3" ht="15" x14ac:dyDescent="0.2">
      <c r="C209" s="12"/>
    </row>
    <row r="210" spans="3:3" ht="15" x14ac:dyDescent="0.2">
      <c r="C210" s="12"/>
    </row>
    <row r="211" spans="3:3" ht="15" x14ac:dyDescent="0.2">
      <c r="C211" s="12"/>
    </row>
    <row r="212" spans="3:3" ht="15" x14ac:dyDescent="0.2">
      <c r="C212" s="12"/>
    </row>
    <row r="213" spans="3:3" ht="15" x14ac:dyDescent="0.2">
      <c r="C213" s="12"/>
    </row>
    <row r="214" spans="3:3" ht="15" x14ac:dyDescent="0.2">
      <c r="C214" s="12"/>
    </row>
    <row r="215" spans="3:3" ht="15" x14ac:dyDescent="0.2">
      <c r="C215" s="12"/>
    </row>
    <row r="216" spans="3:3" ht="15" x14ac:dyDescent="0.2">
      <c r="C216" s="12"/>
    </row>
    <row r="217" spans="3:3" ht="15" x14ac:dyDescent="0.2">
      <c r="C217" s="12"/>
    </row>
    <row r="218" spans="3:3" ht="15" x14ac:dyDescent="0.2">
      <c r="C218" s="12"/>
    </row>
    <row r="219" spans="3:3" ht="15" x14ac:dyDescent="0.2">
      <c r="C219" s="12"/>
    </row>
    <row r="220" spans="3:3" ht="15" x14ac:dyDescent="0.2">
      <c r="C220" s="12"/>
    </row>
    <row r="221" spans="3:3" ht="15" x14ac:dyDescent="0.2">
      <c r="C221" s="12"/>
    </row>
    <row r="222" spans="3:3" ht="15" x14ac:dyDescent="0.2">
      <c r="C222" s="12"/>
    </row>
    <row r="223" spans="3:3" ht="15" x14ac:dyDescent="0.2">
      <c r="C223" s="12"/>
    </row>
    <row r="224" spans="3:3" ht="15" x14ac:dyDescent="0.2">
      <c r="C224" s="12"/>
    </row>
    <row r="225" spans="3:3" ht="15" x14ac:dyDescent="0.2">
      <c r="C225" s="12"/>
    </row>
    <row r="226" spans="3:3" ht="15" x14ac:dyDescent="0.2">
      <c r="C226" s="12"/>
    </row>
    <row r="227" spans="3:3" ht="15" x14ac:dyDescent="0.2">
      <c r="C227" s="12"/>
    </row>
    <row r="228" spans="3:3" ht="15" x14ac:dyDescent="0.2">
      <c r="C228" s="12"/>
    </row>
    <row r="229" spans="3:3" ht="15" x14ac:dyDescent="0.2">
      <c r="C229" s="12"/>
    </row>
    <row r="230" spans="3:3" ht="15" x14ac:dyDescent="0.2">
      <c r="C230" s="12"/>
    </row>
    <row r="231" spans="3:3" ht="15" x14ac:dyDescent="0.2">
      <c r="C231" s="12"/>
    </row>
    <row r="232" spans="3:3" ht="15" x14ac:dyDescent="0.2">
      <c r="C232" s="12"/>
    </row>
    <row r="233" spans="3:3" ht="15" x14ac:dyDescent="0.2">
      <c r="C233" s="12"/>
    </row>
    <row r="234" spans="3:3" ht="15" x14ac:dyDescent="0.2">
      <c r="C234" s="12"/>
    </row>
    <row r="235" spans="3:3" ht="15" x14ac:dyDescent="0.2">
      <c r="C235" s="12"/>
    </row>
    <row r="236" spans="3:3" ht="15" x14ac:dyDescent="0.2">
      <c r="C236" s="12"/>
    </row>
    <row r="237" spans="3:3" ht="15" x14ac:dyDescent="0.2">
      <c r="C237" s="12"/>
    </row>
    <row r="238" spans="3:3" ht="15" x14ac:dyDescent="0.2">
      <c r="C238" s="12"/>
    </row>
    <row r="239" spans="3:3" ht="15" x14ac:dyDescent="0.2">
      <c r="C239" s="12"/>
    </row>
    <row r="240" spans="3:3" ht="15" x14ac:dyDescent="0.2">
      <c r="C240" s="12"/>
    </row>
    <row r="241" spans="3:3" ht="15" x14ac:dyDescent="0.2">
      <c r="C241" s="12"/>
    </row>
    <row r="242" spans="3:3" ht="15" x14ac:dyDescent="0.2">
      <c r="C242" s="12"/>
    </row>
    <row r="243" spans="3:3" ht="15" x14ac:dyDescent="0.2">
      <c r="C243" s="12"/>
    </row>
    <row r="244" spans="3:3" ht="15" x14ac:dyDescent="0.2">
      <c r="C244" s="12"/>
    </row>
    <row r="245" spans="3:3" ht="15" x14ac:dyDescent="0.2">
      <c r="C245" s="12"/>
    </row>
    <row r="246" spans="3:3" ht="15" x14ac:dyDescent="0.2">
      <c r="C246" s="12"/>
    </row>
    <row r="247" spans="3:3" ht="15" x14ac:dyDescent="0.2">
      <c r="C247" s="12"/>
    </row>
    <row r="248" spans="3:3" ht="15" x14ac:dyDescent="0.2">
      <c r="C248" s="12"/>
    </row>
    <row r="249" spans="3:3" ht="15" x14ac:dyDescent="0.2">
      <c r="C249" s="12"/>
    </row>
    <row r="250" spans="3:3" ht="15" x14ac:dyDescent="0.2">
      <c r="C250" s="12"/>
    </row>
    <row r="251" spans="3:3" ht="15" x14ac:dyDescent="0.2">
      <c r="C251" s="12"/>
    </row>
    <row r="252" spans="3:3" ht="15" x14ac:dyDescent="0.2">
      <c r="C252" s="12"/>
    </row>
    <row r="253" spans="3:3" ht="15" x14ac:dyDescent="0.2">
      <c r="C253" s="12"/>
    </row>
    <row r="254" spans="3:3" ht="15" x14ac:dyDescent="0.2">
      <c r="C254" s="12"/>
    </row>
    <row r="255" spans="3:3" ht="15" x14ac:dyDescent="0.2">
      <c r="C255" s="12"/>
    </row>
    <row r="256" spans="3:3" ht="15" x14ac:dyDescent="0.2">
      <c r="C256" s="12"/>
    </row>
    <row r="257" spans="3:3" ht="15" x14ac:dyDescent="0.2">
      <c r="C257" s="12"/>
    </row>
    <row r="258" spans="3:3" ht="15" x14ac:dyDescent="0.2">
      <c r="C258" s="12"/>
    </row>
    <row r="259" spans="3:3" ht="15" x14ac:dyDescent="0.2">
      <c r="C259" s="12"/>
    </row>
    <row r="260" spans="3:3" ht="15" x14ac:dyDescent="0.2">
      <c r="C260" s="12"/>
    </row>
    <row r="261" spans="3:3" ht="15" x14ac:dyDescent="0.2">
      <c r="C261" s="12"/>
    </row>
    <row r="262" spans="3:3" ht="15" x14ac:dyDescent="0.2">
      <c r="C262" s="12"/>
    </row>
    <row r="263" spans="3:3" ht="15" x14ac:dyDescent="0.2">
      <c r="C263" s="12"/>
    </row>
    <row r="264" spans="3:3" ht="15" x14ac:dyDescent="0.2">
      <c r="C264" s="12"/>
    </row>
    <row r="265" spans="3:3" ht="15" x14ac:dyDescent="0.2">
      <c r="C265" s="12"/>
    </row>
    <row r="266" spans="3:3" ht="15" x14ac:dyDescent="0.2">
      <c r="C266" s="12"/>
    </row>
    <row r="267" spans="3:3" ht="15" x14ac:dyDescent="0.2">
      <c r="C267" s="12"/>
    </row>
    <row r="268" spans="3:3" ht="15" x14ac:dyDescent="0.2">
      <c r="C268" s="12"/>
    </row>
    <row r="269" spans="3:3" ht="15" x14ac:dyDescent="0.2">
      <c r="C269" s="12"/>
    </row>
    <row r="270" spans="3:3" ht="15" x14ac:dyDescent="0.2">
      <c r="C270" s="12"/>
    </row>
    <row r="271" spans="3:3" ht="15" x14ac:dyDescent="0.2">
      <c r="C271" s="12"/>
    </row>
    <row r="272" spans="3:3" ht="15" x14ac:dyDescent="0.2">
      <c r="C272" s="12"/>
    </row>
    <row r="273" spans="3:3" ht="15" x14ac:dyDescent="0.2">
      <c r="C273" s="12"/>
    </row>
    <row r="274" spans="3:3" ht="15" x14ac:dyDescent="0.2">
      <c r="C274" s="12"/>
    </row>
    <row r="275" spans="3:3" ht="15" x14ac:dyDescent="0.2">
      <c r="C275" s="12"/>
    </row>
    <row r="276" spans="3:3" ht="15" x14ac:dyDescent="0.2">
      <c r="C276" s="12"/>
    </row>
    <row r="277" spans="3:3" ht="15" x14ac:dyDescent="0.2">
      <c r="C277" s="12"/>
    </row>
    <row r="278" spans="3:3" ht="15" x14ac:dyDescent="0.2">
      <c r="C278" s="12"/>
    </row>
    <row r="279" spans="3:3" ht="15" x14ac:dyDescent="0.2">
      <c r="C279" s="12"/>
    </row>
    <row r="280" spans="3:3" ht="15" x14ac:dyDescent="0.2">
      <c r="C280" s="12"/>
    </row>
    <row r="281" spans="3:3" ht="15" x14ac:dyDescent="0.2">
      <c r="C281" s="12"/>
    </row>
    <row r="282" spans="3:3" ht="15" x14ac:dyDescent="0.2">
      <c r="C282" s="12"/>
    </row>
    <row r="283" spans="3:3" ht="15" x14ac:dyDescent="0.2">
      <c r="C283" s="12"/>
    </row>
    <row r="284" spans="3:3" ht="15" x14ac:dyDescent="0.2">
      <c r="C284" s="12"/>
    </row>
    <row r="285" spans="3:3" ht="15" x14ac:dyDescent="0.2">
      <c r="C285" s="12"/>
    </row>
    <row r="286" spans="3:3" ht="15" x14ac:dyDescent="0.2">
      <c r="C286" s="12"/>
    </row>
    <row r="287" spans="3:3" ht="15" x14ac:dyDescent="0.2">
      <c r="C287" s="12"/>
    </row>
    <row r="288" spans="3:3" ht="15" x14ac:dyDescent="0.2">
      <c r="C288" s="12"/>
    </row>
    <row r="289" spans="3:3" ht="15" x14ac:dyDescent="0.2">
      <c r="C289" s="12"/>
    </row>
    <row r="290" spans="3:3" ht="15" x14ac:dyDescent="0.2">
      <c r="C290" s="12"/>
    </row>
    <row r="291" spans="3:3" ht="15" x14ac:dyDescent="0.2">
      <c r="C291" s="12"/>
    </row>
    <row r="292" spans="3:3" ht="15" x14ac:dyDescent="0.2">
      <c r="C292" s="12"/>
    </row>
    <row r="293" spans="3:3" ht="15" x14ac:dyDescent="0.2">
      <c r="C293" s="12"/>
    </row>
    <row r="294" spans="3:3" ht="15" x14ac:dyDescent="0.2">
      <c r="C294" s="12"/>
    </row>
    <row r="295" spans="3:3" ht="15" x14ac:dyDescent="0.2">
      <c r="C295" s="12"/>
    </row>
    <row r="296" spans="3:3" ht="15" x14ac:dyDescent="0.2">
      <c r="C296" s="12"/>
    </row>
    <row r="297" spans="3:3" ht="15" x14ac:dyDescent="0.2">
      <c r="C297" s="12"/>
    </row>
    <row r="298" spans="3:3" ht="15" x14ac:dyDescent="0.2">
      <c r="C298" s="12"/>
    </row>
    <row r="299" spans="3:3" ht="15" x14ac:dyDescent="0.2">
      <c r="C299" s="12"/>
    </row>
    <row r="300" spans="3:3" ht="15" x14ac:dyDescent="0.2">
      <c r="C300" s="12"/>
    </row>
    <row r="301" spans="3:3" ht="15" x14ac:dyDescent="0.2">
      <c r="C301" s="12"/>
    </row>
    <row r="302" spans="3:3" ht="15" x14ac:dyDescent="0.2">
      <c r="C302" s="12"/>
    </row>
    <row r="303" spans="3:3" ht="15" x14ac:dyDescent="0.2">
      <c r="C303" s="12"/>
    </row>
    <row r="304" spans="3:3" ht="15" x14ac:dyDescent="0.2">
      <c r="C304" s="12"/>
    </row>
    <row r="305" spans="3:3" ht="15" x14ac:dyDescent="0.2">
      <c r="C305" s="12"/>
    </row>
    <row r="306" spans="3:3" ht="15" x14ac:dyDescent="0.2">
      <c r="C306" s="12"/>
    </row>
    <row r="307" spans="3:3" ht="15" x14ac:dyDescent="0.2">
      <c r="C307" s="12"/>
    </row>
    <row r="308" spans="3:3" ht="15" x14ac:dyDescent="0.2">
      <c r="C308" s="12"/>
    </row>
    <row r="309" spans="3:3" ht="15" x14ac:dyDescent="0.2">
      <c r="C309" s="12"/>
    </row>
    <row r="310" spans="3:3" ht="15" x14ac:dyDescent="0.2">
      <c r="C310" s="12"/>
    </row>
    <row r="311" spans="3:3" ht="15" x14ac:dyDescent="0.2">
      <c r="C311" s="12"/>
    </row>
    <row r="312" spans="3:3" ht="15" x14ac:dyDescent="0.2">
      <c r="C312" s="12"/>
    </row>
    <row r="313" spans="3:3" ht="15" x14ac:dyDescent="0.2">
      <c r="C313" s="12"/>
    </row>
    <row r="314" spans="3:3" ht="15" x14ac:dyDescent="0.2">
      <c r="C314" s="12"/>
    </row>
    <row r="315" spans="3:3" ht="15" x14ac:dyDescent="0.2">
      <c r="C315" s="12"/>
    </row>
    <row r="316" spans="3:3" ht="15" x14ac:dyDescent="0.2">
      <c r="C316" s="12"/>
    </row>
    <row r="317" spans="3:3" ht="15" x14ac:dyDescent="0.2">
      <c r="C317" s="12"/>
    </row>
    <row r="318" spans="3:3" ht="15" x14ac:dyDescent="0.2">
      <c r="C318" s="12"/>
    </row>
    <row r="319" spans="3:3" ht="15" x14ac:dyDescent="0.2">
      <c r="C319" s="12"/>
    </row>
    <row r="320" spans="3:3" ht="15" x14ac:dyDescent="0.2">
      <c r="C320" s="12"/>
    </row>
    <row r="321" spans="3:3" ht="15" x14ac:dyDescent="0.2">
      <c r="C321" s="12"/>
    </row>
    <row r="322" spans="3:3" ht="15" x14ac:dyDescent="0.2">
      <c r="C322" s="12"/>
    </row>
    <row r="323" spans="3:3" ht="15" x14ac:dyDescent="0.2">
      <c r="C323" s="12"/>
    </row>
    <row r="324" spans="3:3" ht="15" x14ac:dyDescent="0.2">
      <c r="C324" s="12"/>
    </row>
    <row r="325" spans="3:3" ht="15" x14ac:dyDescent="0.2">
      <c r="C325" s="12"/>
    </row>
    <row r="326" spans="3:3" ht="15" x14ac:dyDescent="0.2">
      <c r="C326" s="12"/>
    </row>
    <row r="327" spans="3:3" ht="15" x14ac:dyDescent="0.2">
      <c r="C327" s="12"/>
    </row>
    <row r="328" spans="3:3" ht="15" x14ac:dyDescent="0.2">
      <c r="C328" s="12"/>
    </row>
    <row r="329" spans="3:3" ht="15" x14ac:dyDescent="0.2">
      <c r="C329" s="12"/>
    </row>
    <row r="330" spans="3:3" ht="15" x14ac:dyDescent="0.2">
      <c r="C330" s="12"/>
    </row>
    <row r="331" spans="3:3" ht="15" x14ac:dyDescent="0.2">
      <c r="C331" s="12"/>
    </row>
    <row r="332" spans="3:3" ht="15" x14ac:dyDescent="0.2">
      <c r="C332" s="12"/>
    </row>
    <row r="333" spans="3:3" ht="15" x14ac:dyDescent="0.2">
      <c r="C333" s="12"/>
    </row>
    <row r="334" spans="3:3" ht="15" x14ac:dyDescent="0.2">
      <c r="C334" s="12"/>
    </row>
    <row r="335" spans="3:3" ht="15" x14ac:dyDescent="0.2">
      <c r="C335" s="12"/>
    </row>
    <row r="336" spans="3:3" ht="15" x14ac:dyDescent="0.2">
      <c r="C336" s="12"/>
    </row>
    <row r="337" spans="3:3" ht="15" x14ac:dyDescent="0.2">
      <c r="C337" s="12"/>
    </row>
    <row r="338" spans="3:3" ht="15" x14ac:dyDescent="0.2">
      <c r="C338" s="12"/>
    </row>
    <row r="339" spans="3:3" ht="15" x14ac:dyDescent="0.2">
      <c r="C339" s="12"/>
    </row>
    <row r="340" spans="3:3" ht="15" x14ac:dyDescent="0.2">
      <c r="C340" s="12"/>
    </row>
    <row r="341" spans="3:3" ht="15" x14ac:dyDescent="0.2">
      <c r="C341" s="12"/>
    </row>
    <row r="342" spans="3:3" ht="15" x14ac:dyDescent="0.2">
      <c r="C342" s="12"/>
    </row>
    <row r="343" spans="3:3" ht="15" x14ac:dyDescent="0.2">
      <c r="C343" s="12"/>
    </row>
    <row r="344" spans="3:3" ht="15" x14ac:dyDescent="0.2">
      <c r="C344" s="12"/>
    </row>
    <row r="345" spans="3:3" ht="15" x14ac:dyDescent="0.2">
      <c r="C345" s="12"/>
    </row>
    <row r="346" spans="3:3" ht="15" x14ac:dyDescent="0.2">
      <c r="C346" s="12"/>
    </row>
    <row r="347" spans="3:3" ht="15" x14ac:dyDescent="0.2">
      <c r="C347" s="12"/>
    </row>
    <row r="348" spans="3:3" ht="15" x14ac:dyDescent="0.2">
      <c r="C348" s="12"/>
    </row>
    <row r="349" spans="3:3" ht="15" x14ac:dyDescent="0.2">
      <c r="C349" s="12"/>
    </row>
    <row r="350" spans="3:3" ht="15" x14ac:dyDescent="0.2">
      <c r="C350" s="12"/>
    </row>
    <row r="351" spans="3:3" ht="15" x14ac:dyDescent="0.2">
      <c r="C351" s="12"/>
    </row>
    <row r="352" spans="3:3" ht="15" x14ac:dyDescent="0.2">
      <c r="C352" s="12"/>
    </row>
    <row r="353" spans="3:3" ht="15" x14ac:dyDescent="0.2">
      <c r="C353" s="12"/>
    </row>
    <row r="354" spans="3:3" ht="15" x14ac:dyDescent="0.2">
      <c r="C354" s="12"/>
    </row>
    <row r="355" spans="3:3" ht="15" x14ac:dyDescent="0.2">
      <c r="C355" s="12"/>
    </row>
    <row r="356" spans="3:3" ht="15" x14ac:dyDescent="0.2">
      <c r="C356" s="12"/>
    </row>
    <row r="357" spans="3:3" ht="15" x14ac:dyDescent="0.2">
      <c r="C357" s="12"/>
    </row>
    <row r="358" spans="3:3" ht="15" x14ac:dyDescent="0.2">
      <c r="C358" s="12"/>
    </row>
    <row r="359" spans="3:3" ht="15" x14ac:dyDescent="0.2">
      <c r="C359" s="12"/>
    </row>
    <row r="360" spans="3:3" ht="15" x14ac:dyDescent="0.2">
      <c r="C360" s="12"/>
    </row>
    <row r="361" spans="3:3" ht="15" x14ac:dyDescent="0.2">
      <c r="C361" s="12"/>
    </row>
    <row r="362" spans="3:3" ht="15" x14ac:dyDescent="0.2">
      <c r="C362" s="12"/>
    </row>
    <row r="363" spans="3:3" ht="15" x14ac:dyDescent="0.2">
      <c r="C363" s="12"/>
    </row>
    <row r="364" spans="3:3" ht="15" x14ac:dyDescent="0.2">
      <c r="C364" s="12"/>
    </row>
    <row r="365" spans="3:3" ht="15" x14ac:dyDescent="0.2">
      <c r="C365" s="12"/>
    </row>
    <row r="366" spans="3:3" ht="15" x14ac:dyDescent="0.2">
      <c r="C366" s="12"/>
    </row>
    <row r="367" spans="3:3" ht="15" x14ac:dyDescent="0.2">
      <c r="C367" s="12"/>
    </row>
    <row r="368" spans="3:3" ht="15" x14ac:dyDescent="0.2">
      <c r="C368" s="12"/>
    </row>
    <row r="369" spans="3:3" ht="15" x14ac:dyDescent="0.2">
      <c r="C369" s="12"/>
    </row>
    <row r="370" spans="3:3" ht="15" x14ac:dyDescent="0.2">
      <c r="C370" s="12"/>
    </row>
    <row r="371" spans="3:3" ht="15" x14ac:dyDescent="0.2">
      <c r="C371" s="12"/>
    </row>
    <row r="372" spans="3:3" ht="15" x14ac:dyDescent="0.2">
      <c r="C372" s="12"/>
    </row>
    <row r="373" spans="3:3" ht="15" x14ac:dyDescent="0.2">
      <c r="C373" s="12"/>
    </row>
    <row r="374" spans="3:3" ht="15" x14ac:dyDescent="0.2">
      <c r="C374" s="12"/>
    </row>
    <row r="375" spans="3:3" ht="15" x14ac:dyDescent="0.2">
      <c r="C375" s="12"/>
    </row>
    <row r="376" spans="3:3" ht="15" x14ac:dyDescent="0.2">
      <c r="C376" s="12"/>
    </row>
    <row r="377" spans="3:3" ht="15" x14ac:dyDescent="0.2">
      <c r="C377" s="12"/>
    </row>
    <row r="378" spans="3:3" ht="15" x14ac:dyDescent="0.2">
      <c r="C378" s="12"/>
    </row>
    <row r="379" spans="3:3" ht="15" x14ac:dyDescent="0.2">
      <c r="C379" s="12"/>
    </row>
    <row r="380" spans="3:3" ht="15" x14ac:dyDescent="0.2">
      <c r="C380" s="12"/>
    </row>
    <row r="381" spans="3:3" ht="15" x14ac:dyDescent="0.2">
      <c r="C381" s="12"/>
    </row>
    <row r="382" spans="3:3" ht="15" x14ac:dyDescent="0.2">
      <c r="C382" s="12"/>
    </row>
    <row r="383" spans="3:3" ht="15" x14ac:dyDescent="0.2">
      <c r="C383" s="12"/>
    </row>
    <row r="384" spans="3:3" ht="15" x14ac:dyDescent="0.2">
      <c r="C384" s="12"/>
    </row>
    <row r="385" spans="3:3" ht="15" x14ac:dyDescent="0.2">
      <c r="C385" s="12"/>
    </row>
    <row r="386" spans="3:3" ht="15" x14ac:dyDescent="0.2">
      <c r="C386" s="12"/>
    </row>
    <row r="387" spans="3:3" ht="15" x14ac:dyDescent="0.2">
      <c r="C387" s="12"/>
    </row>
    <row r="388" spans="3:3" ht="15" x14ac:dyDescent="0.2">
      <c r="C388" s="12"/>
    </row>
    <row r="389" spans="3:3" ht="15" x14ac:dyDescent="0.2">
      <c r="C389" s="12"/>
    </row>
    <row r="390" spans="3:3" ht="15" x14ac:dyDescent="0.2">
      <c r="C390" s="12"/>
    </row>
    <row r="391" spans="3:3" ht="15" x14ac:dyDescent="0.2">
      <c r="C391" s="12"/>
    </row>
    <row r="392" spans="3:3" ht="15" x14ac:dyDescent="0.2">
      <c r="C392" s="12"/>
    </row>
    <row r="393" spans="3:3" ht="15" x14ac:dyDescent="0.2">
      <c r="C393" s="12"/>
    </row>
    <row r="394" spans="3:3" ht="15" x14ac:dyDescent="0.2">
      <c r="C394" s="12"/>
    </row>
    <row r="395" spans="3:3" ht="15" x14ac:dyDescent="0.2">
      <c r="C395" s="12"/>
    </row>
    <row r="396" spans="3:3" ht="15" x14ac:dyDescent="0.2">
      <c r="C396" s="12"/>
    </row>
    <row r="397" spans="3:3" ht="15" x14ac:dyDescent="0.2">
      <c r="C397" s="12"/>
    </row>
    <row r="398" spans="3:3" ht="15" x14ac:dyDescent="0.2">
      <c r="C398" s="12"/>
    </row>
    <row r="399" spans="3:3" ht="15" x14ac:dyDescent="0.2">
      <c r="C399" s="12"/>
    </row>
    <row r="400" spans="3:3" ht="15" x14ac:dyDescent="0.2">
      <c r="C400" s="12"/>
    </row>
    <row r="401" spans="3:3" ht="15" x14ac:dyDescent="0.2">
      <c r="C401" s="12"/>
    </row>
    <row r="402" spans="3:3" ht="15" x14ac:dyDescent="0.2">
      <c r="C402" s="12"/>
    </row>
    <row r="403" spans="3:3" ht="15" x14ac:dyDescent="0.2">
      <c r="C403" s="12"/>
    </row>
    <row r="404" spans="3:3" ht="15" x14ac:dyDescent="0.2">
      <c r="C404" s="12"/>
    </row>
    <row r="405" spans="3:3" ht="15" x14ac:dyDescent="0.2">
      <c r="C405" s="12"/>
    </row>
    <row r="406" spans="3:3" ht="15" x14ac:dyDescent="0.2">
      <c r="C406" s="12"/>
    </row>
    <row r="407" spans="3:3" ht="15" x14ac:dyDescent="0.2">
      <c r="C407" s="12"/>
    </row>
    <row r="408" spans="3:3" ht="15" x14ac:dyDescent="0.2">
      <c r="C408" s="12"/>
    </row>
    <row r="409" spans="3:3" ht="15" x14ac:dyDescent="0.2">
      <c r="C409" s="12"/>
    </row>
    <row r="410" spans="3:3" ht="15" x14ac:dyDescent="0.2">
      <c r="C410" s="12"/>
    </row>
    <row r="411" spans="3:3" ht="15" x14ac:dyDescent="0.2">
      <c r="C411" s="12"/>
    </row>
    <row r="412" spans="3:3" ht="15" x14ac:dyDescent="0.2">
      <c r="C412" s="12"/>
    </row>
    <row r="413" spans="3:3" ht="15" x14ac:dyDescent="0.2">
      <c r="C413" s="12"/>
    </row>
    <row r="414" spans="3:3" ht="15" x14ac:dyDescent="0.2">
      <c r="C414" s="12"/>
    </row>
    <row r="415" spans="3:3" ht="15" x14ac:dyDescent="0.2">
      <c r="C415" s="12"/>
    </row>
    <row r="416" spans="3:3" ht="15" x14ac:dyDescent="0.2">
      <c r="C416" s="12"/>
    </row>
    <row r="417" spans="3:3" ht="15" x14ac:dyDescent="0.2">
      <c r="C417" s="12"/>
    </row>
    <row r="418" spans="3:3" ht="15" x14ac:dyDescent="0.2">
      <c r="C418" s="12"/>
    </row>
    <row r="419" spans="3:3" ht="15" x14ac:dyDescent="0.2">
      <c r="C419" s="12"/>
    </row>
    <row r="420" spans="3:3" ht="15" x14ac:dyDescent="0.2">
      <c r="C420" s="12"/>
    </row>
    <row r="421" spans="3:3" ht="15" x14ac:dyDescent="0.2">
      <c r="C421" s="12"/>
    </row>
    <row r="422" spans="3:3" ht="15" x14ac:dyDescent="0.2">
      <c r="C422" s="12"/>
    </row>
    <row r="423" spans="3:3" ht="15" x14ac:dyDescent="0.2">
      <c r="C423" s="12"/>
    </row>
    <row r="424" spans="3:3" ht="15" x14ac:dyDescent="0.2">
      <c r="C424" s="12"/>
    </row>
    <row r="425" spans="3:3" ht="15" x14ac:dyDescent="0.2">
      <c r="C425" s="12"/>
    </row>
    <row r="426" spans="3:3" ht="15" x14ac:dyDescent="0.2">
      <c r="C426" s="12"/>
    </row>
    <row r="427" spans="3:3" ht="15" x14ac:dyDescent="0.2">
      <c r="C427" s="12"/>
    </row>
    <row r="428" spans="3:3" ht="15" x14ac:dyDescent="0.2">
      <c r="C428" s="12"/>
    </row>
    <row r="429" spans="3:3" ht="15" x14ac:dyDescent="0.2">
      <c r="C429" s="12"/>
    </row>
    <row r="430" spans="3:3" ht="15" x14ac:dyDescent="0.2">
      <c r="C430" s="12"/>
    </row>
    <row r="431" spans="3:3" ht="15" x14ac:dyDescent="0.2">
      <c r="C431" s="12"/>
    </row>
    <row r="432" spans="3:3" ht="15" x14ac:dyDescent="0.2">
      <c r="C432" s="12"/>
    </row>
    <row r="433" spans="3:3" ht="15" x14ac:dyDescent="0.2">
      <c r="C433" s="12"/>
    </row>
    <row r="434" spans="3:3" ht="15" x14ac:dyDescent="0.2">
      <c r="C434" s="12"/>
    </row>
    <row r="435" spans="3:3" ht="15" x14ac:dyDescent="0.2">
      <c r="C435" s="12"/>
    </row>
    <row r="436" spans="3:3" ht="15" x14ac:dyDescent="0.2">
      <c r="C436" s="12"/>
    </row>
    <row r="437" spans="3:3" ht="15" x14ac:dyDescent="0.2">
      <c r="C437" s="12"/>
    </row>
    <row r="438" spans="3:3" ht="15" x14ac:dyDescent="0.2">
      <c r="C438" s="12"/>
    </row>
    <row r="439" spans="3:3" ht="15" x14ac:dyDescent="0.2">
      <c r="C439" s="12"/>
    </row>
    <row r="440" spans="3:3" ht="15" x14ac:dyDescent="0.2">
      <c r="C440" s="12"/>
    </row>
    <row r="441" spans="3:3" ht="15" x14ac:dyDescent="0.2">
      <c r="C441" s="12"/>
    </row>
    <row r="442" spans="3:3" ht="15" x14ac:dyDescent="0.2">
      <c r="C442" s="12"/>
    </row>
    <row r="443" spans="3:3" ht="15" x14ac:dyDescent="0.2">
      <c r="C443" s="12"/>
    </row>
    <row r="444" spans="3:3" ht="15" x14ac:dyDescent="0.2">
      <c r="C444" s="12"/>
    </row>
    <row r="445" spans="3:3" ht="15" x14ac:dyDescent="0.2">
      <c r="C445" s="12"/>
    </row>
    <row r="446" spans="3:3" ht="15" x14ac:dyDescent="0.2">
      <c r="C446" s="12"/>
    </row>
    <row r="447" spans="3:3" ht="15" x14ac:dyDescent="0.2">
      <c r="C447" s="12"/>
    </row>
    <row r="448" spans="3:3" ht="15" x14ac:dyDescent="0.2">
      <c r="C448" s="12"/>
    </row>
    <row r="449" spans="3:3" ht="15" x14ac:dyDescent="0.2">
      <c r="C449" s="12"/>
    </row>
    <row r="450" spans="3:3" ht="15" x14ac:dyDescent="0.2">
      <c r="C450" s="12"/>
    </row>
    <row r="451" spans="3:3" ht="15" x14ac:dyDescent="0.2">
      <c r="C451" s="12"/>
    </row>
    <row r="452" spans="3:3" ht="15" x14ac:dyDescent="0.2">
      <c r="C452" s="12"/>
    </row>
    <row r="453" spans="3:3" ht="15" x14ac:dyDescent="0.2">
      <c r="C453" s="12"/>
    </row>
    <row r="454" spans="3:3" ht="15" x14ac:dyDescent="0.2">
      <c r="C454" s="12"/>
    </row>
    <row r="455" spans="3:3" ht="15" x14ac:dyDescent="0.2">
      <c r="C455" s="12"/>
    </row>
    <row r="456" spans="3:3" ht="15" x14ac:dyDescent="0.2">
      <c r="C456" s="12"/>
    </row>
    <row r="457" spans="3:3" ht="15" x14ac:dyDescent="0.2">
      <c r="C457" s="12"/>
    </row>
    <row r="458" spans="3:3" ht="15" x14ac:dyDescent="0.2">
      <c r="C458" s="12"/>
    </row>
    <row r="459" spans="3:3" ht="15" x14ac:dyDescent="0.2">
      <c r="C459" s="12"/>
    </row>
    <row r="460" spans="3:3" ht="15" x14ac:dyDescent="0.2">
      <c r="C460" s="12"/>
    </row>
    <row r="461" spans="3:3" ht="15" x14ac:dyDescent="0.2">
      <c r="C461" s="12"/>
    </row>
    <row r="462" spans="3:3" ht="15" x14ac:dyDescent="0.2">
      <c r="C462" s="12"/>
    </row>
    <row r="463" spans="3:3" ht="15" x14ac:dyDescent="0.2">
      <c r="C463" s="12"/>
    </row>
    <row r="464" spans="3:3" ht="15" x14ac:dyDescent="0.2">
      <c r="C464" s="12"/>
    </row>
    <row r="465" spans="3:3" ht="15" x14ac:dyDescent="0.2">
      <c r="C465" s="12"/>
    </row>
    <row r="466" spans="3:3" ht="15" x14ac:dyDescent="0.2">
      <c r="C466" s="12"/>
    </row>
    <row r="467" spans="3:3" ht="15" x14ac:dyDescent="0.2">
      <c r="C467" s="12"/>
    </row>
    <row r="468" spans="3:3" ht="15" x14ac:dyDescent="0.2">
      <c r="C468" s="12"/>
    </row>
    <row r="469" spans="3:3" ht="15" x14ac:dyDescent="0.2">
      <c r="C469" s="12"/>
    </row>
    <row r="470" spans="3:3" ht="15" x14ac:dyDescent="0.2">
      <c r="C470" s="12"/>
    </row>
    <row r="471" spans="3:3" ht="15" x14ac:dyDescent="0.2">
      <c r="C471" s="12"/>
    </row>
    <row r="472" spans="3:3" ht="15" x14ac:dyDescent="0.2">
      <c r="C472" s="12"/>
    </row>
    <row r="473" spans="3:3" ht="15" x14ac:dyDescent="0.2">
      <c r="C473" s="12"/>
    </row>
    <row r="474" spans="3:3" ht="15" x14ac:dyDescent="0.2">
      <c r="C474" s="12"/>
    </row>
    <row r="475" spans="3:3" ht="15" x14ac:dyDescent="0.2">
      <c r="C475" s="12"/>
    </row>
    <row r="476" spans="3:3" ht="15" x14ac:dyDescent="0.2">
      <c r="C476" s="12"/>
    </row>
    <row r="477" spans="3:3" ht="15" x14ac:dyDescent="0.2">
      <c r="C477" s="12"/>
    </row>
    <row r="478" spans="3:3" ht="15" x14ac:dyDescent="0.2">
      <c r="C478" s="12"/>
    </row>
    <row r="479" spans="3:3" ht="15" x14ac:dyDescent="0.2">
      <c r="C479" s="12"/>
    </row>
    <row r="480" spans="3:3" ht="15" x14ac:dyDescent="0.2">
      <c r="C480" s="12"/>
    </row>
    <row r="481" spans="3:3" ht="15" x14ac:dyDescent="0.2">
      <c r="C481" s="12"/>
    </row>
    <row r="482" spans="3:3" ht="15" x14ac:dyDescent="0.2">
      <c r="C482" s="12"/>
    </row>
    <row r="483" spans="3:3" ht="15" x14ac:dyDescent="0.2">
      <c r="C483" s="12"/>
    </row>
    <row r="484" spans="3:3" ht="15" x14ac:dyDescent="0.2">
      <c r="C484" s="12"/>
    </row>
    <row r="485" spans="3:3" ht="15" x14ac:dyDescent="0.2">
      <c r="C485" s="12"/>
    </row>
    <row r="486" spans="3:3" ht="15" x14ac:dyDescent="0.2">
      <c r="C486" s="12"/>
    </row>
    <row r="487" spans="3:3" ht="15" x14ac:dyDescent="0.2">
      <c r="C487" s="12"/>
    </row>
    <row r="488" spans="3:3" ht="15" x14ac:dyDescent="0.2">
      <c r="C488" s="12"/>
    </row>
    <row r="489" spans="3:3" ht="15" x14ac:dyDescent="0.2">
      <c r="C489" s="12"/>
    </row>
    <row r="490" spans="3:3" ht="15" x14ac:dyDescent="0.2">
      <c r="C490" s="12"/>
    </row>
    <row r="491" spans="3:3" ht="15" x14ac:dyDescent="0.2">
      <c r="C491" s="12"/>
    </row>
    <row r="492" spans="3:3" ht="15" x14ac:dyDescent="0.2">
      <c r="C492" s="12"/>
    </row>
    <row r="493" spans="3:3" ht="15" x14ac:dyDescent="0.2">
      <c r="C493" s="12"/>
    </row>
    <row r="494" spans="3:3" ht="15" x14ac:dyDescent="0.2">
      <c r="C494" s="12"/>
    </row>
    <row r="495" spans="3:3" ht="15" x14ac:dyDescent="0.2">
      <c r="C495" s="12"/>
    </row>
    <row r="496" spans="3:3" ht="15" x14ac:dyDescent="0.2">
      <c r="C496" s="12"/>
    </row>
    <row r="497" spans="3:3" ht="15" x14ac:dyDescent="0.2">
      <c r="C497" s="12"/>
    </row>
    <row r="498" spans="3:3" ht="12.75" x14ac:dyDescent="0.15"/>
  </sheetData>
  <pageMargins left="0.7" right="0.7" top="0.75" bottom="0.75" header="0.3" footer="0.3"/>
  <tableParts count="1">
    <tablePart r:id="rId1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Лист15">
    <tabColor rgb="FFFF0000"/>
    <outlinePr summaryBelow="0" summaryRight="0"/>
  </sheetPr>
  <dimension ref="A1:L498"/>
  <sheetViews>
    <sheetView zoomScale="90" zoomScaleNormal="90" workbookViewId="0" xr3:uid="{C67EF94B-0B3B-5838-830C-E3A509766221}">
      <selection activeCell="B3" sqref="B3"/>
    </sheetView>
  </sheetViews>
  <sheetFormatPr defaultColWidth="14.42578125" defaultRowHeight="15.75" customHeight="1" x14ac:dyDescent="0.15"/>
  <cols>
    <col min="1" max="1" width="7.01171875" style="14" bestFit="1" customWidth="1"/>
    <col min="2" max="2" width="10.24609375" style="11" bestFit="1" customWidth="1"/>
    <col min="3" max="3" width="12.80859375" style="11" bestFit="1" customWidth="1"/>
    <col min="4" max="4" width="25.484375" style="11" bestFit="1" customWidth="1"/>
    <col min="5" max="5" width="23.19140625" style="11" bestFit="1" customWidth="1"/>
    <col min="6" max="6" width="16.98828125" style="13" customWidth="1"/>
    <col min="7" max="7" width="19.01171875" style="11" customWidth="1"/>
    <col min="8" max="8" width="14.42578125" style="5"/>
    <col min="9" max="9" width="19.1484375" style="5" bestFit="1" customWidth="1"/>
    <col min="10" max="10" width="20.08984375" style="5" bestFit="1" customWidth="1"/>
    <col min="11" max="11" width="14.42578125" style="5"/>
    <col min="12" max="12" width="14.42578125" style="23"/>
    <col min="13" max="16384" width="14.42578125" style="5"/>
  </cols>
  <sheetData>
    <row r="1" spans="1:12" ht="15.75" customHeight="1" x14ac:dyDescent="0.15">
      <c r="A1" s="41" t="s">
        <v>22</v>
      </c>
      <c r="B1" s="42" t="s">
        <v>4</v>
      </c>
      <c r="C1" s="42" t="s">
        <v>0</v>
      </c>
      <c r="D1" s="15" t="s">
        <v>6</v>
      </c>
      <c r="E1" s="15" t="s">
        <v>23</v>
      </c>
      <c r="F1" s="9" t="s">
        <v>18</v>
      </c>
      <c r="G1" s="8" t="s">
        <v>177</v>
      </c>
      <c r="J1" s="6" t="s">
        <v>5</v>
      </c>
      <c r="L1" s="23">
        <f ca="1">_xlfn.SHEET()</f>
        <v>13</v>
      </c>
    </row>
    <row r="2" spans="1:12" ht="15.75" customHeight="1" x14ac:dyDescent="0.2">
      <c r="A2" s="10" t="s">
        <v>19</v>
      </c>
      <c r="B2" s="33">
        <v>1</v>
      </c>
      <c r="C2" s="43">
        <v>35</v>
      </c>
      <c r="D2" s="33" t="s">
        <v>85</v>
      </c>
      <c r="E2" s="33" t="s">
        <v>86</v>
      </c>
      <c r="F2" s="35">
        <v>0.16842592592486955</v>
      </c>
      <c r="G2" s="11" t="s">
        <v>186</v>
      </c>
      <c r="J2" s="2">
        <v>0.41666666666666669</v>
      </c>
      <c r="L2" s="24"/>
    </row>
    <row r="3" spans="1:12" ht="15.75" customHeight="1" x14ac:dyDescent="0.2">
      <c r="A3" s="10"/>
      <c r="C3" s="12"/>
      <c r="L3" s="24"/>
    </row>
    <row r="4" spans="1:12" ht="15.75" customHeight="1" x14ac:dyDescent="0.2">
      <c r="A4" s="10"/>
      <c r="C4" s="12"/>
      <c r="F4" s="12"/>
      <c r="L4" s="24"/>
    </row>
    <row r="5" spans="1:12" ht="15.75" customHeight="1" x14ac:dyDescent="0.2">
      <c r="C5" s="12"/>
    </row>
    <row r="6" spans="1:12" ht="15.75" customHeight="1" x14ac:dyDescent="0.2">
      <c r="C6" s="12"/>
    </row>
    <row r="7" spans="1:12" ht="15.75" customHeight="1" x14ac:dyDescent="0.2">
      <c r="C7" s="12"/>
    </row>
    <row r="8" spans="1:12" ht="15.75" customHeight="1" x14ac:dyDescent="0.2">
      <c r="C8" s="12"/>
    </row>
    <row r="9" spans="1:12" ht="15.75" customHeight="1" x14ac:dyDescent="0.2">
      <c r="C9" s="12"/>
    </row>
    <row r="10" spans="1:12" ht="15.75" customHeight="1" x14ac:dyDescent="0.2">
      <c r="C10" s="12"/>
      <c r="I10"/>
      <c r="J10"/>
    </row>
    <row r="11" spans="1:12" ht="15.75" customHeight="1" x14ac:dyDescent="0.2">
      <c r="C11" s="12"/>
    </row>
    <row r="12" spans="1:12" ht="15.75" customHeight="1" x14ac:dyDescent="0.2">
      <c r="C12" s="12"/>
    </row>
    <row r="13" spans="1:12" ht="15.75" customHeight="1" x14ac:dyDescent="0.2">
      <c r="C13" s="12"/>
    </row>
    <row r="14" spans="1:12" ht="15.75" customHeight="1" x14ac:dyDescent="0.2">
      <c r="C14" s="12"/>
    </row>
    <row r="15" spans="1:12" ht="15.75" customHeight="1" x14ac:dyDescent="0.2">
      <c r="C15" s="12"/>
    </row>
    <row r="16" spans="1:12" ht="15.75" customHeight="1" x14ac:dyDescent="0.2">
      <c r="C16" s="12"/>
    </row>
    <row r="17" spans="3:3" ht="15.75" customHeight="1" x14ac:dyDescent="0.2">
      <c r="C17" s="12"/>
    </row>
    <row r="18" spans="3:3" ht="15.75" customHeight="1" x14ac:dyDescent="0.2">
      <c r="C18" s="12"/>
    </row>
    <row r="19" spans="3:3" ht="15.75" customHeight="1" x14ac:dyDescent="0.2">
      <c r="C19" s="12"/>
    </row>
    <row r="20" spans="3:3" ht="15.75" customHeight="1" x14ac:dyDescent="0.2">
      <c r="C20" s="12"/>
    </row>
    <row r="21" spans="3:3" ht="15.75" customHeight="1" x14ac:dyDescent="0.2">
      <c r="C21" s="12"/>
    </row>
    <row r="22" spans="3:3" ht="15" x14ac:dyDescent="0.2">
      <c r="C22" s="12"/>
    </row>
    <row r="23" spans="3:3" ht="15" x14ac:dyDescent="0.2">
      <c r="C23" s="12"/>
    </row>
    <row r="24" spans="3:3" ht="15" x14ac:dyDescent="0.2">
      <c r="C24" s="12"/>
    </row>
    <row r="25" spans="3:3" ht="15" x14ac:dyDescent="0.2">
      <c r="C25" s="12"/>
    </row>
    <row r="26" spans="3:3" ht="15" x14ac:dyDescent="0.2">
      <c r="C26" s="12"/>
    </row>
    <row r="27" spans="3:3" ht="15" x14ac:dyDescent="0.2">
      <c r="C27" s="12"/>
    </row>
    <row r="28" spans="3:3" ht="15" x14ac:dyDescent="0.2">
      <c r="C28" s="12"/>
    </row>
    <row r="29" spans="3:3" ht="15" x14ac:dyDescent="0.2">
      <c r="C29" s="12"/>
    </row>
    <row r="30" spans="3:3" ht="15" x14ac:dyDescent="0.2">
      <c r="C30" s="12"/>
    </row>
    <row r="31" spans="3:3" ht="15" x14ac:dyDescent="0.2">
      <c r="C31" s="12"/>
    </row>
    <row r="32" spans="3:3" ht="15" x14ac:dyDescent="0.2">
      <c r="C32" s="12"/>
    </row>
    <row r="33" spans="3:3" ht="15" x14ac:dyDescent="0.2">
      <c r="C33" s="12"/>
    </row>
    <row r="34" spans="3:3" ht="15" x14ac:dyDescent="0.2">
      <c r="C34" s="12"/>
    </row>
    <row r="35" spans="3:3" ht="15" x14ac:dyDescent="0.2">
      <c r="C35" s="12"/>
    </row>
    <row r="36" spans="3:3" ht="15" x14ac:dyDescent="0.2">
      <c r="C36" s="12"/>
    </row>
    <row r="37" spans="3:3" ht="15" x14ac:dyDescent="0.2">
      <c r="C37" s="12"/>
    </row>
    <row r="38" spans="3:3" ht="15" x14ac:dyDescent="0.2">
      <c r="C38" s="12"/>
    </row>
    <row r="39" spans="3:3" ht="15" x14ac:dyDescent="0.2">
      <c r="C39" s="12"/>
    </row>
    <row r="40" spans="3:3" ht="15" x14ac:dyDescent="0.2">
      <c r="C40" s="12"/>
    </row>
    <row r="41" spans="3:3" ht="15" x14ac:dyDescent="0.2">
      <c r="C41" s="12"/>
    </row>
    <row r="42" spans="3:3" ht="15" x14ac:dyDescent="0.2">
      <c r="C42" s="12"/>
    </row>
    <row r="43" spans="3:3" ht="15" x14ac:dyDescent="0.2">
      <c r="C43" s="12"/>
    </row>
    <row r="44" spans="3:3" ht="15" x14ac:dyDescent="0.2">
      <c r="C44" s="12"/>
    </row>
    <row r="45" spans="3:3" ht="15" x14ac:dyDescent="0.2">
      <c r="C45" s="12"/>
    </row>
    <row r="46" spans="3:3" ht="15" x14ac:dyDescent="0.2">
      <c r="C46" s="12"/>
    </row>
    <row r="47" spans="3:3" ht="15" x14ac:dyDescent="0.2">
      <c r="C47" s="12"/>
    </row>
    <row r="48" spans="3:3" ht="15" x14ac:dyDescent="0.2">
      <c r="C48" s="12"/>
    </row>
    <row r="49" spans="3:3" ht="15" x14ac:dyDescent="0.2">
      <c r="C49" s="12"/>
    </row>
    <row r="50" spans="3:3" ht="15" x14ac:dyDescent="0.2">
      <c r="C50" s="12"/>
    </row>
    <row r="51" spans="3:3" ht="15" x14ac:dyDescent="0.2">
      <c r="C51" s="12"/>
    </row>
    <row r="52" spans="3:3" ht="15" x14ac:dyDescent="0.2">
      <c r="C52" s="12"/>
    </row>
    <row r="53" spans="3:3" ht="15" x14ac:dyDescent="0.2">
      <c r="C53" s="12"/>
    </row>
    <row r="54" spans="3:3" ht="15" x14ac:dyDescent="0.2">
      <c r="C54" s="12"/>
    </row>
    <row r="55" spans="3:3" ht="15" x14ac:dyDescent="0.2">
      <c r="C55" s="12"/>
    </row>
    <row r="56" spans="3:3" ht="15" x14ac:dyDescent="0.2">
      <c r="C56" s="12"/>
    </row>
    <row r="57" spans="3:3" ht="15" x14ac:dyDescent="0.2">
      <c r="C57" s="12"/>
    </row>
    <row r="58" spans="3:3" ht="15" x14ac:dyDescent="0.2">
      <c r="C58" s="12"/>
    </row>
    <row r="59" spans="3:3" ht="15" x14ac:dyDescent="0.2">
      <c r="C59" s="12"/>
    </row>
    <row r="60" spans="3:3" ht="15" x14ac:dyDescent="0.2">
      <c r="C60" s="12"/>
    </row>
    <row r="61" spans="3:3" ht="15" x14ac:dyDescent="0.2">
      <c r="C61" s="12"/>
    </row>
    <row r="62" spans="3:3" ht="15" x14ac:dyDescent="0.2">
      <c r="C62" s="12"/>
    </row>
    <row r="63" spans="3:3" ht="15" x14ac:dyDescent="0.2">
      <c r="C63" s="12"/>
    </row>
    <row r="64" spans="3:3" ht="15" x14ac:dyDescent="0.2">
      <c r="C64" s="12"/>
    </row>
    <row r="65" spans="3:3" ht="15" x14ac:dyDescent="0.2">
      <c r="C65" s="12"/>
    </row>
    <row r="66" spans="3:3" ht="15" x14ac:dyDescent="0.2">
      <c r="C66" s="12"/>
    </row>
    <row r="67" spans="3:3" ht="15" x14ac:dyDescent="0.2">
      <c r="C67" s="12"/>
    </row>
    <row r="68" spans="3:3" ht="15" x14ac:dyDescent="0.2">
      <c r="C68" s="12"/>
    </row>
    <row r="69" spans="3:3" ht="15" x14ac:dyDescent="0.2">
      <c r="C69" s="12"/>
    </row>
    <row r="70" spans="3:3" ht="15" x14ac:dyDescent="0.2">
      <c r="C70" s="12"/>
    </row>
    <row r="71" spans="3:3" ht="15" x14ac:dyDescent="0.2">
      <c r="C71" s="12"/>
    </row>
    <row r="72" spans="3:3" ht="15" x14ac:dyDescent="0.2">
      <c r="C72" s="12"/>
    </row>
    <row r="73" spans="3:3" ht="15" x14ac:dyDescent="0.2">
      <c r="C73" s="12"/>
    </row>
    <row r="74" spans="3:3" ht="15" x14ac:dyDescent="0.2">
      <c r="C74" s="12"/>
    </row>
    <row r="75" spans="3:3" ht="15" x14ac:dyDescent="0.2">
      <c r="C75" s="12"/>
    </row>
    <row r="76" spans="3:3" ht="15" x14ac:dyDescent="0.2">
      <c r="C76" s="12"/>
    </row>
    <row r="77" spans="3:3" ht="15" x14ac:dyDescent="0.2">
      <c r="C77" s="12"/>
    </row>
    <row r="78" spans="3:3" ht="15" x14ac:dyDescent="0.2">
      <c r="C78" s="12"/>
    </row>
    <row r="79" spans="3:3" ht="15" x14ac:dyDescent="0.2">
      <c r="C79" s="12"/>
    </row>
    <row r="80" spans="3:3" ht="15" x14ac:dyDescent="0.2">
      <c r="C80" s="12"/>
    </row>
    <row r="81" spans="3:3" ht="15" x14ac:dyDescent="0.2">
      <c r="C81" s="12"/>
    </row>
    <row r="82" spans="3:3" ht="15" x14ac:dyDescent="0.2">
      <c r="C82" s="12"/>
    </row>
    <row r="83" spans="3:3" ht="15" x14ac:dyDescent="0.2">
      <c r="C83" s="12"/>
    </row>
    <row r="84" spans="3:3" ht="15" x14ac:dyDescent="0.2">
      <c r="C84" s="12"/>
    </row>
    <row r="85" spans="3:3" ht="15" x14ac:dyDescent="0.2">
      <c r="C85" s="12"/>
    </row>
    <row r="86" spans="3:3" ht="15" x14ac:dyDescent="0.2">
      <c r="C86" s="12"/>
    </row>
    <row r="87" spans="3:3" ht="15" x14ac:dyDescent="0.2">
      <c r="C87" s="12"/>
    </row>
    <row r="88" spans="3:3" ht="15" x14ac:dyDescent="0.2">
      <c r="C88" s="12"/>
    </row>
    <row r="89" spans="3:3" ht="15" x14ac:dyDescent="0.2">
      <c r="C89" s="12"/>
    </row>
    <row r="90" spans="3:3" ht="15" x14ac:dyDescent="0.2">
      <c r="C90" s="12"/>
    </row>
    <row r="91" spans="3:3" ht="15" x14ac:dyDescent="0.2">
      <c r="C91" s="12"/>
    </row>
    <row r="92" spans="3:3" ht="15" x14ac:dyDescent="0.2">
      <c r="C92" s="12"/>
    </row>
    <row r="93" spans="3:3" ht="15" x14ac:dyDescent="0.2">
      <c r="C93" s="12"/>
    </row>
    <row r="94" spans="3:3" ht="15" x14ac:dyDescent="0.2">
      <c r="C94" s="12"/>
    </row>
    <row r="95" spans="3:3" ht="15" x14ac:dyDescent="0.2">
      <c r="C95" s="12"/>
    </row>
    <row r="96" spans="3:3" ht="15" x14ac:dyDescent="0.2">
      <c r="C96" s="12"/>
    </row>
    <row r="97" spans="3:3" ht="15" x14ac:dyDescent="0.2">
      <c r="C97" s="12"/>
    </row>
    <row r="98" spans="3:3" ht="15" x14ac:dyDescent="0.2">
      <c r="C98" s="12"/>
    </row>
    <row r="99" spans="3:3" ht="15" x14ac:dyDescent="0.2">
      <c r="C99" s="12"/>
    </row>
    <row r="100" spans="3:3" ht="15" x14ac:dyDescent="0.2">
      <c r="C100" s="12"/>
    </row>
    <row r="101" spans="3:3" ht="15" x14ac:dyDescent="0.2">
      <c r="C101" s="12"/>
    </row>
    <row r="102" spans="3:3" ht="15" x14ac:dyDescent="0.2">
      <c r="C102" s="12"/>
    </row>
    <row r="103" spans="3:3" ht="15" x14ac:dyDescent="0.2">
      <c r="C103" s="12"/>
    </row>
    <row r="104" spans="3:3" ht="15" x14ac:dyDescent="0.2">
      <c r="C104" s="12"/>
    </row>
    <row r="105" spans="3:3" ht="15" x14ac:dyDescent="0.2">
      <c r="C105" s="12"/>
    </row>
    <row r="106" spans="3:3" ht="15" x14ac:dyDescent="0.2">
      <c r="C106" s="12"/>
    </row>
    <row r="107" spans="3:3" ht="15" x14ac:dyDescent="0.2">
      <c r="C107" s="12"/>
    </row>
    <row r="108" spans="3:3" ht="15" x14ac:dyDescent="0.2">
      <c r="C108" s="12"/>
    </row>
    <row r="109" spans="3:3" ht="15" x14ac:dyDescent="0.2">
      <c r="C109" s="12"/>
    </row>
    <row r="110" spans="3:3" ht="15" x14ac:dyDescent="0.2">
      <c r="C110" s="12"/>
    </row>
    <row r="111" spans="3:3" ht="15" x14ac:dyDescent="0.2">
      <c r="C111" s="12"/>
    </row>
    <row r="112" spans="3:3" ht="15" x14ac:dyDescent="0.2">
      <c r="C112" s="12"/>
    </row>
    <row r="113" spans="3:3" ht="15" x14ac:dyDescent="0.2">
      <c r="C113" s="12"/>
    </row>
    <row r="114" spans="3:3" ht="15" x14ac:dyDescent="0.2">
      <c r="C114" s="12"/>
    </row>
    <row r="115" spans="3:3" ht="15" x14ac:dyDescent="0.2">
      <c r="C115" s="12"/>
    </row>
    <row r="116" spans="3:3" ht="15" x14ac:dyDescent="0.2">
      <c r="C116" s="12"/>
    </row>
    <row r="117" spans="3:3" ht="15" x14ac:dyDescent="0.2">
      <c r="C117" s="12"/>
    </row>
    <row r="118" spans="3:3" ht="15" x14ac:dyDescent="0.2">
      <c r="C118" s="12"/>
    </row>
    <row r="119" spans="3:3" ht="15" x14ac:dyDescent="0.2">
      <c r="C119" s="12"/>
    </row>
    <row r="120" spans="3:3" ht="15" x14ac:dyDescent="0.2">
      <c r="C120" s="12"/>
    </row>
    <row r="121" spans="3:3" ht="15" x14ac:dyDescent="0.2">
      <c r="C121" s="12"/>
    </row>
    <row r="122" spans="3:3" ht="15" x14ac:dyDescent="0.2">
      <c r="C122" s="12"/>
    </row>
    <row r="123" spans="3:3" ht="15" x14ac:dyDescent="0.2">
      <c r="C123" s="12"/>
    </row>
    <row r="124" spans="3:3" ht="15" x14ac:dyDescent="0.2">
      <c r="C124" s="12"/>
    </row>
    <row r="125" spans="3:3" ht="15" x14ac:dyDescent="0.2">
      <c r="C125" s="12"/>
    </row>
    <row r="126" spans="3:3" ht="15" x14ac:dyDescent="0.2">
      <c r="C126" s="12"/>
    </row>
    <row r="127" spans="3:3" ht="15" x14ac:dyDescent="0.2">
      <c r="C127" s="12"/>
    </row>
    <row r="128" spans="3:3" ht="15" x14ac:dyDescent="0.2">
      <c r="C128" s="12"/>
    </row>
    <row r="129" spans="3:3" ht="15" x14ac:dyDescent="0.2">
      <c r="C129" s="12"/>
    </row>
    <row r="130" spans="3:3" ht="15" x14ac:dyDescent="0.2">
      <c r="C130" s="12"/>
    </row>
    <row r="131" spans="3:3" ht="15" x14ac:dyDescent="0.2">
      <c r="C131" s="12"/>
    </row>
    <row r="132" spans="3:3" ht="15" x14ac:dyDescent="0.2">
      <c r="C132" s="12"/>
    </row>
    <row r="133" spans="3:3" ht="15" x14ac:dyDescent="0.2">
      <c r="C133" s="12"/>
    </row>
    <row r="134" spans="3:3" ht="15" x14ac:dyDescent="0.2">
      <c r="C134" s="12"/>
    </row>
    <row r="135" spans="3:3" ht="15" x14ac:dyDescent="0.2">
      <c r="C135" s="12"/>
    </row>
    <row r="136" spans="3:3" ht="15" x14ac:dyDescent="0.2">
      <c r="C136" s="12"/>
    </row>
    <row r="137" spans="3:3" ht="15" x14ac:dyDescent="0.2">
      <c r="C137" s="12"/>
    </row>
    <row r="138" spans="3:3" ht="15" x14ac:dyDescent="0.2">
      <c r="C138" s="12"/>
    </row>
    <row r="139" spans="3:3" ht="15" x14ac:dyDescent="0.2">
      <c r="C139" s="12"/>
    </row>
    <row r="140" spans="3:3" ht="15" x14ac:dyDescent="0.2">
      <c r="C140" s="12"/>
    </row>
    <row r="141" spans="3:3" ht="15" x14ac:dyDescent="0.2">
      <c r="C141" s="12"/>
    </row>
    <row r="142" spans="3:3" ht="15" x14ac:dyDescent="0.2">
      <c r="C142" s="12"/>
    </row>
    <row r="143" spans="3:3" ht="15" x14ac:dyDescent="0.2">
      <c r="C143" s="12"/>
    </row>
    <row r="144" spans="3:3" ht="15" x14ac:dyDescent="0.2">
      <c r="C144" s="12"/>
    </row>
    <row r="145" spans="3:3" ht="15" x14ac:dyDescent="0.2">
      <c r="C145" s="12"/>
    </row>
    <row r="146" spans="3:3" ht="15" x14ac:dyDescent="0.2">
      <c r="C146" s="12"/>
    </row>
    <row r="147" spans="3:3" ht="15" x14ac:dyDescent="0.2">
      <c r="C147" s="12"/>
    </row>
    <row r="148" spans="3:3" ht="15" x14ac:dyDescent="0.2">
      <c r="C148" s="12"/>
    </row>
    <row r="149" spans="3:3" ht="15" x14ac:dyDescent="0.2">
      <c r="C149" s="12"/>
    </row>
    <row r="150" spans="3:3" ht="15" x14ac:dyDescent="0.2">
      <c r="C150" s="12"/>
    </row>
    <row r="151" spans="3:3" ht="15" x14ac:dyDescent="0.2">
      <c r="C151" s="12"/>
    </row>
    <row r="152" spans="3:3" ht="15" x14ac:dyDescent="0.2">
      <c r="C152" s="12"/>
    </row>
    <row r="153" spans="3:3" ht="15" x14ac:dyDescent="0.2">
      <c r="C153" s="12"/>
    </row>
    <row r="154" spans="3:3" ht="15" x14ac:dyDescent="0.2">
      <c r="C154" s="12"/>
    </row>
    <row r="155" spans="3:3" ht="15" x14ac:dyDescent="0.2">
      <c r="C155" s="12"/>
    </row>
    <row r="156" spans="3:3" ht="15" x14ac:dyDescent="0.2">
      <c r="C156" s="12"/>
    </row>
    <row r="157" spans="3:3" ht="15" x14ac:dyDescent="0.2">
      <c r="C157" s="12"/>
    </row>
    <row r="158" spans="3:3" ht="15" x14ac:dyDescent="0.2">
      <c r="C158" s="12"/>
    </row>
    <row r="159" spans="3:3" ht="15" x14ac:dyDescent="0.2">
      <c r="C159" s="12"/>
    </row>
    <row r="160" spans="3:3" ht="15" x14ac:dyDescent="0.2">
      <c r="C160" s="12"/>
    </row>
    <row r="161" spans="3:3" ht="15" x14ac:dyDescent="0.2">
      <c r="C161" s="12"/>
    </row>
    <row r="162" spans="3:3" ht="15" x14ac:dyDescent="0.2">
      <c r="C162" s="12"/>
    </row>
    <row r="163" spans="3:3" ht="15" x14ac:dyDescent="0.2">
      <c r="C163" s="12"/>
    </row>
    <row r="164" spans="3:3" ht="15" x14ac:dyDescent="0.2">
      <c r="C164" s="12"/>
    </row>
    <row r="165" spans="3:3" ht="15" x14ac:dyDescent="0.2">
      <c r="C165" s="12"/>
    </row>
    <row r="166" spans="3:3" ht="15" x14ac:dyDescent="0.2">
      <c r="C166" s="12"/>
    </row>
    <row r="167" spans="3:3" ht="15" x14ac:dyDescent="0.2">
      <c r="C167" s="12"/>
    </row>
    <row r="168" spans="3:3" ht="15" x14ac:dyDescent="0.2">
      <c r="C168" s="12"/>
    </row>
    <row r="169" spans="3:3" ht="15" x14ac:dyDescent="0.2">
      <c r="C169" s="12"/>
    </row>
    <row r="170" spans="3:3" ht="15" x14ac:dyDescent="0.2">
      <c r="C170" s="12"/>
    </row>
    <row r="171" spans="3:3" ht="15" x14ac:dyDescent="0.2">
      <c r="C171" s="12"/>
    </row>
    <row r="172" spans="3:3" ht="15" x14ac:dyDescent="0.2">
      <c r="C172" s="12"/>
    </row>
    <row r="173" spans="3:3" ht="15" x14ac:dyDescent="0.2">
      <c r="C173" s="12"/>
    </row>
    <row r="174" spans="3:3" ht="15" x14ac:dyDescent="0.2">
      <c r="C174" s="12"/>
    </row>
    <row r="175" spans="3:3" ht="15" x14ac:dyDescent="0.2">
      <c r="C175" s="12"/>
    </row>
    <row r="176" spans="3:3" ht="15" x14ac:dyDescent="0.2">
      <c r="C176" s="12"/>
    </row>
    <row r="177" spans="3:3" ht="15" x14ac:dyDescent="0.2">
      <c r="C177" s="12"/>
    </row>
    <row r="178" spans="3:3" ht="15" x14ac:dyDescent="0.2">
      <c r="C178" s="12"/>
    </row>
    <row r="179" spans="3:3" ht="15" x14ac:dyDescent="0.2">
      <c r="C179" s="12"/>
    </row>
    <row r="180" spans="3:3" ht="15" x14ac:dyDescent="0.2">
      <c r="C180" s="12"/>
    </row>
    <row r="181" spans="3:3" ht="15" x14ac:dyDescent="0.2">
      <c r="C181" s="12"/>
    </row>
    <row r="182" spans="3:3" ht="15" x14ac:dyDescent="0.2">
      <c r="C182" s="12"/>
    </row>
    <row r="183" spans="3:3" ht="15" x14ac:dyDescent="0.2">
      <c r="C183" s="12"/>
    </row>
    <row r="184" spans="3:3" ht="15" x14ac:dyDescent="0.2">
      <c r="C184" s="12"/>
    </row>
    <row r="185" spans="3:3" ht="15" x14ac:dyDescent="0.2">
      <c r="C185" s="12"/>
    </row>
    <row r="186" spans="3:3" ht="15" x14ac:dyDescent="0.2">
      <c r="C186" s="12"/>
    </row>
    <row r="187" spans="3:3" ht="15" x14ac:dyDescent="0.2">
      <c r="C187" s="12"/>
    </row>
    <row r="188" spans="3:3" ht="15" x14ac:dyDescent="0.2">
      <c r="C188" s="12"/>
    </row>
    <row r="189" spans="3:3" ht="15" x14ac:dyDescent="0.2">
      <c r="C189" s="12"/>
    </row>
    <row r="190" spans="3:3" ht="15" x14ac:dyDescent="0.2">
      <c r="C190" s="12"/>
    </row>
    <row r="191" spans="3:3" ht="15" x14ac:dyDescent="0.2">
      <c r="C191" s="12"/>
    </row>
    <row r="192" spans="3:3" ht="15" x14ac:dyDescent="0.2">
      <c r="C192" s="12"/>
    </row>
    <row r="193" spans="3:3" ht="15" x14ac:dyDescent="0.2">
      <c r="C193" s="12"/>
    </row>
    <row r="194" spans="3:3" ht="15" x14ac:dyDescent="0.2">
      <c r="C194" s="12"/>
    </row>
    <row r="195" spans="3:3" ht="15" x14ac:dyDescent="0.2">
      <c r="C195" s="12"/>
    </row>
    <row r="196" spans="3:3" ht="15" x14ac:dyDescent="0.2">
      <c r="C196" s="12"/>
    </row>
    <row r="197" spans="3:3" ht="15" x14ac:dyDescent="0.2">
      <c r="C197" s="12"/>
    </row>
    <row r="198" spans="3:3" ht="15" x14ac:dyDescent="0.2">
      <c r="C198" s="12"/>
    </row>
    <row r="199" spans="3:3" ht="15" x14ac:dyDescent="0.2">
      <c r="C199" s="12"/>
    </row>
    <row r="200" spans="3:3" ht="15" x14ac:dyDescent="0.2">
      <c r="C200" s="12"/>
    </row>
    <row r="201" spans="3:3" ht="15" x14ac:dyDescent="0.2">
      <c r="C201" s="12"/>
    </row>
    <row r="202" spans="3:3" ht="15" x14ac:dyDescent="0.2">
      <c r="C202" s="12"/>
    </row>
    <row r="203" spans="3:3" ht="15" x14ac:dyDescent="0.2">
      <c r="C203" s="12"/>
    </row>
    <row r="204" spans="3:3" ht="15" x14ac:dyDescent="0.2">
      <c r="C204" s="12"/>
    </row>
    <row r="205" spans="3:3" ht="15" x14ac:dyDescent="0.2">
      <c r="C205" s="12"/>
    </row>
    <row r="206" spans="3:3" ht="15" x14ac:dyDescent="0.2">
      <c r="C206" s="12"/>
    </row>
    <row r="207" spans="3:3" ht="15" x14ac:dyDescent="0.2">
      <c r="C207" s="12"/>
    </row>
    <row r="208" spans="3:3" ht="15" x14ac:dyDescent="0.2">
      <c r="C208" s="12"/>
    </row>
    <row r="209" spans="3:3" ht="15" x14ac:dyDescent="0.2">
      <c r="C209" s="12"/>
    </row>
    <row r="210" spans="3:3" ht="15" x14ac:dyDescent="0.2">
      <c r="C210" s="12"/>
    </row>
    <row r="211" spans="3:3" ht="15" x14ac:dyDescent="0.2">
      <c r="C211" s="12"/>
    </row>
    <row r="212" spans="3:3" ht="15" x14ac:dyDescent="0.2">
      <c r="C212" s="12"/>
    </row>
    <row r="213" spans="3:3" ht="15" x14ac:dyDescent="0.2">
      <c r="C213" s="12"/>
    </row>
    <row r="214" spans="3:3" ht="15" x14ac:dyDescent="0.2">
      <c r="C214" s="12"/>
    </row>
    <row r="215" spans="3:3" ht="15" x14ac:dyDescent="0.2">
      <c r="C215" s="12"/>
    </row>
    <row r="216" spans="3:3" ht="15" x14ac:dyDescent="0.2">
      <c r="C216" s="12"/>
    </row>
    <row r="217" spans="3:3" ht="15" x14ac:dyDescent="0.2">
      <c r="C217" s="12"/>
    </row>
    <row r="218" spans="3:3" ht="15" x14ac:dyDescent="0.2">
      <c r="C218" s="12"/>
    </row>
    <row r="219" spans="3:3" ht="15" x14ac:dyDescent="0.2">
      <c r="C219" s="12"/>
    </row>
    <row r="220" spans="3:3" ht="15" x14ac:dyDescent="0.2">
      <c r="C220" s="12"/>
    </row>
    <row r="221" spans="3:3" ht="15" x14ac:dyDescent="0.2">
      <c r="C221" s="12"/>
    </row>
    <row r="222" spans="3:3" ht="15" x14ac:dyDescent="0.2">
      <c r="C222" s="12"/>
    </row>
    <row r="223" spans="3:3" ht="15" x14ac:dyDescent="0.2">
      <c r="C223" s="12"/>
    </row>
    <row r="224" spans="3:3" ht="15" x14ac:dyDescent="0.2">
      <c r="C224" s="12"/>
    </row>
    <row r="225" spans="3:3" ht="15" x14ac:dyDescent="0.2">
      <c r="C225" s="12"/>
    </row>
    <row r="226" spans="3:3" ht="15" x14ac:dyDescent="0.2">
      <c r="C226" s="12"/>
    </row>
    <row r="227" spans="3:3" ht="15" x14ac:dyDescent="0.2">
      <c r="C227" s="12"/>
    </row>
    <row r="228" spans="3:3" ht="15" x14ac:dyDescent="0.2">
      <c r="C228" s="12"/>
    </row>
    <row r="229" spans="3:3" ht="15" x14ac:dyDescent="0.2">
      <c r="C229" s="12"/>
    </row>
    <row r="230" spans="3:3" ht="15" x14ac:dyDescent="0.2">
      <c r="C230" s="12"/>
    </row>
    <row r="231" spans="3:3" ht="15" x14ac:dyDescent="0.2">
      <c r="C231" s="12"/>
    </row>
    <row r="232" spans="3:3" ht="15" x14ac:dyDescent="0.2">
      <c r="C232" s="12"/>
    </row>
    <row r="233" spans="3:3" ht="15" x14ac:dyDescent="0.2">
      <c r="C233" s="12"/>
    </row>
    <row r="234" spans="3:3" ht="15" x14ac:dyDescent="0.2">
      <c r="C234" s="12"/>
    </row>
    <row r="235" spans="3:3" ht="15" x14ac:dyDescent="0.2">
      <c r="C235" s="12"/>
    </row>
    <row r="236" spans="3:3" ht="15" x14ac:dyDescent="0.2">
      <c r="C236" s="12"/>
    </row>
    <row r="237" spans="3:3" ht="15" x14ac:dyDescent="0.2">
      <c r="C237" s="12"/>
    </row>
    <row r="238" spans="3:3" ht="15" x14ac:dyDescent="0.2">
      <c r="C238" s="12"/>
    </row>
    <row r="239" spans="3:3" ht="15" x14ac:dyDescent="0.2">
      <c r="C239" s="12"/>
    </row>
    <row r="240" spans="3:3" ht="15" x14ac:dyDescent="0.2">
      <c r="C240" s="12"/>
    </row>
    <row r="241" spans="3:3" ht="15" x14ac:dyDescent="0.2">
      <c r="C241" s="12"/>
    </row>
    <row r="242" spans="3:3" ht="15" x14ac:dyDescent="0.2">
      <c r="C242" s="12"/>
    </row>
    <row r="243" spans="3:3" ht="15" x14ac:dyDescent="0.2">
      <c r="C243" s="12"/>
    </row>
    <row r="244" spans="3:3" ht="15" x14ac:dyDescent="0.2">
      <c r="C244" s="12"/>
    </row>
    <row r="245" spans="3:3" ht="15" x14ac:dyDescent="0.2">
      <c r="C245" s="12"/>
    </row>
    <row r="246" spans="3:3" ht="15" x14ac:dyDescent="0.2">
      <c r="C246" s="12"/>
    </row>
    <row r="247" spans="3:3" ht="15" x14ac:dyDescent="0.2">
      <c r="C247" s="12"/>
    </row>
    <row r="248" spans="3:3" ht="15" x14ac:dyDescent="0.2">
      <c r="C248" s="12"/>
    </row>
    <row r="249" spans="3:3" ht="15" x14ac:dyDescent="0.2">
      <c r="C249" s="12"/>
    </row>
    <row r="250" spans="3:3" ht="15" x14ac:dyDescent="0.2">
      <c r="C250" s="12"/>
    </row>
    <row r="251" spans="3:3" ht="15" x14ac:dyDescent="0.2">
      <c r="C251" s="12"/>
    </row>
    <row r="252" spans="3:3" ht="15" x14ac:dyDescent="0.2">
      <c r="C252" s="12"/>
    </row>
    <row r="253" spans="3:3" ht="15" x14ac:dyDescent="0.2">
      <c r="C253" s="12"/>
    </row>
    <row r="254" spans="3:3" ht="15" x14ac:dyDescent="0.2">
      <c r="C254" s="12"/>
    </row>
    <row r="255" spans="3:3" ht="15" x14ac:dyDescent="0.2">
      <c r="C255" s="12"/>
    </row>
    <row r="256" spans="3:3" ht="15" x14ac:dyDescent="0.2">
      <c r="C256" s="12"/>
    </row>
    <row r="257" spans="3:3" ht="15" x14ac:dyDescent="0.2">
      <c r="C257" s="12"/>
    </row>
    <row r="258" spans="3:3" ht="15" x14ac:dyDescent="0.2">
      <c r="C258" s="12"/>
    </row>
    <row r="259" spans="3:3" ht="15" x14ac:dyDescent="0.2">
      <c r="C259" s="12"/>
    </row>
    <row r="260" spans="3:3" ht="15" x14ac:dyDescent="0.2">
      <c r="C260" s="12"/>
    </row>
    <row r="261" spans="3:3" ht="15" x14ac:dyDescent="0.2">
      <c r="C261" s="12"/>
    </row>
    <row r="262" spans="3:3" ht="15" x14ac:dyDescent="0.2">
      <c r="C262" s="12"/>
    </row>
    <row r="263" spans="3:3" ht="15" x14ac:dyDescent="0.2">
      <c r="C263" s="12"/>
    </row>
    <row r="264" spans="3:3" ht="15" x14ac:dyDescent="0.2">
      <c r="C264" s="12"/>
    </row>
    <row r="265" spans="3:3" ht="15" x14ac:dyDescent="0.2">
      <c r="C265" s="12"/>
    </row>
    <row r="266" spans="3:3" ht="15" x14ac:dyDescent="0.2">
      <c r="C266" s="12"/>
    </row>
    <row r="267" spans="3:3" ht="15" x14ac:dyDescent="0.2">
      <c r="C267" s="12"/>
    </row>
    <row r="268" spans="3:3" ht="15" x14ac:dyDescent="0.2">
      <c r="C268" s="12"/>
    </row>
    <row r="269" spans="3:3" ht="15" x14ac:dyDescent="0.2">
      <c r="C269" s="12"/>
    </row>
    <row r="270" spans="3:3" ht="15" x14ac:dyDescent="0.2">
      <c r="C270" s="12"/>
    </row>
    <row r="271" spans="3:3" ht="15" x14ac:dyDescent="0.2">
      <c r="C271" s="12"/>
    </row>
    <row r="272" spans="3:3" ht="15" x14ac:dyDescent="0.2">
      <c r="C272" s="12"/>
    </row>
    <row r="273" spans="3:3" ht="15" x14ac:dyDescent="0.2">
      <c r="C273" s="12"/>
    </row>
    <row r="274" spans="3:3" ht="15" x14ac:dyDescent="0.2">
      <c r="C274" s="12"/>
    </row>
    <row r="275" spans="3:3" ht="15" x14ac:dyDescent="0.2">
      <c r="C275" s="12"/>
    </row>
    <row r="276" spans="3:3" ht="15" x14ac:dyDescent="0.2">
      <c r="C276" s="12"/>
    </row>
    <row r="277" spans="3:3" ht="15" x14ac:dyDescent="0.2">
      <c r="C277" s="12"/>
    </row>
    <row r="278" spans="3:3" ht="15" x14ac:dyDescent="0.2">
      <c r="C278" s="12"/>
    </row>
    <row r="279" spans="3:3" ht="15" x14ac:dyDescent="0.2">
      <c r="C279" s="12"/>
    </row>
    <row r="280" spans="3:3" ht="15" x14ac:dyDescent="0.2">
      <c r="C280" s="12"/>
    </row>
    <row r="281" spans="3:3" ht="15" x14ac:dyDescent="0.2">
      <c r="C281" s="12"/>
    </row>
    <row r="282" spans="3:3" ht="15" x14ac:dyDescent="0.2">
      <c r="C282" s="12"/>
    </row>
    <row r="283" spans="3:3" ht="15" x14ac:dyDescent="0.2">
      <c r="C283" s="12"/>
    </row>
    <row r="284" spans="3:3" ht="15" x14ac:dyDescent="0.2">
      <c r="C284" s="12"/>
    </row>
    <row r="285" spans="3:3" ht="15" x14ac:dyDescent="0.2">
      <c r="C285" s="12"/>
    </row>
    <row r="286" spans="3:3" ht="15" x14ac:dyDescent="0.2">
      <c r="C286" s="12"/>
    </row>
    <row r="287" spans="3:3" ht="15" x14ac:dyDescent="0.2">
      <c r="C287" s="12"/>
    </row>
    <row r="288" spans="3:3" ht="15" x14ac:dyDescent="0.2">
      <c r="C288" s="12"/>
    </row>
    <row r="289" spans="3:3" ht="15" x14ac:dyDescent="0.2">
      <c r="C289" s="12"/>
    </row>
    <row r="290" spans="3:3" ht="15" x14ac:dyDescent="0.2">
      <c r="C290" s="12"/>
    </row>
    <row r="291" spans="3:3" ht="15" x14ac:dyDescent="0.2">
      <c r="C291" s="12"/>
    </row>
    <row r="292" spans="3:3" ht="15" x14ac:dyDescent="0.2">
      <c r="C292" s="12"/>
    </row>
    <row r="293" spans="3:3" ht="15" x14ac:dyDescent="0.2">
      <c r="C293" s="12"/>
    </row>
    <row r="294" spans="3:3" ht="15" x14ac:dyDescent="0.2">
      <c r="C294" s="12"/>
    </row>
    <row r="295" spans="3:3" ht="15" x14ac:dyDescent="0.2">
      <c r="C295" s="12"/>
    </row>
    <row r="296" spans="3:3" ht="15" x14ac:dyDescent="0.2">
      <c r="C296" s="12"/>
    </row>
    <row r="297" spans="3:3" ht="15" x14ac:dyDescent="0.2">
      <c r="C297" s="12"/>
    </row>
    <row r="298" spans="3:3" ht="15" x14ac:dyDescent="0.2">
      <c r="C298" s="12"/>
    </row>
    <row r="299" spans="3:3" ht="15" x14ac:dyDescent="0.2">
      <c r="C299" s="12"/>
    </row>
    <row r="300" spans="3:3" ht="15" x14ac:dyDescent="0.2">
      <c r="C300" s="12"/>
    </row>
    <row r="301" spans="3:3" ht="15" x14ac:dyDescent="0.2">
      <c r="C301" s="12"/>
    </row>
    <row r="302" spans="3:3" ht="15" x14ac:dyDescent="0.2">
      <c r="C302" s="12"/>
    </row>
    <row r="303" spans="3:3" ht="15" x14ac:dyDescent="0.2">
      <c r="C303" s="12"/>
    </row>
    <row r="304" spans="3:3" ht="15" x14ac:dyDescent="0.2">
      <c r="C304" s="12"/>
    </row>
    <row r="305" spans="3:3" ht="15" x14ac:dyDescent="0.2">
      <c r="C305" s="12"/>
    </row>
    <row r="306" spans="3:3" ht="15" x14ac:dyDescent="0.2">
      <c r="C306" s="12"/>
    </row>
    <row r="307" spans="3:3" ht="15" x14ac:dyDescent="0.2">
      <c r="C307" s="12"/>
    </row>
    <row r="308" spans="3:3" ht="15" x14ac:dyDescent="0.2">
      <c r="C308" s="12"/>
    </row>
    <row r="309" spans="3:3" ht="15" x14ac:dyDescent="0.2">
      <c r="C309" s="12"/>
    </row>
    <row r="310" spans="3:3" ht="15" x14ac:dyDescent="0.2">
      <c r="C310" s="12"/>
    </row>
    <row r="311" spans="3:3" ht="15" x14ac:dyDescent="0.2">
      <c r="C311" s="12"/>
    </row>
    <row r="312" spans="3:3" ht="15" x14ac:dyDescent="0.2">
      <c r="C312" s="12"/>
    </row>
    <row r="313" spans="3:3" ht="15" x14ac:dyDescent="0.2">
      <c r="C313" s="12"/>
    </row>
    <row r="314" spans="3:3" ht="15" x14ac:dyDescent="0.2">
      <c r="C314" s="12"/>
    </row>
    <row r="315" spans="3:3" ht="15" x14ac:dyDescent="0.2">
      <c r="C315" s="12"/>
    </row>
    <row r="316" spans="3:3" ht="15" x14ac:dyDescent="0.2">
      <c r="C316" s="12"/>
    </row>
    <row r="317" spans="3:3" ht="15" x14ac:dyDescent="0.2">
      <c r="C317" s="12"/>
    </row>
    <row r="318" spans="3:3" ht="15" x14ac:dyDescent="0.2">
      <c r="C318" s="12"/>
    </row>
    <row r="319" spans="3:3" ht="15" x14ac:dyDescent="0.2">
      <c r="C319" s="12"/>
    </row>
    <row r="320" spans="3:3" ht="15" x14ac:dyDescent="0.2">
      <c r="C320" s="12"/>
    </row>
    <row r="321" spans="3:3" ht="15" x14ac:dyDescent="0.2">
      <c r="C321" s="12"/>
    </row>
    <row r="322" spans="3:3" ht="15" x14ac:dyDescent="0.2">
      <c r="C322" s="12"/>
    </row>
    <row r="323" spans="3:3" ht="15" x14ac:dyDescent="0.2">
      <c r="C323" s="12"/>
    </row>
    <row r="324" spans="3:3" ht="15" x14ac:dyDescent="0.2">
      <c r="C324" s="12"/>
    </row>
    <row r="325" spans="3:3" ht="15" x14ac:dyDescent="0.2">
      <c r="C325" s="12"/>
    </row>
    <row r="326" spans="3:3" ht="15" x14ac:dyDescent="0.2">
      <c r="C326" s="12"/>
    </row>
    <row r="327" spans="3:3" ht="15" x14ac:dyDescent="0.2">
      <c r="C327" s="12"/>
    </row>
    <row r="328" spans="3:3" ht="15" x14ac:dyDescent="0.2">
      <c r="C328" s="12"/>
    </row>
    <row r="329" spans="3:3" ht="15" x14ac:dyDescent="0.2">
      <c r="C329" s="12"/>
    </row>
    <row r="330" spans="3:3" ht="15" x14ac:dyDescent="0.2">
      <c r="C330" s="12"/>
    </row>
    <row r="331" spans="3:3" ht="15" x14ac:dyDescent="0.2">
      <c r="C331" s="12"/>
    </row>
    <row r="332" spans="3:3" ht="15" x14ac:dyDescent="0.2">
      <c r="C332" s="12"/>
    </row>
    <row r="333" spans="3:3" ht="15" x14ac:dyDescent="0.2">
      <c r="C333" s="12"/>
    </row>
    <row r="334" spans="3:3" ht="15" x14ac:dyDescent="0.2">
      <c r="C334" s="12"/>
    </row>
    <row r="335" spans="3:3" ht="15" x14ac:dyDescent="0.2">
      <c r="C335" s="12"/>
    </row>
    <row r="336" spans="3:3" ht="15" x14ac:dyDescent="0.2">
      <c r="C336" s="12"/>
    </row>
    <row r="337" spans="3:3" ht="15" x14ac:dyDescent="0.2">
      <c r="C337" s="12"/>
    </row>
    <row r="338" spans="3:3" ht="15" x14ac:dyDescent="0.2">
      <c r="C338" s="12"/>
    </row>
    <row r="339" spans="3:3" ht="15" x14ac:dyDescent="0.2">
      <c r="C339" s="12"/>
    </row>
    <row r="340" spans="3:3" ht="15" x14ac:dyDescent="0.2">
      <c r="C340" s="12"/>
    </row>
    <row r="341" spans="3:3" ht="15" x14ac:dyDescent="0.2">
      <c r="C341" s="12"/>
    </row>
    <row r="342" spans="3:3" ht="15" x14ac:dyDescent="0.2">
      <c r="C342" s="12"/>
    </row>
    <row r="343" spans="3:3" ht="15" x14ac:dyDescent="0.2">
      <c r="C343" s="12"/>
    </row>
    <row r="344" spans="3:3" ht="15" x14ac:dyDescent="0.2">
      <c r="C344" s="12"/>
    </row>
    <row r="345" spans="3:3" ht="15" x14ac:dyDescent="0.2">
      <c r="C345" s="12"/>
    </row>
    <row r="346" spans="3:3" ht="15" x14ac:dyDescent="0.2">
      <c r="C346" s="12"/>
    </row>
    <row r="347" spans="3:3" ht="15" x14ac:dyDescent="0.2">
      <c r="C347" s="12"/>
    </row>
    <row r="348" spans="3:3" ht="15" x14ac:dyDescent="0.2">
      <c r="C348" s="12"/>
    </row>
    <row r="349" spans="3:3" ht="15" x14ac:dyDescent="0.2">
      <c r="C349" s="12"/>
    </row>
    <row r="350" spans="3:3" ht="15" x14ac:dyDescent="0.2">
      <c r="C350" s="12"/>
    </row>
    <row r="351" spans="3:3" ht="15" x14ac:dyDescent="0.2">
      <c r="C351" s="12"/>
    </row>
    <row r="352" spans="3:3" ht="15" x14ac:dyDescent="0.2">
      <c r="C352" s="12"/>
    </row>
    <row r="353" spans="3:3" ht="15" x14ac:dyDescent="0.2">
      <c r="C353" s="12"/>
    </row>
    <row r="354" spans="3:3" ht="15" x14ac:dyDescent="0.2">
      <c r="C354" s="12"/>
    </row>
    <row r="355" spans="3:3" ht="15" x14ac:dyDescent="0.2">
      <c r="C355" s="12"/>
    </row>
    <row r="356" spans="3:3" ht="15" x14ac:dyDescent="0.2">
      <c r="C356" s="12"/>
    </row>
    <row r="357" spans="3:3" ht="15" x14ac:dyDescent="0.2">
      <c r="C357" s="12"/>
    </row>
    <row r="358" spans="3:3" ht="15" x14ac:dyDescent="0.2">
      <c r="C358" s="12"/>
    </row>
    <row r="359" spans="3:3" ht="15" x14ac:dyDescent="0.2">
      <c r="C359" s="12"/>
    </row>
    <row r="360" spans="3:3" ht="15" x14ac:dyDescent="0.2">
      <c r="C360" s="12"/>
    </row>
    <row r="361" spans="3:3" ht="15" x14ac:dyDescent="0.2">
      <c r="C361" s="12"/>
    </row>
    <row r="362" spans="3:3" ht="15" x14ac:dyDescent="0.2">
      <c r="C362" s="12"/>
    </row>
    <row r="363" spans="3:3" ht="15" x14ac:dyDescent="0.2">
      <c r="C363" s="12"/>
    </row>
    <row r="364" spans="3:3" ht="15" x14ac:dyDescent="0.2">
      <c r="C364" s="12"/>
    </row>
    <row r="365" spans="3:3" ht="15" x14ac:dyDescent="0.2">
      <c r="C365" s="12"/>
    </row>
    <row r="366" spans="3:3" ht="15" x14ac:dyDescent="0.2">
      <c r="C366" s="12"/>
    </row>
    <row r="367" spans="3:3" ht="15" x14ac:dyDescent="0.2">
      <c r="C367" s="12"/>
    </row>
    <row r="368" spans="3:3" ht="15" x14ac:dyDescent="0.2">
      <c r="C368" s="12"/>
    </row>
    <row r="369" spans="3:3" ht="15" x14ac:dyDescent="0.2">
      <c r="C369" s="12"/>
    </row>
    <row r="370" spans="3:3" ht="15" x14ac:dyDescent="0.2">
      <c r="C370" s="12"/>
    </row>
    <row r="371" spans="3:3" ht="15" x14ac:dyDescent="0.2">
      <c r="C371" s="12"/>
    </row>
    <row r="372" spans="3:3" ht="15" x14ac:dyDescent="0.2">
      <c r="C372" s="12"/>
    </row>
    <row r="373" spans="3:3" ht="15" x14ac:dyDescent="0.2">
      <c r="C373" s="12"/>
    </row>
    <row r="374" spans="3:3" ht="15" x14ac:dyDescent="0.2">
      <c r="C374" s="12"/>
    </row>
    <row r="375" spans="3:3" ht="15" x14ac:dyDescent="0.2">
      <c r="C375" s="12"/>
    </row>
    <row r="376" spans="3:3" ht="15" x14ac:dyDescent="0.2">
      <c r="C376" s="12"/>
    </row>
    <row r="377" spans="3:3" ht="15" x14ac:dyDescent="0.2">
      <c r="C377" s="12"/>
    </row>
    <row r="378" spans="3:3" ht="15" x14ac:dyDescent="0.2">
      <c r="C378" s="12"/>
    </row>
    <row r="379" spans="3:3" ht="15" x14ac:dyDescent="0.2">
      <c r="C379" s="12"/>
    </row>
    <row r="380" spans="3:3" ht="15" x14ac:dyDescent="0.2">
      <c r="C380" s="12"/>
    </row>
    <row r="381" spans="3:3" ht="15" x14ac:dyDescent="0.2">
      <c r="C381" s="12"/>
    </row>
    <row r="382" spans="3:3" ht="15" x14ac:dyDescent="0.2">
      <c r="C382" s="12"/>
    </row>
    <row r="383" spans="3:3" ht="15" x14ac:dyDescent="0.2">
      <c r="C383" s="12"/>
    </row>
    <row r="384" spans="3:3" ht="15" x14ac:dyDescent="0.2">
      <c r="C384" s="12"/>
    </row>
    <row r="385" spans="3:3" ht="15" x14ac:dyDescent="0.2">
      <c r="C385" s="12"/>
    </row>
    <row r="386" spans="3:3" ht="15" x14ac:dyDescent="0.2">
      <c r="C386" s="12"/>
    </row>
    <row r="387" spans="3:3" ht="15" x14ac:dyDescent="0.2">
      <c r="C387" s="12"/>
    </row>
    <row r="388" spans="3:3" ht="15" x14ac:dyDescent="0.2">
      <c r="C388" s="12"/>
    </row>
    <row r="389" spans="3:3" ht="15" x14ac:dyDescent="0.2">
      <c r="C389" s="12"/>
    </row>
    <row r="390" spans="3:3" ht="15" x14ac:dyDescent="0.2">
      <c r="C390" s="12"/>
    </row>
    <row r="391" spans="3:3" ht="15" x14ac:dyDescent="0.2">
      <c r="C391" s="12"/>
    </row>
    <row r="392" spans="3:3" ht="15" x14ac:dyDescent="0.2">
      <c r="C392" s="12"/>
    </row>
    <row r="393" spans="3:3" ht="15" x14ac:dyDescent="0.2">
      <c r="C393" s="12"/>
    </row>
    <row r="394" spans="3:3" ht="15" x14ac:dyDescent="0.2">
      <c r="C394" s="12"/>
    </row>
    <row r="395" spans="3:3" ht="15" x14ac:dyDescent="0.2">
      <c r="C395" s="12"/>
    </row>
    <row r="396" spans="3:3" ht="15" x14ac:dyDescent="0.2">
      <c r="C396" s="12"/>
    </row>
    <row r="397" spans="3:3" ht="15" x14ac:dyDescent="0.2">
      <c r="C397" s="12"/>
    </row>
    <row r="398" spans="3:3" ht="15" x14ac:dyDescent="0.2">
      <c r="C398" s="12"/>
    </row>
    <row r="399" spans="3:3" ht="15" x14ac:dyDescent="0.2">
      <c r="C399" s="12"/>
    </row>
    <row r="400" spans="3:3" ht="15" x14ac:dyDescent="0.2">
      <c r="C400" s="12"/>
    </row>
    <row r="401" spans="3:3" ht="15" x14ac:dyDescent="0.2">
      <c r="C401" s="12"/>
    </row>
    <row r="402" spans="3:3" ht="15" x14ac:dyDescent="0.2">
      <c r="C402" s="12"/>
    </row>
    <row r="403" spans="3:3" ht="15" x14ac:dyDescent="0.2">
      <c r="C403" s="12"/>
    </row>
    <row r="404" spans="3:3" ht="15" x14ac:dyDescent="0.2">
      <c r="C404" s="12"/>
    </row>
    <row r="405" spans="3:3" ht="15" x14ac:dyDescent="0.2">
      <c r="C405" s="12"/>
    </row>
    <row r="406" spans="3:3" ht="15" x14ac:dyDescent="0.2">
      <c r="C406" s="12"/>
    </row>
    <row r="407" spans="3:3" ht="15" x14ac:dyDescent="0.2">
      <c r="C407" s="12"/>
    </row>
    <row r="408" spans="3:3" ht="15" x14ac:dyDescent="0.2">
      <c r="C408" s="12"/>
    </row>
    <row r="409" spans="3:3" ht="15" x14ac:dyDescent="0.2">
      <c r="C409" s="12"/>
    </row>
    <row r="410" spans="3:3" ht="15" x14ac:dyDescent="0.2">
      <c r="C410" s="12"/>
    </row>
    <row r="411" spans="3:3" ht="15" x14ac:dyDescent="0.2">
      <c r="C411" s="12"/>
    </row>
    <row r="412" spans="3:3" ht="15" x14ac:dyDescent="0.2">
      <c r="C412" s="12"/>
    </row>
    <row r="413" spans="3:3" ht="15" x14ac:dyDescent="0.2">
      <c r="C413" s="12"/>
    </row>
    <row r="414" spans="3:3" ht="15" x14ac:dyDescent="0.2">
      <c r="C414" s="12"/>
    </row>
    <row r="415" spans="3:3" ht="15" x14ac:dyDescent="0.2">
      <c r="C415" s="12"/>
    </row>
    <row r="416" spans="3:3" ht="15" x14ac:dyDescent="0.2">
      <c r="C416" s="12"/>
    </row>
    <row r="417" spans="3:3" ht="15" x14ac:dyDescent="0.2">
      <c r="C417" s="12"/>
    </row>
    <row r="418" spans="3:3" ht="15" x14ac:dyDescent="0.2">
      <c r="C418" s="12"/>
    </row>
    <row r="419" spans="3:3" ht="15" x14ac:dyDescent="0.2">
      <c r="C419" s="12"/>
    </row>
    <row r="420" spans="3:3" ht="15" x14ac:dyDescent="0.2">
      <c r="C420" s="12"/>
    </row>
    <row r="421" spans="3:3" ht="15" x14ac:dyDescent="0.2">
      <c r="C421" s="12"/>
    </row>
    <row r="422" spans="3:3" ht="15" x14ac:dyDescent="0.2">
      <c r="C422" s="12"/>
    </row>
    <row r="423" spans="3:3" ht="15" x14ac:dyDescent="0.2">
      <c r="C423" s="12"/>
    </row>
    <row r="424" spans="3:3" ht="15" x14ac:dyDescent="0.2">
      <c r="C424" s="12"/>
    </row>
    <row r="425" spans="3:3" ht="15" x14ac:dyDescent="0.2">
      <c r="C425" s="12"/>
    </row>
    <row r="426" spans="3:3" ht="15" x14ac:dyDescent="0.2">
      <c r="C426" s="12"/>
    </row>
    <row r="427" spans="3:3" ht="15" x14ac:dyDescent="0.2">
      <c r="C427" s="12"/>
    </row>
    <row r="428" spans="3:3" ht="15" x14ac:dyDescent="0.2">
      <c r="C428" s="12"/>
    </row>
    <row r="429" spans="3:3" ht="15" x14ac:dyDescent="0.2">
      <c r="C429" s="12"/>
    </row>
    <row r="430" spans="3:3" ht="15" x14ac:dyDescent="0.2">
      <c r="C430" s="12"/>
    </row>
    <row r="431" spans="3:3" ht="15" x14ac:dyDescent="0.2">
      <c r="C431" s="12"/>
    </row>
    <row r="432" spans="3:3" ht="15" x14ac:dyDescent="0.2">
      <c r="C432" s="12"/>
    </row>
    <row r="433" spans="3:3" ht="15" x14ac:dyDescent="0.2">
      <c r="C433" s="12"/>
    </row>
    <row r="434" spans="3:3" ht="15" x14ac:dyDescent="0.2">
      <c r="C434" s="12"/>
    </row>
    <row r="435" spans="3:3" ht="15" x14ac:dyDescent="0.2">
      <c r="C435" s="12"/>
    </row>
    <row r="436" spans="3:3" ht="15" x14ac:dyDescent="0.2">
      <c r="C436" s="12"/>
    </row>
    <row r="437" spans="3:3" ht="15" x14ac:dyDescent="0.2">
      <c r="C437" s="12"/>
    </row>
    <row r="438" spans="3:3" ht="15" x14ac:dyDescent="0.2">
      <c r="C438" s="12"/>
    </row>
    <row r="439" spans="3:3" ht="15" x14ac:dyDescent="0.2">
      <c r="C439" s="12"/>
    </row>
    <row r="440" spans="3:3" ht="15" x14ac:dyDescent="0.2">
      <c r="C440" s="12"/>
    </row>
    <row r="441" spans="3:3" ht="15" x14ac:dyDescent="0.2">
      <c r="C441" s="12"/>
    </row>
    <row r="442" spans="3:3" ht="15" x14ac:dyDescent="0.2">
      <c r="C442" s="12"/>
    </row>
    <row r="443" spans="3:3" ht="15" x14ac:dyDescent="0.2">
      <c r="C443" s="12"/>
    </row>
    <row r="444" spans="3:3" ht="15" x14ac:dyDescent="0.2">
      <c r="C444" s="12"/>
    </row>
    <row r="445" spans="3:3" ht="15" x14ac:dyDescent="0.2">
      <c r="C445" s="12"/>
    </row>
    <row r="446" spans="3:3" ht="15" x14ac:dyDescent="0.2">
      <c r="C446" s="12"/>
    </row>
    <row r="447" spans="3:3" ht="15" x14ac:dyDescent="0.2">
      <c r="C447" s="12"/>
    </row>
    <row r="448" spans="3:3" ht="15" x14ac:dyDescent="0.2">
      <c r="C448" s="12"/>
    </row>
    <row r="449" spans="3:3" ht="15" x14ac:dyDescent="0.2">
      <c r="C449" s="12"/>
    </row>
    <row r="450" spans="3:3" ht="15" x14ac:dyDescent="0.2">
      <c r="C450" s="12"/>
    </row>
    <row r="451" spans="3:3" ht="15" x14ac:dyDescent="0.2">
      <c r="C451" s="12"/>
    </row>
    <row r="452" spans="3:3" ht="15" x14ac:dyDescent="0.2">
      <c r="C452" s="12"/>
    </row>
    <row r="453" spans="3:3" ht="15" x14ac:dyDescent="0.2">
      <c r="C453" s="12"/>
    </row>
    <row r="454" spans="3:3" ht="15" x14ac:dyDescent="0.2">
      <c r="C454" s="12"/>
    </row>
    <row r="455" spans="3:3" ht="15" x14ac:dyDescent="0.2">
      <c r="C455" s="12"/>
    </row>
    <row r="456" spans="3:3" ht="15" x14ac:dyDescent="0.2">
      <c r="C456" s="12"/>
    </row>
    <row r="457" spans="3:3" ht="15" x14ac:dyDescent="0.2">
      <c r="C457" s="12"/>
    </row>
    <row r="458" spans="3:3" ht="15" x14ac:dyDescent="0.2">
      <c r="C458" s="12"/>
    </row>
    <row r="459" spans="3:3" ht="15" x14ac:dyDescent="0.2">
      <c r="C459" s="12"/>
    </row>
    <row r="460" spans="3:3" ht="15" x14ac:dyDescent="0.2">
      <c r="C460" s="12"/>
    </row>
    <row r="461" spans="3:3" ht="15" x14ac:dyDescent="0.2">
      <c r="C461" s="12"/>
    </row>
    <row r="462" spans="3:3" ht="15" x14ac:dyDescent="0.2">
      <c r="C462" s="12"/>
    </row>
    <row r="463" spans="3:3" ht="15" x14ac:dyDescent="0.2">
      <c r="C463" s="12"/>
    </row>
    <row r="464" spans="3:3" ht="15" x14ac:dyDescent="0.2">
      <c r="C464" s="12"/>
    </row>
    <row r="465" spans="3:3" ht="15" x14ac:dyDescent="0.2">
      <c r="C465" s="12"/>
    </row>
    <row r="466" spans="3:3" ht="15" x14ac:dyDescent="0.2">
      <c r="C466" s="12"/>
    </row>
    <row r="467" spans="3:3" ht="15" x14ac:dyDescent="0.2">
      <c r="C467" s="12"/>
    </row>
    <row r="468" spans="3:3" ht="15" x14ac:dyDescent="0.2">
      <c r="C468" s="12"/>
    </row>
    <row r="469" spans="3:3" ht="15" x14ac:dyDescent="0.2">
      <c r="C469" s="12"/>
    </row>
    <row r="470" spans="3:3" ht="15" x14ac:dyDescent="0.2">
      <c r="C470" s="12"/>
    </row>
    <row r="471" spans="3:3" ht="15" x14ac:dyDescent="0.2">
      <c r="C471" s="12"/>
    </row>
    <row r="472" spans="3:3" ht="15" x14ac:dyDescent="0.2">
      <c r="C472" s="12"/>
    </row>
    <row r="473" spans="3:3" ht="15" x14ac:dyDescent="0.2">
      <c r="C473" s="12"/>
    </row>
    <row r="474" spans="3:3" ht="15" x14ac:dyDescent="0.2">
      <c r="C474" s="12"/>
    </row>
    <row r="475" spans="3:3" ht="15" x14ac:dyDescent="0.2">
      <c r="C475" s="12"/>
    </row>
    <row r="476" spans="3:3" ht="15" x14ac:dyDescent="0.2">
      <c r="C476" s="12"/>
    </row>
    <row r="477" spans="3:3" ht="15" x14ac:dyDescent="0.2">
      <c r="C477" s="12"/>
    </row>
    <row r="478" spans="3:3" ht="15" x14ac:dyDescent="0.2">
      <c r="C478" s="12"/>
    </row>
    <row r="479" spans="3:3" ht="15" x14ac:dyDescent="0.2">
      <c r="C479" s="12"/>
    </row>
    <row r="480" spans="3:3" ht="15" x14ac:dyDescent="0.2">
      <c r="C480" s="12"/>
    </row>
    <row r="481" spans="3:3" ht="15" x14ac:dyDescent="0.2">
      <c r="C481" s="12"/>
    </row>
    <row r="482" spans="3:3" ht="15" x14ac:dyDescent="0.2">
      <c r="C482" s="12"/>
    </row>
    <row r="483" spans="3:3" ht="15" x14ac:dyDescent="0.2">
      <c r="C483" s="12"/>
    </row>
    <row r="484" spans="3:3" ht="15" x14ac:dyDescent="0.2">
      <c r="C484" s="12"/>
    </row>
    <row r="485" spans="3:3" ht="15" x14ac:dyDescent="0.2">
      <c r="C485" s="12"/>
    </row>
    <row r="486" spans="3:3" ht="15" x14ac:dyDescent="0.2">
      <c r="C486" s="12"/>
    </row>
    <row r="487" spans="3:3" ht="15" x14ac:dyDescent="0.2">
      <c r="C487" s="12"/>
    </row>
    <row r="488" spans="3:3" ht="15" x14ac:dyDescent="0.2">
      <c r="C488" s="12"/>
    </row>
    <row r="489" spans="3:3" ht="15" x14ac:dyDescent="0.2">
      <c r="C489" s="12"/>
    </row>
    <row r="490" spans="3:3" ht="15" x14ac:dyDescent="0.2">
      <c r="C490" s="12"/>
    </row>
    <row r="491" spans="3:3" ht="15" x14ac:dyDescent="0.2">
      <c r="C491" s="12"/>
    </row>
    <row r="492" spans="3:3" ht="15" x14ac:dyDescent="0.2">
      <c r="C492" s="12"/>
    </row>
    <row r="493" spans="3:3" ht="15" x14ac:dyDescent="0.2">
      <c r="C493" s="12"/>
    </row>
    <row r="494" spans="3:3" ht="15" x14ac:dyDescent="0.2">
      <c r="C494" s="12"/>
    </row>
    <row r="495" spans="3:3" ht="15" x14ac:dyDescent="0.2">
      <c r="C495" s="12"/>
    </row>
    <row r="496" spans="3:3" ht="15" x14ac:dyDescent="0.2">
      <c r="C496" s="12"/>
    </row>
    <row r="497" spans="3:3" ht="15" x14ac:dyDescent="0.2">
      <c r="C497" s="12"/>
    </row>
    <row r="498" spans="3:3" ht="12.75" x14ac:dyDescent="0.15"/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2" baseType="variant">
      <vt:variant>
        <vt:lpstr>Листы</vt:lpstr>
      </vt:variant>
      <vt:variant>
        <vt:i4>13</vt:i4>
      </vt:variant>
    </vt:vector>
  </HeadingPairs>
  <TitlesOfParts>
    <vt:vector size="13" baseType="lpstr">
      <vt:lpstr>Cпиcок</vt:lpstr>
      <vt:lpstr>Категорії</vt:lpstr>
      <vt:lpstr>Абсолют 15км</vt:lpstr>
      <vt:lpstr>18-28_15</vt:lpstr>
      <vt:lpstr>29-39_15</vt:lpstr>
      <vt:lpstr>40-50_15 </vt:lpstr>
      <vt:lpstr>51-60_15</vt:lpstr>
      <vt:lpstr>Абсолют 30км</vt:lpstr>
      <vt:lpstr>18-28_30</vt:lpstr>
      <vt:lpstr>29-39_30</vt:lpstr>
      <vt:lpstr>40-50_30</vt:lpstr>
      <vt:lpstr>51-60_30</vt:lpstr>
      <vt:lpstr>60_30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Palamariuk</dc:creator>
  <cp:lastModifiedBy>Юра</cp:lastModifiedBy>
  <dcterms:created xsi:type="dcterms:W3CDTF">2018-05-25T13:09:39Z</dcterms:created>
  <dcterms:modified xsi:type="dcterms:W3CDTF">2018-11-03T16:12:26Z</dcterms:modified>
</cp:coreProperties>
</file>